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8720" windowHeight="16400" tabRatio="500" activeTab="2"/>
  </bookViews>
  <sheets>
    <sheet name="1971-1991" sheetId="2" r:id="rId1"/>
    <sheet name="1992-2012" sheetId="1" r:id="rId2"/>
    <sheet name="Total Sta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0" i="3" l="1"/>
  <c r="L129" i="3"/>
  <c r="K130" i="3"/>
  <c r="K129" i="3"/>
  <c r="H75" i="3"/>
  <c r="G75" i="3"/>
  <c r="E2172" i="3"/>
  <c r="E2171" i="3"/>
  <c r="L131" i="3"/>
  <c r="K131" i="3"/>
  <c r="L128" i="3"/>
  <c r="K128" i="3"/>
  <c r="L127" i="3"/>
  <c r="K127" i="3"/>
  <c r="L125" i="3"/>
  <c r="K12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B5" i="2"/>
  <c r="CB4" i="2"/>
  <c r="CB3" i="2"/>
  <c r="CA32" i="2"/>
  <c r="CA31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2" i="2"/>
  <c r="CA41" i="2"/>
  <c r="CA40" i="2"/>
  <c r="CA39" i="2"/>
  <c r="CA38" i="2"/>
  <c r="CA37" i="2"/>
  <c r="CA36" i="2"/>
  <c r="CA35" i="2"/>
  <c r="CA34" i="2"/>
  <c r="CA33" i="2"/>
  <c r="CA30" i="2"/>
  <c r="CA29" i="2"/>
  <c r="CA28" i="2"/>
  <c r="CA27" i="2"/>
  <c r="CA26" i="2"/>
  <c r="CA25" i="2"/>
  <c r="CA24" i="2"/>
  <c r="CA23" i="2"/>
  <c r="CA22" i="2"/>
  <c r="CA21" i="2"/>
  <c r="CA20" i="2"/>
  <c r="CA19" i="2"/>
  <c r="CA18" i="2"/>
  <c r="CA17" i="2"/>
  <c r="CA16" i="2"/>
  <c r="CA15" i="2"/>
  <c r="CA14" i="2"/>
  <c r="CA13" i="2"/>
  <c r="CA12" i="2"/>
  <c r="CA11" i="2"/>
  <c r="CA10" i="2"/>
  <c r="CA9" i="2"/>
  <c r="CA8" i="2"/>
  <c r="CA7" i="2"/>
  <c r="CA6" i="2"/>
  <c r="CA5" i="2"/>
  <c r="BX5" i="2"/>
  <c r="BX4" i="2"/>
  <c r="BX3" i="2"/>
  <c r="CA4" i="2"/>
  <c r="CA3" i="2"/>
  <c r="BW54" i="2"/>
  <c r="BW53" i="2"/>
  <c r="BW52" i="2"/>
  <c r="BW51" i="2"/>
  <c r="BW50" i="2"/>
  <c r="BW49" i="2"/>
  <c r="BW48" i="2"/>
  <c r="BW47" i="2"/>
  <c r="BW46" i="2"/>
  <c r="BW45" i="2"/>
  <c r="BW44" i="2"/>
  <c r="BW43" i="2"/>
  <c r="BW42" i="2"/>
  <c r="BW41" i="2"/>
  <c r="BW40" i="2"/>
  <c r="BW39" i="2"/>
  <c r="BW38" i="2"/>
  <c r="BW37" i="2"/>
  <c r="BW36" i="2"/>
  <c r="BW35" i="2"/>
  <c r="BW34" i="2"/>
  <c r="BW33" i="2"/>
  <c r="BW32" i="2"/>
  <c r="BW31" i="2"/>
  <c r="BW30" i="2"/>
  <c r="BW29" i="2"/>
  <c r="BW28" i="2"/>
  <c r="BW27" i="2"/>
  <c r="BW26" i="2"/>
  <c r="BW25" i="2"/>
  <c r="BW24" i="2"/>
  <c r="BW23" i="2"/>
  <c r="BW22" i="2"/>
  <c r="BW21" i="2"/>
  <c r="BW20" i="2"/>
  <c r="BW19" i="2"/>
  <c r="BW18" i="2"/>
  <c r="BW17" i="2"/>
  <c r="BW16" i="2"/>
  <c r="BW15" i="2"/>
  <c r="BW14" i="2"/>
  <c r="BW13" i="2"/>
  <c r="BW12" i="2"/>
  <c r="BW11" i="2"/>
  <c r="BW10" i="2"/>
  <c r="BW9" i="2"/>
  <c r="BW8" i="2"/>
  <c r="BW7" i="2"/>
  <c r="BW6" i="2"/>
  <c r="BW5" i="2"/>
  <c r="BW4" i="2"/>
  <c r="BT5" i="2"/>
  <c r="BT4" i="2"/>
  <c r="BT3" i="2"/>
  <c r="BS55" i="2"/>
  <c r="BS54" i="2"/>
  <c r="BS53" i="2"/>
  <c r="BS52" i="2"/>
  <c r="BS51" i="2"/>
  <c r="BS50" i="2"/>
  <c r="BS49" i="2"/>
  <c r="BS48" i="2"/>
  <c r="BS47" i="2"/>
  <c r="BS46" i="2"/>
  <c r="BS45" i="2"/>
  <c r="BS44" i="2"/>
  <c r="BS43" i="2"/>
  <c r="BS42" i="2"/>
  <c r="BS41" i="2"/>
  <c r="BS40" i="2"/>
  <c r="BS39" i="2"/>
  <c r="BS38" i="2"/>
  <c r="BS37" i="2"/>
  <c r="BS36" i="2"/>
  <c r="BS35" i="2"/>
  <c r="BS34" i="2"/>
  <c r="BS33" i="2"/>
  <c r="BS32" i="2"/>
  <c r="BS31" i="2"/>
  <c r="BS30" i="2"/>
  <c r="BS29" i="2"/>
  <c r="BS28" i="2"/>
  <c r="BS27" i="2"/>
  <c r="BS26" i="2"/>
  <c r="BS25" i="2"/>
  <c r="BS24" i="2"/>
  <c r="BS23" i="2"/>
  <c r="BS22" i="2"/>
  <c r="BS21" i="2"/>
  <c r="BS20" i="2"/>
  <c r="BS19" i="2"/>
  <c r="BS18" i="2"/>
  <c r="BS17" i="2"/>
  <c r="BS16" i="2"/>
  <c r="BS15" i="2"/>
  <c r="BS14" i="2"/>
  <c r="BS13" i="2"/>
  <c r="BS12" i="2"/>
  <c r="BS11" i="2"/>
  <c r="BS10" i="2"/>
  <c r="BS9" i="2"/>
  <c r="BS8" i="2"/>
  <c r="BS7" i="2"/>
  <c r="BS6" i="2"/>
  <c r="BS5" i="2"/>
  <c r="BS4" i="2"/>
  <c r="BP5" i="2"/>
  <c r="BP4" i="2"/>
  <c r="BP3" i="2"/>
  <c r="BS3" i="2"/>
  <c r="BO54" i="2"/>
  <c r="BO53" i="2"/>
  <c r="BO52" i="2"/>
  <c r="BO51" i="2"/>
  <c r="BO50" i="2"/>
  <c r="BO49" i="2"/>
  <c r="BO48" i="2"/>
  <c r="BO47" i="2"/>
  <c r="BO46" i="2"/>
  <c r="BO45" i="2"/>
  <c r="BO44" i="2"/>
  <c r="BO43" i="2"/>
  <c r="BO42" i="2"/>
  <c r="BO41" i="2"/>
  <c r="BO40" i="2"/>
  <c r="BO39" i="2"/>
  <c r="BO38" i="2"/>
  <c r="BO37" i="2"/>
  <c r="BO36" i="2"/>
  <c r="BO35" i="2"/>
  <c r="BO34" i="2"/>
  <c r="BO33" i="2"/>
  <c r="BO32" i="2"/>
  <c r="BO31" i="2"/>
  <c r="BO30" i="2"/>
  <c r="BO29" i="2"/>
  <c r="BO28" i="2"/>
  <c r="BO27" i="2"/>
  <c r="BO26" i="2"/>
  <c r="BO25" i="2"/>
  <c r="BO24" i="2"/>
  <c r="BO23" i="2"/>
  <c r="BO22" i="2"/>
  <c r="BO21" i="2"/>
  <c r="BO20" i="2"/>
  <c r="BO19" i="2"/>
  <c r="BO18" i="2"/>
  <c r="BO17" i="2"/>
  <c r="BO16" i="2"/>
  <c r="BO15" i="2"/>
  <c r="BO14" i="2"/>
  <c r="BO13" i="2"/>
  <c r="BO12" i="2"/>
  <c r="BO11" i="2"/>
  <c r="BO10" i="2"/>
  <c r="BO9" i="2"/>
  <c r="BO8" i="2"/>
  <c r="BO7" i="2"/>
  <c r="BO6" i="2"/>
  <c r="BO5" i="2"/>
  <c r="BL5" i="2"/>
  <c r="BL4" i="2"/>
  <c r="BL3" i="2"/>
  <c r="BO4" i="2"/>
  <c r="BO3" i="2"/>
  <c r="BK54" i="2"/>
  <c r="BK53" i="2"/>
  <c r="BK52" i="2"/>
  <c r="BK51" i="2"/>
  <c r="BK50" i="2"/>
  <c r="BK49" i="2"/>
  <c r="BK48" i="2"/>
  <c r="BK47" i="2"/>
  <c r="BK46" i="2"/>
  <c r="BK45" i="2"/>
  <c r="BK44" i="2"/>
  <c r="BK43" i="2"/>
  <c r="BK42" i="2"/>
  <c r="BK41" i="2"/>
  <c r="BK40" i="2"/>
  <c r="BK39" i="2"/>
  <c r="BK38" i="2"/>
  <c r="BK37" i="2"/>
  <c r="BK36" i="2"/>
  <c r="BK35" i="2"/>
  <c r="BK34" i="2"/>
  <c r="BK33" i="2"/>
  <c r="BK32" i="2"/>
  <c r="BK31" i="2"/>
  <c r="BK30" i="2"/>
  <c r="BK29" i="2"/>
  <c r="BK28" i="2"/>
  <c r="BK27" i="2"/>
  <c r="BK26" i="2"/>
  <c r="BK25" i="2"/>
  <c r="BK24" i="2"/>
  <c r="BK23" i="2"/>
  <c r="BK22" i="2"/>
  <c r="BK21" i="2"/>
  <c r="BK20" i="2"/>
  <c r="BK19" i="2"/>
  <c r="BK18" i="2"/>
  <c r="BK17" i="2"/>
  <c r="BK16" i="2"/>
  <c r="BK15" i="2"/>
  <c r="BK14" i="2"/>
  <c r="BK13" i="2"/>
  <c r="BK12" i="2"/>
  <c r="BK11" i="2"/>
  <c r="BK10" i="2"/>
  <c r="BK9" i="2"/>
  <c r="BK8" i="2"/>
  <c r="BK7" i="2"/>
  <c r="BK6" i="2"/>
  <c r="BK5" i="2"/>
  <c r="BH5" i="2"/>
  <c r="BH4" i="2"/>
  <c r="BH3" i="2"/>
  <c r="BK4" i="2"/>
  <c r="BK3" i="2"/>
  <c r="BG54" i="2"/>
  <c r="BG53" i="2"/>
  <c r="BG52" i="2"/>
  <c r="BG51" i="2"/>
  <c r="BG50" i="2"/>
  <c r="BG49" i="2"/>
  <c r="BG48" i="2"/>
  <c r="BG47" i="2"/>
  <c r="BG46" i="2"/>
  <c r="BG45" i="2"/>
  <c r="BG44" i="2"/>
  <c r="BG43" i="2"/>
  <c r="BG42" i="2"/>
  <c r="BG41" i="2"/>
  <c r="BG40" i="2"/>
  <c r="BG39" i="2"/>
  <c r="BG38" i="2"/>
  <c r="BG37" i="2"/>
  <c r="BG36" i="2"/>
  <c r="BG35" i="2"/>
  <c r="BG34" i="2"/>
  <c r="BG33" i="2"/>
  <c r="BG32" i="2"/>
  <c r="BG31" i="2"/>
  <c r="BG30" i="2"/>
  <c r="BG29" i="2"/>
  <c r="BG28" i="2"/>
  <c r="BG27" i="2"/>
  <c r="BG26" i="2"/>
  <c r="BG25" i="2"/>
  <c r="BG24" i="2"/>
  <c r="BG23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D5" i="2"/>
  <c r="BD4" i="2"/>
  <c r="BD3" i="2"/>
  <c r="BG6" i="2"/>
  <c r="BG5" i="2"/>
  <c r="BG4" i="2"/>
  <c r="BG3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AZ5" i="2"/>
  <c r="AZ4" i="2"/>
  <c r="AZ3" i="2"/>
  <c r="BC4" i="2"/>
  <c r="BC3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43" i="2"/>
  <c r="AY42" i="2"/>
  <c r="AY41" i="2"/>
  <c r="AY40" i="2"/>
  <c r="AY39" i="2"/>
  <c r="AY38" i="2"/>
  <c r="AY37" i="2"/>
  <c r="AY36" i="2"/>
  <c r="AY35" i="2"/>
  <c r="AY34" i="2"/>
  <c r="AY33" i="2"/>
  <c r="AY32" i="2"/>
  <c r="AY31" i="2"/>
  <c r="AY30" i="2"/>
  <c r="AY29" i="2"/>
  <c r="AY28" i="2"/>
  <c r="AY27" i="2"/>
  <c r="AY26" i="2"/>
  <c r="AY25" i="2"/>
  <c r="AY24" i="2"/>
  <c r="AY23" i="2"/>
  <c r="AY22" i="2"/>
  <c r="AY21" i="2"/>
  <c r="AY20" i="2"/>
  <c r="AY19" i="2"/>
  <c r="AY18" i="2"/>
  <c r="AY17" i="2"/>
  <c r="AY16" i="2"/>
  <c r="AY15" i="2"/>
  <c r="AY14" i="2"/>
  <c r="AY13" i="2"/>
  <c r="AY12" i="2"/>
  <c r="AY11" i="2"/>
  <c r="AY10" i="2"/>
  <c r="AY8" i="2"/>
  <c r="AY9" i="2"/>
  <c r="AY7" i="2"/>
  <c r="AY6" i="2"/>
  <c r="AY5" i="2"/>
  <c r="AV5" i="2"/>
  <c r="AV4" i="2"/>
  <c r="AV3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U3" i="2"/>
  <c r="AN5" i="2"/>
  <c r="AN4" i="2"/>
  <c r="AN3" i="2"/>
  <c r="AR5" i="2"/>
  <c r="AR4" i="2"/>
  <c r="AR3" i="2"/>
  <c r="AQ19" i="2"/>
  <c r="AQ18" i="2"/>
  <c r="AQ17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27" i="2"/>
  <c r="AQ31" i="2"/>
  <c r="AQ30" i="2"/>
  <c r="AQ29" i="2"/>
  <c r="AQ28" i="2"/>
  <c r="AQ26" i="2"/>
  <c r="AQ25" i="2"/>
  <c r="AQ24" i="2"/>
  <c r="AQ23" i="2"/>
  <c r="AQ22" i="2"/>
  <c r="AQ21" i="2"/>
  <c r="AQ20" i="2"/>
  <c r="AQ16" i="2"/>
  <c r="AQ15" i="2"/>
  <c r="AQ14" i="2"/>
  <c r="AQ12" i="2"/>
  <c r="AQ11" i="2"/>
  <c r="AQ13" i="2"/>
  <c r="AQ10" i="2"/>
  <c r="AQ9" i="2"/>
  <c r="AQ8" i="2"/>
  <c r="AQ7" i="2"/>
  <c r="AQ6" i="2"/>
  <c r="AQ5" i="2"/>
  <c r="AQ4" i="2"/>
  <c r="AQ3" i="2"/>
  <c r="AM54" i="2"/>
  <c r="AM53" i="2"/>
  <c r="AM52" i="2"/>
  <c r="AM51" i="2"/>
  <c r="AM50" i="2"/>
  <c r="AM49" i="2"/>
  <c r="AM48" i="2"/>
  <c r="AM47" i="2"/>
  <c r="AM46" i="2"/>
  <c r="AM45" i="2"/>
  <c r="AM44" i="2"/>
  <c r="AM43" i="2"/>
  <c r="AM42" i="2"/>
  <c r="AM41" i="2"/>
  <c r="AM40" i="2"/>
  <c r="AM39" i="2"/>
  <c r="AM38" i="2"/>
  <c r="AM37" i="2"/>
  <c r="AM36" i="2"/>
  <c r="AM35" i="2"/>
  <c r="AM34" i="2"/>
  <c r="AM33" i="2"/>
  <c r="AM32" i="2"/>
  <c r="AM31" i="2"/>
  <c r="AM30" i="2"/>
  <c r="AM29" i="2"/>
  <c r="AM28" i="2"/>
  <c r="AM27" i="2"/>
  <c r="AM26" i="2"/>
  <c r="AM25" i="2"/>
  <c r="AM24" i="2"/>
  <c r="AM23" i="2"/>
  <c r="AM22" i="2"/>
  <c r="AM21" i="2"/>
  <c r="AM20" i="2"/>
  <c r="AM19" i="2"/>
  <c r="AM18" i="2"/>
  <c r="AM17" i="2"/>
  <c r="AM16" i="2"/>
  <c r="AM15" i="2"/>
  <c r="AM14" i="2"/>
  <c r="AM13" i="2"/>
  <c r="AM12" i="2"/>
  <c r="AM11" i="2"/>
  <c r="AM10" i="2"/>
  <c r="AM9" i="2"/>
  <c r="AM8" i="2"/>
  <c r="AM7" i="2"/>
  <c r="AM6" i="2"/>
  <c r="AM5" i="2"/>
  <c r="AM3" i="2"/>
  <c r="AJ5" i="2"/>
  <c r="AJ4" i="2"/>
  <c r="AJ3" i="2"/>
  <c r="AM4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5" i="2"/>
  <c r="AI27" i="2"/>
  <c r="AI26" i="2"/>
  <c r="AI24" i="2"/>
  <c r="AI23" i="2"/>
  <c r="AI22" i="2"/>
  <c r="AI21" i="2"/>
  <c r="AI20" i="2"/>
  <c r="AI19" i="2"/>
  <c r="AI18" i="2"/>
  <c r="AI17" i="2"/>
  <c r="AI15" i="2"/>
  <c r="AI14" i="2"/>
  <c r="AI16" i="2"/>
  <c r="AI13" i="2"/>
  <c r="AI12" i="2"/>
  <c r="AI11" i="2"/>
  <c r="AI10" i="2"/>
  <c r="AI9" i="2"/>
  <c r="AI8" i="2"/>
  <c r="AI7" i="2"/>
  <c r="AI6" i="2"/>
  <c r="AI5" i="2"/>
  <c r="AI4" i="2"/>
  <c r="AI3" i="2"/>
  <c r="AF5" i="2"/>
  <c r="AF4" i="2"/>
  <c r="AF3" i="2"/>
  <c r="AE54" i="2"/>
  <c r="AE53" i="2"/>
  <c r="AE51" i="2"/>
  <c r="AE52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B5" i="2"/>
  <c r="AB4" i="2"/>
  <c r="AB3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X5" i="2"/>
  <c r="X4" i="2"/>
  <c r="X3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T5" i="2"/>
  <c r="T4" i="2"/>
  <c r="T3" i="2"/>
  <c r="S22" i="2"/>
  <c r="S21" i="2"/>
  <c r="S20" i="2"/>
  <c r="S54" i="2"/>
  <c r="S53" i="2"/>
  <c r="S52" i="2"/>
  <c r="S51" i="2"/>
  <c r="S50" i="2"/>
  <c r="S49" i="2"/>
  <c r="S48" i="2"/>
  <c r="S47" i="2"/>
  <c r="S46" i="2"/>
  <c r="S45" i="2"/>
  <c r="S44" i="2"/>
  <c r="S43" i="2"/>
  <c r="S41" i="2"/>
  <c r="S42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P5" i="2"/>
  <c r="P4" i="2"/>
  <c r="P3" i="2"/>
  <c r="O44" i="2"/>
  <c r="O54" i="2"/>
  <c r="O53" i="2"/>
  <c r="O52" i="2"/>
  <c r="O51" i="2"/>
  <c r="O50" i="2"/>
  <c r="O49" i="2"/>
  <c r="O48" i="2"/>
  <c r="O47" i="2"/>
  <c r="O46" i="2"/>
  <c r="O45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CF5" i="2"/>
  <c r="CF4" i="2"/>
  <c r="CF3" i="2"/>
  <c r="L5" i="2"/>
  <c r="L4" i="2"/>
  <c r="L3" i="2"/>
  <c r="O3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39" i="2"/>
  <c r="K40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4" i="2"/>
  <c r="K15" i="2"/>
  <c r="K13" i="2"/>
  <c r="K12" i="2"/>
  <c r="K11" i="2"/>
  <c r="K10" i="2"/>
  <c r="K9" i="2"/>
  <c r="K8" i="2"/>
  <c r="K7" i="2"/>
  <c r="K6" i="2"/>
  <c r="K5" i="2"/>
  <c r="K4" i="2"/>
  <c r="K3" i="2"/>
  <c r="H5" i="2"/>
  <c r="H4" i="2"/>
  <c r="H3" i="2"/>
  <c r="D5" i="2"/>
  <c r="D4" i="2"/>
  <c r="D3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7" i="2"/>
  <c r="G39" i="2"/>
  <c r="G38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E54" i="2"/>
  <c r="CE53" i="2"/>
  <c r="CE52" i="2"/>
  <c r="CE51" i="2"/>
  <c r="CE50" i="2"/>
  <c r="CE49" i="2"/>
  <c r="CE48" i="2"/>
  <c r="CE47" i="2"/>
  <c r="CE46" i="2"/>
  <c r="CE45" i="2"/>
  <c r="CE44" i="2"/>
  <c r="CE43" i="2"/>
  <c r="CE42" i="2"/>
  <c r="CE41" i="2"/>
  <c r="CE40" i="2"/>
  <c r="CE39" i="2"/>
  <c r="CE38" i="2"/>
  <c r="CE37" i="2"/>
  <c r="CE36" i="2"/>
  <c r="CE35" i="2"/>
  <c r="CE34" i="2"/>
  <c r="CE33" i="2"/>
  <c r="CE32" i="2"/>
  <c r="CE31" i="2"/>
  <c r="CE30" i="2"/>
  <c r="CE29" i="2"/>
  <c r="CE28" i="2"/>
  <c r="CE27" i="2"/>
  <c r="CE26" i="2"/>
  <c r="CE25" i="2"/>
  <c r="CE24" i="2"/>
  <c r="CE23" i="2"/>
  <c r="CE22" i="2"/>
  <c r="CE21" i="2"/>
  <c r="CE20" i="2"/>
  <c r="CE19" i="2"/>
  <c r="CE18" i="2"/>
  <c r="CE17" i="2"/>
  <c r="CE16" i="2"/>
  <c r="CE15" i="2"/>
  <c r="CE14" i="2"/>
  <c r="CE13" i="2"/>
  <c r="CE12" i="2"/>
  <c r="CE11" i="2"/>
  <c r="CE10" i="2"/>
  <c r="CE9" i="2"/>
  <c r="CE8" i="2"/>
  <c r="CE7" i="2"/>
  <c r="CE6" i="2"/>
  <c r="CE5" i="2"/>
  <c r="CE4" i="2"/>
  <c r="CE3" i="2"/>
  <c r="D69" i="1"/>
  <c r="D68" i="1"/>
  <c r="D67" i="1"/>
  <c r="CF5" i="1"/>
  <c r="CF4" i="1"/>
  <c r="CF3" i="1"/>
  <c r="CB5" i="1"/>
  <c r="CB4" i="1"/>
  <c r="CB3" i="1"/>
  <c r="BX5" i="1"/>
  <c r="BX4" i="1"/>
  <c r="BX3" i="1"/>
  <c r="BT5" i="1"/>
  <c r="BT4" i="1"/>
  <c r="BT3" i="1"/>
  <c r="BP5" i="1"/>
  <c r="BP4" i="1"/>
  <c r="BP3" i="1"/>
  <c r="BL5" i="1"/>
  <c r="BL4" i="1"/>
  <c r="BL3" i="1"/>
  <c r="BH5" i="1"/>
  <c r="BH4" i="1"/>
  <c r="BH3" i="1"/>
  <c r="BD5" i="1"/>
  <c r="BD4" i="1"/>
  <c r="BD3" i="1"/>
  <c r="AZ5" i="1"/>
  <c r="AZ4" i="1"/>
  <c r="AZ3" i="1"/>
  <c r="AV5" i="1"/>
  <c r="AV4" i="1"/>
  <c r="AV3" i="1"/>
  <c r="AR5" i="1"/>
  <c r="AR4" i="1"/>
  <c r="AR3" i="1"/>
  <c r="AN5" i="1"/>
  <c r="AN4" i="1"/>
  <c r="AN3" i="1"/>
  <c r="AJ5" i="1"/>
  <c r="AJ4" i="1"/>
  <c r="AJ3" i="1"/>
  <c r="AF5" i="1"/>
  <c r="AF4" i="1"/>
  <c r="AF3" i="1"/>
  <c r="AB5" i="1"/>
  <c r="AB4" i="1"/>
  <c r="AB3" i="1"/>
  <c r="X5" i="1"/>
  <c r="X4" i="1"/>
  <c r="X3" i="1"/>
  <c r="T5" i="1"/>
  <c r="T4" i="1"/>
  <c r="T3" i="1"/>
  <c r="P5" i="1"/>
  <c r="P4" i="1"/>
  <c r="P3" i="1"/>
  <c r="L5" i="1"/>
  <c r="L4" i="1"/>
  <c r="L3" i="1"/>
  <c r="H5" i="1"/>
  <c r="H4" i="1"/>
  <c r="H3" i="1"/>
  <c r="D5" i="1"/>
  <c r="D4" i="1"/>
  <c r="D3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69" i="1"/>
  <c r="B68" i="1"/>
  <c r="B67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8" i="1"/>
  <c r="CE37" i="1"/>
  <c r="CE39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1" i="1"/>
  <c r="CE12" i="1"/>
  <c r="CE10" i="1"/>
  <c r="CE9" i="1"/>
  <c r="CE8" i="1"/>
  <c r="CE7" i="1"/>
  <c r="CE4" i="1"/>
  <c r="CE3" i="1"/>
  <c r="CE6" i="1"/>
  <c r="CE5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1" i="1"/>
  <c r="CA30" i="1"/>
  <c r="CA29" i="1"/>
  <c r="CA28" i="1"/>
  <c r="CA27" i="1"/>
  <c r="CA26" i="1"/>
  <c r="CA25" i="1"/>
  <c r="CA24" i="1"/>
  <c r="CA23" i="1"/>
  <c r="CA20" i="1"/>
  <c r="CA22" i="1"/>
  <c r="CA21" i="1"/>
  <c r="CA19" i="1"/>
  <c r="CA18" i="1"/>
  <c r="CA17" i="1"/>
  <c r="CA16" i="1"/>
  <c r="CA15" i="1"/>
  <c r="CA14" i="1"/>
  <c r="CA13" i="1"/>
  <c r="CA12" i="1"/>
  <c r="CA11" i="1"/>
  <c r="CA10" i="1"/>
  <c r="CA7" i="1"/>
  <c r="CA9" i="1"/>
  <c r="CA8" i="1"/>
  <c r="CA6" i="1"/>
  <c r="CA4" i="1"/>
  <c r="CA5" i="1"/>
  <c r="CA3" i="1"/>
  <c r="BW54" i="1"/>
  <c r="BW53" i="1"/>
  <c r="BW52" i="1"/>
  <c r="BW51" i="1"/>
  <c r="BW49" i="1"/>
  <c r="BW50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3" i="1"/>
  <c r="BW26" i="1"/>
  <c r="BW25" i="1"/>
  <c r="BW24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S54" i="1"/>
  <c r="BS53" i="1"/>
  <c r="BS52" i="1"/>
  <c r="BS51" i="1"/>
  <c r="BS50" i="1"/>
  <c r="BS48" i="1"/>
  <c r="BS49" i="1"/>
  <c r="BS47" i="1"/>
  <c r="BS45" i="1"/>
  <c r="BS46" i="1"/>
  <c r="BS44" i="1"/>
  <c r="BS43" i="1"/>
  <c r="BS42" i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O54" i="1"/>
  <c r="BO52" i="1"/>
  <c r="BO45" i="1"/>
  <c r="BO53" i="1"/>
  <c r="BO51" i="1"/>
  <c r="BO50" i="1"/>
  <c r="BO49" i="1"/>
  <c r="BO48" i="1"/>
  <c r="BO44" i="1"/>
  <c r="BO41" i="1"/>
  <c r="BO47" i="1"/>
  <c r="BO46" i="1"/>
  <c r="BO43" i="1"/>
  <c r="BO42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0" i="1"/>
  <c r="BO18" i="1"/>
  <c r="BO17" i="1"/>
  <c r="BO22" i="1"/>
  <c r="BO21" i="1"/>
  <c r="BO19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K54" i="1"/>
  <c r="BK53" i="1"/>
  <c r="BK52" i="1"/>
  <c r="BK51" i="1"/>
  <c r="BK50" i="1"/>
  <c r="BK49" i="1"/>
  <c r="BK48" i="1"/>
  <c r="BK47" i="1"/>
  <c r="BK41" i="1"/>
  <c r="BK46" i="1"/>
  <c r="BK45" i="1"/>
  <c r="BK44" i="1"/>
  <c r="BK43" i="1"/>
  <c r="BK42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3" i="1"/>
  <c r="BK24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4" i="1"/>
  <c r="BG15" i="1"/>
  <c r="BG13" i="1"/>
  <c r="BG12" i="1"/>
  <c r="BG11" i="1"/>
  <c r="BG10" i="1"/>
  <c r="BG9" i="1"/>
  <c r="BG8" i="1"/>
  <c r="BG7" i="1"/>
  <c r="BG4" i="1"/>
  <c r="BG6" i="1"/>
  <c r="BG5" i="1"/>
  <c r="BG3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29" i="1"/>
  <c r="BC39" i="1"/>
  <c r="BC38" i="1"/>
  <c r="BC37" i="1"/>
  <c r="BC36" i="1"/>
  <c r="BC35" i="1"/>
  <c r="BC34" i="1"/>
  <c r="BC33" i="1"/>
  <c r="BC32" i="1"/>
  <c r="BC31" i="1"/>
  <c r="BC30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0" i="1"/>
  <c r="AY31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5" i="1"/>
  <c r="AM16" i="1"/>
  <c r="AM14" i="1"/>
  <c r="AM13" i="1"/>
  <c r="AM12" i="1"/>
  <c r="AM11" i="1"/>
  <c r="AM10" i="1"/>
  <c r="AM9" i="1"/>
  <c r="AM8" i="1"/>
  <c r="AM7" i="1"/>
  <c r="AM3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A54" i="1"/>
  <c r="AA53" i="1"/>
  <c r="AA52" i="1"/>
  <c r="AA51" i="1"/>
  <c r="AA50" i="1"/>
  <c r="AA49" i="1"/>
  <c r="AA48" i="1"/>
  <c r="AA44" i="1"/>
  <c r="AA47" i="1"/>
  <c r="AA46" i="1"/>
  <c r="AA45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S3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W9" i="1"/>
  <c r="W8" i="1"/>
  <c r="W7" i="1"/>
  <c r="W6" i="1"/>
  <c r="W5" i="1"/>
  <c r="W4" i="1"/>
  <c r="W3" i="1"/>
  <c r="S55" i="1"/>
  <c r="S54" i="1"/>
  <c r="S53" i="1"/>
  <c r="S5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O54" i="1"/>
  <c r="O53" i="1"/>
  <c r="O52" i="1"/>
  <c r="O51" i="1"/>
  <c r="O50" i="1"/>
  <c r="O49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0" i="1"/>
  <c r="K19" i="1"/>
  <c r="K18" i="1"/>
  <c r="K17" i="1"/>
  <c r="K22" i="1"/>
  <c r="K21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5" i="1"/>
  <c r="C4" i="1"/>
  <c r="C3" i="1"/>
</calcChain>
</file>

<file path=xl/sharedStrings.xml><?xml version="1.0" encoding="utf-8"?>
<sst xmlns="http://schemas.openxmlformats.org/spreadsheetml/2006/main" count="2345" uniqueCount="805">
  <si>
    <t>Song</t>
  </si>
  <si>
    <t>Black or White, Michael Jackson</t>
  </si>
  <si>
    <t>All 4 Love, Colour Me Badd</t>
  </si>
  <si>
    <t>Don't Let the Sun Go Down on Me, George Michael</t>
  </si>
  <si>
    <t>I'm Too Sexy, Right Said Fred</t>
  </si>
  <si>
    <t>To Be With You, Mr. Big</t>
  </si>
  <si>
    <t>Save the Best for Last, Vanessa Williams</t>
  </si>
  <si>
    <t>Jump, Kris Kross</t>
  </si>
  <si>
    <t>I'll Be There, Mariah Carey</t>
  </si>
  <si>
    <t>Baby Got Back, Sir Mix-a-Lot</t>
  </si>
  <si>
    <t>This Used to Be My Playground, Madonna</t>
  </si>
  <si>
    <t>End of the Road, Boyz II Men</t>
  </si>
  <si>
    <t>How Do You Talk to an Angel, The Heights</t>
  </si>
  <si>
    <t>I Will Always Love You, Whitney Houston</t>
  </si>
  <si>
    <t>Time (in seconds)</t>
  </si>
  <si>
    <t>A Whole New World, from Aladdin</t>
  </si>
  <si>
    <t>Informer, Snow</t>
  </si>
  <si>
    <t>Freak Me, Silk</t>
  </si>
  <si>
    <t>That's the Way Love Goes, Janet Jackson</t>
  </si>
  <si>
    <t>Weak, SWV</t>
  </si>
  <si>
    <t>Can't Help Falling In Love, UB40</t>
  </si>
  <si>
    <t>Dreamlover, Mariah Carey</t>
  </si>
  <si>
    <t>Again, Janet Jackson</t>
  </si>
  <si>
    <t>Hero, Mariah Carey</t>
  </si>
  <si>
    <t>I'd Do Anything For Love (But I Won’t Do That), Meat Loaf</t>
  </si>
  <si>
    <t>All for Love, Bryan Adams, Rod Stewart, and Sting</t>
  </si>
  <si>
    <t>The Power of Love, Celine Dion</t>
  </si>
  <si>
    <t>The Sign, Ace of Base</t>
  </si>
  <si>
    <t>Bump 'n Grind, R. Kelly</t>
  </si>
  <si>
    <t>I Swear, All-4-One</t>
  </si>
  <si>
    <t>Stay (I Missed You), Lisa Loeb &amp; Nine Stories</t>
  </si>
  <si>
    <t>I'll Make Love to You, Boyz II Men</t>
  </si>
  <si>
    <t>On Bended Knee, Boyz II Men</t>
  </si>
  <si>
    <t>Here Comes the Hotstepper, Ini Kamoze</t>
  </si>
  <si>
    <t>Creep, TLC</t>
  </si>
  <si>
    <t>Take a Bow, Madonna</t>
  </si>
  <si>
    <t>This Is How We Do It, Montell Jordan</t>
  </si>
  <si>
    <t>Have You Ever Really Loved a Woman, Bryan Adams</t>
  </si>
  <si>
    <t>Waterfalls, TLC</t>
  </si>
  <si>
    <t>Kiss From a Rose, Seal</t>
  </si>
  <si>
    <t>You Are Not Alone, Michael Jackson</t>
  </si>
  <si>
    <t>Gangsta's Paradise, Coolio</t>
  </si>
  <si>
    <t>Fantasy, Mariah Carey</t>
  </si>
  <si>
    <t>Exhale (Shoop Shoop), Whitney Houston</t>
  </si>
  <si>
    <t>One Sweet Day, Mariah Carey and Boyz II Men</t>
  </si>
  <si>
    <t>Because You Loved Me, Celine Dion</t>
  </si>
  <si>
    <t>Always Be My Baby, Mariah Carey</t>
  </si>
  <si>
    <t>The Crossroads, Bone Thugs-N-Harmony</t>
  </si>
  <si>
    <t>How Do U Want It, 2Pac</t>
  </si>
  <si>
    <t>California Love, 2Pac</t>
  </si>
  <si>
    <t>You're Making Me High, Toni Braxton</t>
  </si>
  <si>
    <t>Let It Flow, Toni Braxton</t>
  </si>
  <si>
    <t>Macarena, Los Del Rio</t>
  </si>
  <si>
    <t>No Diggity, BLACKstreet</t>
  </si>
  <si>
    <t>Un-Break My Heart, Toni Braxton</t>
  </si>
  <si>
    <t>Wannabe, Spice Girls</t>
  </si>
  <si>
    <t>Can't Nobody Hold Me Down, Puff Daddy</t>
  </si>
  <si>
    <t>Hypnotize, Notorious B.I.G.</t>
  </si>
  <si>
    <t>MMMBop, Hanson</t>
  </si>
  <si>
    <t>I'll Be Missing You, Puff Daddy and Faith Evans</t>
  </si>
  <si>
    <t>Mo Money Mo Problems, The Notorious B.I.G.</t>
  </si>
  <si>
    <t>Honey, Mariah Carey</t>
  </si>
  <si>
    <t>4 Seasons of Loneliness, Boyz II Men</t>
  </si>
  <si>
    <t>Candle In the Wind, Elton John</t>
  </si>
  <si>
    <t>Something About the Way You Look Tonight, Elton John</t>
  </si>
  <si>
    <t>Truly Madly Deeply, Savage Garden</t>
  </si>
  <si>
    <t>Together Again, Janet</t>
  </si>
  <si>
    <t>Nice &amp; Slow, Usher</t>
  </si>
  <si>
    <t>My Heart Will Go On, Celine Dion</t>
  </si>
  <si>
    <t>Getting' Jiggy Wit It, Will Smith</t>
  </si>
  <si>
    <t>All My Life, K-Ci &amp; JoJo</t>
  </si>
  <si>
    <t>Too Close, Next</t>
  </si>
  <si>
    <t>My All, Mariah Carey</t>
  </si>
  <si>
    <t>The Boy Is Mine, Brandy and Monica</t>
  </si>
  <si>
    <t>I Don't Want to Miss a Thing, Aerosmith</t>
  </si>
  <si>
    <t>The First Night, Monica</t>
  </si>
  <si>
    <t>One Week, The Barenaked Ladies</t>
  </si>
  <si>
    <t>Doo Wop (That Thing), Lauryn Hill</t>
  </si>
  <si>
    <t>Lately, Divine</t>
  </si>
  <si>
    <t>I'm Your Angel, R. Kelly and Celine Dion</t>
  </si>
  <si>
    <t>Have You Ever?, Brandy</t>
  </si>
  <si>
    <t>…Baby One More Time, Britney Spears</t>
  </si>
  <si>
    <t>Angel of Mine, Monica</t>
  </si>
  <si>
    <t>Believe, Cher</t>
  </si>
  <si>
    <t>No Scrubs, TLC</t>
  </si>
  <si>
    <t>Livin' La Vida Loca, Ricky Martin</t>
  </si>
  <si>
    <t>If You Had My Love, Jennifer Lopez</t>
  </si>
  <si>
    <t>Bills Bills Bills, Destiny's Child</t>
  </si>
  <si>
    <t>Wild, Wild West, Will Smith</t>
  </si>
  <si>
    <t>Genie In a Bottle, Christina Aguliera</t>
  </si>
  <si>
    <t>Bailamos, Enrique Iglesias</t>
  </si>
  <si>
    <t>Unpretty, TLC</t>
  </si>
  <si>
    <t>Heartbreaker, Mariah Carey and Jay-Z</t>
  </si>
  <si>
    <t>Smooth, Santana with Rob Thomas</t>
  </si>
  <si>
    <t>What a Girl Wants, Christina Aguilera</t>
  </si>
  <si>
    <t>I Knew I Loved You, Savage Garden</t>
  </si>
  <si>
    <t>Thank God I Found You, Mariah Carey</t>
  </si>
  <si>
    <t>Amazed, Lonestar</t>
  </si>
  <si>
    <t>Say My Name, Destiny's Child</t>
  </si>
  <si>
    <t>Maria Maria, Santana</t>
  </si>
  <si>
    <t>Try Again, Aaliyah</t>
  </si>
  <si>
    <t>Be With You, Enrique Iglesias</t>
  </si>
  <si>
    <t>Everything You Want, Vertical Horizon</t>
  </si>
  <si>
    <t>Bent, Matchbox Twenty</t>
  </si>
  <si>
    <t>It's Gonna Be Me, N*Sync</t>
  </si>
  <si>
    <t>Incomplete, Sisqo</t>
  </si>
  <si>
    <t>Doesn’t Really Matter, Janet</t>
  </si>
  <si>
    <t>Music, Madonna</t>
  </si>
  <si>
    <t>Come On Over Baby (All I Want Is You), Christina Aguilera</t>
  </si>
  <si>
    <t>With Arms Wide Open, Creed</t>
  </si>
  <si>
    <t>Independent Woman pt. 1, Destiny's Child</t>
  </si>
  <si>
    <t>It Wasn't Me, Shaggy</t>
  </si>
  <si>
    <t>Ms. Jackson, Outkast</t>
  </si>
  <si>
    <t>Stutter, Joe</t>
  </si>
  <si>
    <t>Butterfly, Crazy Town</t>
  </si>
  <si>
    <t>Angel, Shaggy</t>
  </si>
  <si>
    <t>All For You, Janet Jackson</t>
  </si>
  <si>
    <t>Lady Marmalade, a bunch of people</t>
  </si>
  <si>
    <t>U Remind Me, Usher</t>
  </si>
  <si>
    <t>Bootylicious, Destiny's Child</t>
  </si>
  <si>
    <t>Fallin', Alicia Keys</t>
  </si>
  <si>
    <t>I'm Real, Jennifer Lopez</t>
  </si>
  <si>
    <t>Family Affair, Mary J. Blige</t>
  </si>
  <si>
    <t>U Got It Bad, Usher</t>
  </si>
  <si>
    <t>How You Remind Me, Nickelback</t>
  </si>
  <si>
    <t>Always On Time, Ja Rule</t>
  </si>
  <si>
    <t>Ain't It Funny, Jennifer Lopez</t>
  </si>
  <si>
    <t>Foolish, Ashanti</t>
  </si>
  <si>
    <t>Hot In Herre, Nelly</t>
  </si>
  <si>
    <t>Dilemma, Nelly</t>
  </si>
  <si>
    <t>A Moment Like This, Kelly Clarkston</t>
  </si>
  <si>
    <t>Lose Yourself, Eminem</t>
  </si>
  <si>
    <t>Bump, Bump, Bump, B2K with P. Diddy</t>
  </si>
  <si>
    <t>All I Have, Jennifer Lopez</t>
  </si>
  <si>
    <t>In Da Club, 50 Cent</t>
  </si>
  <si>
    <t>Get Busy, Sean Paul</t>
  </si>
  <si>
    <t>21 Questions, 50 Cent</t>
  </si>
  <si>
    <t>This Is the Night, Clay Aiken</t>
  </si>
  <si>
    <t>Crazy In Love, Beyonce and Jay-Z</t>
  </si>
  <si>
    <t>Shake Ya Tailfeather, Nelly</t>
  </si>
  <si>
    <t>Baby Boy, Beyonce and Sean Paul</t>
  </si>
  <si>
    <t>Stand Up, Ludacris</t>
  </si>
  <si>
    <t>Hey Ya!, Outkast</t>
  </si>
  <si>
    <t>The Way You Move, Outkast</t>
  </si>
  <si>
    <t>Slow Jamz, Twista</t>
  </si>
  <si>
    <t>Yeah!, Usher, Lil Jon, and Ludacris</t>
  </si>
  <si>
    <t>Burn, Usher</t>
  </si>
  <si>
    <t>I Believe, Fantasia</t>
  </si>
  <si>
    <t>Confession pt. II, Usher</t>
  </si>
  <si>
    <t>Slow Motion, Juvenile</t>
  </si>
  <si>
    <t>Lean Back, Terror Squad</t>
  </si>
  <si>
    <t>Goodies, Ciara</t>
  </si>
  <si>
    <t>My Boo, Usher and Alicia Keys</t>
  </si>
  <si>
    <t>Drop It Like It's Hot, Snoop Dogg and Pharrell</t>
  </si>
  <si>
    <t>Let Me Love You, Mario</t>
  </si>
  <si>
    <t>Candy Shop, 50 Cent</t>
  </si>
  <si>
    <t>Hollaback Girl, Gwen Stefani</t>
  </si>
  <si>
    <t>We Belong Together, Mariah Carey</t>
  </si>
  <si>
    <t>Inside Your Heaven, Carrie Underwood</t>
  </si>
  <si>
    <t>Gold Digger, Kanye West</t>
  </si>
  <si>
    <t>Run It!, Chris Brown</t>
  </si>
  <si>
    <t>Don’t Forget About Us, Mariah Carey</t>
  </si>
  <si>
    <t>Laffy Taffy, D4L</t>
  </si>
  <si>
    <t>Grillz, Nelly</t>
  </si>
  <si>
    <t>Check On It, Beyonce</t>
  </si>
  <si>
    <t>You're Beautiful, James Blunt</t>
  </si>
  <si>
    <t>So Sick, Ne-Yo</t>
  </si>
  <si>
    <t>Bad Day, Daniel Powter</t>
  </si>
  <si>
    <t>SOS, Rihanna</t>
  </si>
  <si>
    <t>Ridin, Chamillionaire</t>
  </si>
  <si>
    <t>Hips Don’t Lie, Shakira</t>
  </si>
  <si>
    <t>Do I Make You Proud, Taylor Hicks</t>
  </si>
  <si>
    <t>Promiscuous, Nelly Furtado</t>
  </si>
  <si>
    <t>London Bridge, Fergie</t>
  </si>
  <si>
    <t>SexyBack, Justin Timberlake</t>
  </si>
  <si>
    <t>Money Maker, Ludacris</t>
  </si>
  <si>
    <t>My Love, Justin Timberlake</t>
  </si>
  <si>
    <t>I Wanna Love You, Akon</t>
  </si>
  <si>
    <t>Irreplaceable, Beyonce</t>
  </si>
  <si>
    <t>Temperature, Sean Paul</t>
  </si>
  <si>
    <t>Say It Right, Nelly Furtado</t>
  </si>
  <si>
    <t>What Goes Around…Comes Around, Justin Timberlake</t>
  </si>
  <si>
    <t>This Is Why I'm Hot, Mims</t>
  </si>
  <si>
    <t>Glamorous, Fergie</t>
  </si>
  <si>
    <t>Don't Matter, Akon</t>
  </si>
  <si>
    <t>Give It to Me, Timbaland</t>
  </si>
  <si>
    <t>Girlfriend, Avril Lavigne</t>
  </si>
  <si>
    <t>Makes Me Wonder, Maroon 5</t>
  </si>
  <si>
    <t>Buy U a Drank (Shawty Snappin'), T-Pain</t>
  </si>
  <si>
    <t>Umbrella, Rihanna</t>
  </si>
  <si>
    <t>Hey There Delilah, Plain White T's</t>
  </si>
  <si>
    <t>Beautiful Girls, Sean Kingston</t>
  </si>
  <si>
    <t>Big Girls Don’t Cry, Fergie</t>
  </si>
  <si>
    <t>Crank That (Soulja Boy), Soulja Boy Tell 'Em</t>
  </si>
  <si>
    <t>Stronger, Kanye West</t>
  </si>
  <si>
    <t>Kiss Kiss, Chris Brown</t>
  </si>
  <si>
    <t>No One, Alicia Keys</t>
  </si>
  <si>
    <t>Low, Flo Rida</t>
  </si>
  <si>
    <t>Love In This Club, Usher</t>
  </si>
  <si>
    <t>Bleeding Love, Leona Lewis</t>
  </si>
  <si>
    <t>Touch My Body, Mariah Carey</t>
  </si>
  <si>
    <t>Lollipop, Lil Wayne</t>
  </si>
  <si>
    <t>Take a Bow, Rihanna</t>
  </si>
  <si>
    <t>Viva la Vida, Coldplay</t>
  </si>
  <si>
    <t>I Kissed a Girl, Katy Perry</t>
  </si>
  <si>
    <t>Disturbia, Rihanna</t>
  </si>
  <si>
    <t>Whatever You Like, TI</t>
  </si>
  <si>
    <t>So What, Pink</t>
  </si>
  <si>
    <t>Live Your Life, TI</t>
  </si>
  <si>
    <t>Womanizer, Britney Spears</t>
  </si>
  <si>
    <t>Single Ladies (Put a Ring On It), Beyonce</t>
  </si>
  <si>
    <t>Just Dance, Lady Gaga</t>
  </si>
  <si>
    <t>My Life Would Suck Without You, Kelly Clarkston</t>
  </si>
  <si>
    <t>Crack a Bottle, Eminem, Dr. Dre, and 50 Cent</t>
  </si>
  <si>
    <t>Right Round, Flo Rida</t>
  </si>
  <si>
    <t>Poker Face, Lady Gaga</t>
  </si>
  <si>
    <t>Boom Boom Pow, The Black Eyed Peas</t>
  </si>
  <si>
    <t>I Gotta Feeling, The Black Eyed Peas</t>
  </si>
  <si>
    <t>Down, Jay Sean</t>
  </si>
  <si>
    <t>3, Britney Spears</t>
  </si>
  <si>
    <t>Fireflies, Owl City</t>
  </si>
  <si>
    <t>Whatcha Say, Jason DeRulo</t>
  </si>
  <si>
    <t>Empire State of Mind, Jay-Z</t>
  </si>
  <si>
    <t>Tik Tok, Ke$ha</t>
  </si>
  <si>
    <t>Imma Be, The Black Eyed Peas</t>
  </si>
  <si>
    <t>Break Your Heart, Taio Cruz</t>
  </si>
  <si>
    <t>Rude Boy, Rihanna</t>
  </si>
  <si>
    <t>Nothin' on You, B.o.B.</t>
  </si>
  <si>
    <t>OMG, Usher</t>
  </si>
  <si>
    <t>Not Afraid, Eminem</t>
  </si>
  <si>
    <t>California Girls, Katy Perry</t>
  </si>
  <si>
    <t>Love the Way You Lie, Eminem and Rihanna</t>
  </si>
  <si>
    <t>Teenage Dream, Katy Perry</t>
  </si>
  <si>
    <t>Like a G6, Far East Movement</t>
  </si>
  <si>
    <t>We R Who We R, Kesha</t>
  </si>
  <si>
    <t>What's My Name?, Rihanna</t>
  </si>
  <si>
    <t>Only a Girl (In the World), Rihanna</t>
  </si>
  <si>
    <t>Raise Your Glass, Pink</t>
  </si>
  <si>
    <t>Firework, Katy Perry</t>
  </si>
  <si>
    <t>Just the Way You Are, Bruno Mars</t>
  </si>
  <si>
    <t>Grenade, Bruno Mars</t>
  </si>
  <si>
    <t>Hold It Against Me, Britney Spears</t>
  </si>
  <si>
    <t>Black and Yellow, Wiz Khalifa</t>
  </si>
  <si>
    <t>Born This Way, Lady gaga</t>
  </si>
  <si>
    <t>ET, Katy Perry and Kanye West</t>
  </si>
  <si>
    <t>S&amp;M, Rihanna</t>
  </si>
  <si>
    <t>Rolling In the Deep, Adele</t>
  </si>
  <si>
    <t>Give Me Everything, Pitbull</t>
  </si>
  <si>
    <t>Party Rock Anthem, LMFAO</t>
  </si>
  <si>
    <t>Last Friday Night (TGIF), Katy Perry</t>
  </si>
  <si>
    <t>Moves Like Jagger, Maroon 5</t>
  </si>
  <si>
    <t>Someone Like You, Adele</t>
  </si>
  <si>
    <t>We Found Love, Rihanna</t>
  </si>
  <si>
    <t>Sexy and I Know It, LMFAO</t>
  </si>
  <si>
    <t>Set Fire to the Rain, Adele</t>
  </si>
  <si>
    <t>Stronger (What Doesn’t Kill You), Kelly Clarkston</t>
  </si>
  <si>
    <t>Part of Me, Katy Perry</t>
  </si>
  <si>
    <t>We Are Young, Fun</t>
  </si>
  <si>
    <t>Somebody That I Used to Know, Gotye and Kimbra</t>
  </si>
  <si>
    <t>Call Me Maybe, Carly Rae Jepsen</t>
  </si>
  <si>
    <t>Whistle, Flo Rida</t>
  </si>
  <si>
    <t>We Are Never Ever Getting Back Together, Taylor Swift</t>
  </si>
  <si>
    <t>One More Night, Maroon 5</t>
  </si>
  <si>
    <t>Diamonds, Rihanna</t>
  </si>
  <si>
    <t>Locked Out of Heaven, Bruno Mars</t>
  </si>
  <si>
    <t>Stats by year</t>
  </si>
  <si>
    <t>Stats by Year</t>
  </si>
  <si>
    <t>Total Stats</t>
  </si>
  <si>
    <t>31 seconds</t>
  </si>
  <si>
    <t>239 seconds</t>
  </si>
  <si>
    <t>Median</t>
  </si>
  <si>
    <t>StDev</t>
  </si>
  <si>
    <t>Mean</t>
  </si>
  <si>
    <t>242 seconds</t>
  </si>
  <si>
    <t>Actual Time</t>
  </si>
  <si>
    <t>Stat</t>
  </si>
  <si>
    <t>Value in context</t>
  </si>
  <si>
    <t>My Sweet Lord, George Harrison</t>
  </si>
  <si>
    <t>Knock Three Times, Dawn</t>
  </si>
  <si>
    <t>One Bad Apple, The Osmonds</t>
  </si>
  <si>
    <t>Me and Bobby McGee, Janis Joplin</t>
  </si>
  <si>
    <t>Just My Imagination, The Temptations</t>
  </si>
  <si>
    <t>Joy to the World, Three Dog Night</t>
  </si>
  <si>
    <t>Brown Sugar, The Rolling Stones</t>
  </si>
  <si>
    <t>Want Ads, The Honey Cone</t>
  </si>
  <si>
    <t>It's Too Late, Carole King</t>
  </si>
  <si>
    <t>I Feel the Earth Move, Carole King</t>
  </si>
  <si>
    <t>Indian Reservation, The Raiders</t>
  </si>
  <si>
    <t>You've Got a Friend, James Taylor</t>
  </si>
  <si>
    <t>How Can You Mend a Broken Heart, The Bee Gees</t>
  </si>
  <si>
    <t>Uncle Albert Albert, Paul McCartney</t>
  </si>
  <si>
    <t>Go Away Little Girl, Donny Osmond</t>
  </si>
  <si>
    <t>Maggie May, Rod Stewart</t>
  </si>
  <si>
    <t>Gypsies, Tramps and Theives, Cher</t>
  </si>
  <si>
    <t>Theme from Shaft, Isaac Hayes</t>
  </si>
  <si>
    <t>Family Affair, Sly and the Family Stone</t>
  </si>
  <si>
    <t>Brand New Key, Melanie</t>
  </si>
  <si>
    <t>American Pie, Don McLean</t>
  </si>
  <si>
    <t>Let's Stay Together, Al Green</t>
  </si>
  <si>
    <t>Without You, Nilsson</t>
  </si>
  <si>
    <t>Heart of Gold, Neil Young</t>
  </si>
  <si>
    <t>A Horse With No Name, America</t>
  </si>
  <si>
    <t>First Time I Saw Your Face, Roberta Flack</t>
  </si>
  <si>
    <t>Oh Girl, The Chi-Lites</t>
  </si>
  <si>
    <t>I'll Take You There, The Staple Singers</t>
  </si>
  <si>
    <t>The Candy Man, Sammy Davis, Jr.</t>
  </si>
  <si>
    <t>Song Sung Blue, Neil Diamond</t>
  </si>
  <si>
    <t>Lean on Me, Bill Withers</t>
  </si>
  <si>
    <t>Alone Again (Naturally), Gilbert O'Sullivan</t>
  </si>
  <si>
    <t>Brandy (You’re a Fine Girl), Looking Glass</t>
  </si>
  <si>
    <t>Black and White, Three Dog Night</t>
  </si>
  <si>
    <t>Baby, Don't Get Hooked on Me, Mac Davis</t>
  </si>
  <si>
    <t>Ben, Michael Jackson</t>
  </si>
  <si>
    <t>My Ding-a-Ling, Chuck Berry</t>
  </si>
  <si>
    <t>I Can See Clearly Now, Johnny Nash</t>
  </si>
  <si>
    <t>Papa Was a Rollin' Stone, The Temptations</t>
  </si>
  <si>
    <t>I Am Woman, Helen Reddy</t>
  </si>
  <si>
    <t>Me and Mrs. Jones, Billy Paul</t>
  </si>
  <si>
    <t>You’re So Vain, Carly Simon</t>
  </si>
  <si>
    <t>Superstition, Stevie Wonder</t>
  </si>
  <si>
    <t>Crocodile Rock, Elton John</t>
  </si>
  <si>
    <t>Killing Me Softly with His Song, Roberta Flack</t>
  </si>
  <si>
    <t>Love Train, The O'Jays</t>
  </si>
  <si>
    <t>The Night the Lights Went Out in Georgia, Vicki Lawrence</t>
  </si>
  <si>
    <t>Tie a Yellow Ribbon Round the Ole Oak Tree, Dawn</t>
  </si>
  <si>
    <t>You Are the Sunshine of My Life, Stevie Wonder</t>
  </si>
  <si>
    <t>Frankenstein, The Edgar Winters Band</t>
  </si>
  <si>
    <t>My Love, Paul McCartney and Wings</t>
  </si>
  <si>
    <t>Give Me Love, George Harrison</t>
  </si>
  <si>
    <t>Will It Go Round in Circles, Billy Preston</t>
  </si>
  <si>
    <t>Bad, Bad Leroy Brown, Jim Croce</t>
  </si>
  <si>
    <t>The Morning After, Maureen McGovern</t>
  </si>
  <si>
    <t>Touch Me in the Morning, Diana Ross</t>
  </si>
  <si>
    <t>Brother Louie, Stories</t>
  </si>
  <si>
    <t>Let's Get It On, Marvin Gaye</t>
  </si>
  <si>
    <t>Delta Dawn, Helen Reddy</t>
  </si>
  <si>
    <t>We're An American Band, Grand Funk</t>
  </si>
  <si>
    <t>Angie, The Rolling Stones</t>
  </si>
  <si>
    <t>Midnight Train to Georgia, Gladys Knight and The Pips</t>
  </si>
  <si>
    <t>Keep On Truckin' pt. 1, Eddie Kendricks</t>
  </si>
  <si>
    <t>Photograph, Ringo Starr</t>
  </si>
  <si>
    <t>Top of the World, Carpenters</t>
  </si>
  <si>
    <t>The Most Beautiful Girl, Charlie Rich</t>
  </si>
  <si>
    <t>Time in a Bottle, Jim Croce</t>
  </si>
  <si>
    <t>The Joker, Steve Miller Band</t>
  </si>
  <si>
    <t>Show and Tell, Al Wilson</t>
  </si>
  <si>
    <t>You’re Sixteen, Ringo Starr</t>
  </si>
  <si>
    <t>The Way We Were, Barbra Streisand</t>
  </si>
  <si>
    <t>Love's Theme, Love Unlimited Orchestra</t>
  </si>
  <si>
    <t>Seasons in the Sun, Terry Jacks</t>
  </si>
  <si>
    <t>Dark Lady, Cher</t>
  </si>
  <si>
    <t>Sunshine on My Shoulders, John Denver</t>
  </si>
  <si>
    <t>Hooked on a Feeling, Blue Swede</t>
  </si>
  <si>
    <t>Bennie and the Jets, Elton John</t>
  </si>
  <si>
    <t>TSOP, MFSB and the Third Degree</t>
  </si>
  <si>
    <t>The Loco-Motion, Grand Funk</t>
  </si>
  <si>
    <t>The Streak, Ray Stevens</t>
  </si>
  <si>
    <t>Band on the Run, Paul McCartney and Wings</t>
  </si>
  <si>
    <t>Billy Don’t Be a Hero, Bo Donaldson and the Heywoods</t>
  </si>
  <si>
    <t>Sundown, Gordon Lightfoot</t>
  </si>
  <si>
    <t>Rock the Boat, Hues Corporation</t>
  </si>
  <si>
    <t>Rock Your Baby, George McCrae</t>
  </si>
  <si>
    <t>Annie's Song, John Denver</t>
  </si>
  <si>
    <t>Feel Like Makin' Love, Roberta Flack</t>
  </si>
  <si>
    <t>The Night Chicago Dies, Paper Lace</t>
  </si>
  <si>
    <t>You're Having My Baby, Paul Anka and Odia Coates</t>
  </si>
  <si>
    <t>I Shot the Sheriff, Eric Clapton</t>
  </si>
  <si>
    <t>Cant's Get Enough of Your Love Baby, Barry White</t>
  </si>
  <si>
    <t>Rock Me Gently, Andy Kim</t>
  </si>
  <si>
    <t>I Henostly Love You, Olivia Newton-John</t>
  </si>
  <si>
    <t>Nothing From Nothing, Billy Preston</t>
  </si>
  <si>
    <t>Then Came You, Dionne Warwick and Spinners</t>
  </si>
  <si>
    <t>You Haven't Done Nothin', Stevie Wonder</t>
  </si>
  <si>
    <t>You Ain't Seen Nothing Yet, Bachman-Turner Overdrive</t>
  </si>
  <si>
    <t>Whatever Gets You Thru the Night, John Lennon</t>
  </si>
  <si>
    <t>I Can Help, Billy Swan</t>
  </si>
  <si>
    <t>Kung Fu Fighting, Carl Douglas</t>
  </si>
  <si>
    <t>Cat's in the Cradle, Harry Chapin</t>
  </si>
  <si>
    <t>Angie Baby, Helen Reddy</t>
  </si>
  <si>
    <t>Lucy in the Sky with Diamonds, Elton John</t>
  </si>
  <si>
    <t>Mandy, Barry Manilow</t>
  </si>
  <si>
    <t>Laughter in the Rain, Neil Sedaka</t>
  </si>
  <si>
    <t>Fire, The Ohio Players</t>
  </si>
  <si>
    <t>You’re No Good, Linda Ronstadt</t>
  </si>
  <si>
    <t>Pick Up the Pieces, The Average White Band</t>
  </si>
  <si>
    <t>Best of My Love, Eagles</t>
  </si>
  <si>
    <t>Have You Never Been Mellow, Olivia Newton-John</t>
  </si>
  <si>
    <t>Black Water, The Doobie Brothers</t>
  </si>
  <si>
    <t>My Eyes Adored You, Frankie Valli</t>
  </si>
  <si>
    <t>Lady Marmalade, LaBelle</t>
  </si>
  <si>
    <t>Lovin' You, Minnie Riperton</t>
  </si>
  <si>
    <t>Philadelphia Freedom, Elton John Band</t>
  </si>
  <si>
    <t>Another Somebody Done Somebody Wrong Song, BJ Thomas</t>
  </si>
  <si>
    <t>He Don't Love You, Tony Orlando and Dawn</t>
  </si>
  <si>
    <t>Shining Star, Earth Wind and Fire</t>
  </si>
  <si>
    <t>Before the Next Teardrop Falls, Freddy Fender</t>
  </si>
  <si>
    <t>Thank God I'm a Country Boy, John Denver</t>
  </si>
  <si>
    <t>Sister Golden Hair, America</t>
  </si>
  <si>
    <t>Love Will Keep Us Together, Captain and Tenille</t>
  </si>
  <si>
    <t>Listen to What the Man Said, Wings</t>
  </si>
  <si>
    <t>The Hustle, Van McCoy and the Soul City Symphony</t>
  </si>
  <si>
    <t>One of These Nights, Eagles</t>
  </si>
  <si>
    <t>Jive Talkin', The Bee Gees</t>
  </si>
  <si>
    <t>Fallin' in Love, Hamilton, Joe Frank and Reynolds</t>
  </si>
  <si>
    <t>Get Down Tonight, KC and the Sunshine Band</t>
  </si>
  <si>
    <t>Rhinestone Cowboy, Glen Campbell</t>
  </si>
  <si>
    <t>Fame, David Bowie</t>
  </si>
  <si>
    <t>I'm Sorry, John Denver</t>
  </si>
  <si>
    <t>Bad Blood, Neil Sedaka</t>
  </si>
  <si>
    <t>Island Girl, Elton John</t>
  </si>
  <si>
    <t>That's the Way (I Like It), KC and the Sunshine Band</t>
  </si>
  <si>
    <t>Fly, Robin, Fly, Silver Convention</t>
  </si>
  <si>
    <t>Let's Do It Again, The Staple Singers</t>
  </si>
  <si>
    <t>Saturday Night, Bay City Rollers</t>
  </si>
  <si>
    <t>Convoy, CW McCall</t>
  </si>
  <si>
    <t>I Write the Songs, Barry Manilow</t>
  </si>
  <si>
    <t>Theme from Mahogany, Diana Ross</t>
  </si>
  <si>
    <t>Love Rollercoaster, The Ohio Players</t>
  </si>
  <si>
    <t>50 Ways to Leave Your Lover, Paul Simons</t>
  </si>
  <si>
    <t>Theme from SWAT, Rhythm Heritage</t>
  </si>
  <si>
    <t>Love Machine pt. 1, The Miracles</t>
  </si>
  <si>
    <t>December 1963, The Four Seasons</t>
  </si>
  <si>
    <t>Disco Lady, Johnnie Taylor</t>
  </si>
  <si>
    <t>Let You Love Flow, Bellamy Brothers</t>
  </si>
  <si>
    <t>Welcome Back, John Sebastien</t>
  </si>
  <si>
    <t>Boogie Fever, The Sylvers</t>
  </si>
  <si>
    <t>Silly Love Songs, Wings</t>
  </si>
  <si>
    <t>Love Hangover, Diana Ross</t>
  </si>
  <si>
    <t>Afternoon Delight, Starland Vocal Band</t>
  </si>
  <si>
    <t>Kiss and Say Goodbye, the Manhattans</t>
  </si>
  <si>
    <t>Don’t Go Breaking My Heart, Elton John and Kiki Dee</t>
  </si>
  <si>
    <t>You Should Be Dancing, the Bee Gees</t>
  </si>
  <si>
    <t>Shake Shake Shake, KC and the Sunshine Band</t>
  </si>
  <si>
    <t>Play That Funky Music, Wild Cherry</t>
  </si>
  <si>
    <t>A Fifth of Beethoven, Walter Murphy and the Big Apple Band</t>
  </si>
  <si>
    <t>Disco Duck pt 1, Rick Dees and His Cast of Idiots</t>
  </si>
  <si>
    <t>If You Leave Me Now, Chicago</t>
  </si>
  <si>
    <t>Rock'n Me, Steve Miller Band</t>
  </si>
  <si>
    <t>Tonight's the Night, Rod Stewart</t>
  </si>
  <si>
    <t>You Don’t Have to Be a Star, Marilyn McCoo and Billy Davis, Jr.</t>
  </si>
  <si>
    <t>You Make Me Feel Like Dancing, Leo Sayer</t>
  </si>
  <si>
    <t>I Wish, Stevie Wonder</t>
  </si>
  <si>
    <t>Car Wash, Rose Royce</t>
  </si>
  <si>
    <t>Torn Between Two Lovers, Mary McGragor</t>
  </si>
  <si>
    <t>Blinded by the Light, Manfred Mann's Earth Band</t>
  </si>
  <si>
    <t>New Kid in Town, Eagles</t>
  </si>
  <si>
    <t>Evergreen, Barbra Streisand</t>
  </si>
  <si>
    <t>Rich Girl, Daryl Hall and John Oates</t>
  </si>
  <si>
    <t>Dancing Queen, ABBA</t>
  </si>
  <si>
    <t>Don’t Give Up on Us, David Soul</t>
  </si>
  <si>
    <t>Don’t Leave Me This Way, Thelma Houston</t>
  </si>
  <si>
    <t>Southern Nights, Glen Campbell</t>
  </si>
  <si>
    <t>Hotel California, Eagles</t>
  </si>
  <si>
    <t>When I Need You, Leo Sayer</t>
  </si>
  <si>
    <t>Sir Duke, Stevie Wonder</t>
  </si>
  <si>
    <t>I'm Your Boogie Man, KC and the Sunshine Band</t>
  </si>
  <si>
    <t>Dreams, Fleetwood Mac</t>
  </si>
  <si>
    <t>Got to Give It Up pt 1, Marvin Gaye</t>
  </si>
  <si>
    <t>Gonna Fly Now, Bill Conti</t>
  </si>
  <si>
    <t>Undercover Angel, Alan O'Day</t>
  </si>
  <si>
    <t>Da Doo Ron Ron, Shaun Cassidy</t>
  </si>
  <si>
    <t>Looks Like We Made It, Barry Manilow</t>
  </si>
  <si>
    <t>I Just Want to Be Your Everything, Andy Gibb</t>
  </si>
  <si>
    <t>Best of My Love, The Emotions</t>
  </si>
  <si>
    <t>Stars Wars Cantina Theme, Meco</t>
  </si>
  <si>
    <t>You Light Up My Life, Debby Boone</t>
  </si>
  <si>
    <t>How Deep Is Your Love, The Bee Gees</t>
  </si>
  <si>
    <t>Baby Come Back, Player</t>
  </si>
  <si>
    <t>Stayin' Alove, The Bee Gees</t>
  </si>
  <si>
    <t>Love Is Thicker Than Water, Andy Gibb</t>
  </si>
  <si>
    <t>Night Fever, The Bee Gees</t>
  </si>
  <si>
    <t>If I Can't Have You, Yvonne Elliman</t>
  </si>
  <si>
    <t>With a Little Luck, Wings</t>
  </si>
  <si>
    <t>Too Much Too Little Too Late, Johnny Mathis</t>
  </si>
  <si>
    <t>You’re the One That I Want, Grease</t>
  </si>
  <si>
    <t>Shadow Dancing, Andy Gibb</t>
  </si>
  <si>
    <t>Miss You, The Rolling Stones</t>
  </si>
  <si>
    <t>Three Times a Lady, Commodores</t>
  </si>
  <si>
    <t>Grease, Frankie Valli</t>
  </si>
  <si>
    <t>Boogie Oogie Oogie, A Taste of Honey</t>
  </si>
  <si>
    <t>Kiss You All Over, Exile</t>
  </si>
  <si>
    <t>Hot Child in the City, Nick Gilder</t>
  </si>
  <si>
    <t>You Needed Me, Anne Murray</t>
  </si>
  <si>
    <t>MacArthur Park, Donna Summer</t>
  </si>
  <si>
    <t>You Don't Bring Me Flowers, Barbra Streisand and Neil Diamond</t>
  </si>
  <si>
    <t>Le Freak, Chic</t>
  </si>
  <si>
    <t>Too Much Heaven, The Bee Gees</t>
  </si>
  <si>
    <t>Da Ya Think I'm Sexy, Rod Stewart</t>
  </si>
  <si>
    <t>I Will Survive, Gloria Gaynor</t>
  </si>
  <si>
    <t>Tragedy, The Bee Gees</t>
  </si>
  <si>
    <t>What a Fool Believes, The Doobie Brothers</t>
  </si>
  <si>
    <t>Knock on Wood, Amii Stewart</t>
  </si>
  <si>
    <t>Heart of Glass, Blondie</t>
  </si>
  <si>
    <t>Reunited, Peaches and Herb</t>
  </si>
  <si>
    <t>Hot Stuff, Donna Summer</t>
  </si>
  <si>
    <t>Love You Inside Out, The Bee Gees</t>
  </si>
  <si>
    <t>Ring My Bell, Anita Ward</t>
  </si>
  <si>
    <t>Bad Girls, Donna Summer</t>
  </si>
  <si>
    <t>Good Times, Chic</t>
  </si>
  <si>
    <t>My Sharona, The Knack</t>
  </si>
  <si>
    <t>Sad Eyes, Robert John</t>
  </si>
  <si>
    <t>Don't Stop til You Get Enough, Michael Jackson</t>
  </si>
  <si>
    <t>Rise, Herb Alpert</t>
  </si>
  <si>
    <t>Pop Muzik, M</t>
  </si>
  <si>
    <t>Heartache Tonight, Eagles</t>
  </si>
  <si>
    <t>Still, Commodores</t>
  </si>
  <si>
    <t>No More Tears, Barbra Streisand and Donna Summer</t>
  </si>
  <si>
    <t>Babe, Styx</t>
  </si>
  <si>
    <t>Escape, Rupert Holmes</t>
  </si>
  <si>
    <t>Please Don’t Go, KC and the Sunshine Band</t>
  </si>
  <si>
    <t>Rock with You, Michael Jackson</t>
  </si>
  <si>
    <t>Do That to Me One More Time, Captain and Tenille</t>
  </si>
  <si>
    <t>Crazy Little Thing Called Love, Queen</t>
  </si>
  <si>
    <t>Another Brick in the Wall, Part II, Pink Floyd</t>
  </si>
  <si>
    <t>Call Me, Blondie</t>
  </si>
  <si>
    <t>Funkytown, Lipps Inc</t>
  </si>
  <si>
    <t>Coming Up, Paul McCartney</t>
  </si>
  <si>
    <t>It's Still Rock and Roll to Me, Billy Joel</t>
  </si>
  <si>
    <t>Magic, Olivia Newton-John</t>
  </si>
  <si>
    <t>Sailing, Christopher Cross</t>
  </si>
  <si>
    <t>Upside Down, Diana Ross</t>
  </si>
  <si>
    <t>Another One Bites the Dust, Queen</t>
  </si>
  <si>
    <t>Woman in Love, Barbra Streisand</t>
  </si>
  <si>
    <t>Lady, Kenny Rogers</t>
  </si>
  <si>
    <t>(Just Like) Starting Over, John Lennon</t>
  </si>
  <si>
    <t>The Tide is High, Blondie</t>
  </si>
  <si>
    <t>Celebration, Kool and the Gang</t>
  </si>
  <si>
    <t>9 to 5, Dolly Parton</t>
  </si>
  <si>
    <t>I Love a Rainy Night, Eddie Rabbitt</t>
  </si>
  <si>
    <t>Keep on Loving You, REO Speedwagon</t>
  </si>
  <si>
    <t>Rapture, Blondie</t>
  </si>
  <si>
    <t>Kiss on My List, Hall and Oates</t>
  </si>
  <si>
    <t>Morning Train, Sheena Easton</t>
  </si>
  <si>
    <t>Bette Davis Eyes, Kim Carnes</t>
  </si>
  <si>
    <t>Medley, Stars on 45</t>
  </si>
  <si>
    <t>The One That You Love, Air Supply</t>
  </si>
  <si>
    <t>Jessie's Girl, Rick Springfield</t>
  </si>
  <si>
    <t>Endless Love, Diana Ross and Lionel Richie</t>
  </si>
  <si>
    <t>Arthur's Theme, Christopher Cross</t>
  </si>
  <si>
    <t>Private Eyes, Hall and Oates</t>
  </si>
  <si>
    <t>Physical, Olivia Newton-John</t>
  </si>
  <si>
    <t>I Can't Go For That, Hall and Oates</t>
  </si>
  <si>
    <t>Centerfold, J. Geils Band</t>
  </si>
  <si>
    <t>I Love Rock N Roll, Joan Jett and the Blackhearts</t>
  </si>
  <si>
    <t>Chariots of Fire, Vangelis</t>
  </si>
  <si>
    <t>Ebony and Ivory, Paul McCartney and Stevie Wonder</t>
  </si>
  <si>
    <t>Don't You Want Me, The Human League</t>
  </si>
  <si>
    <t>Eye of the Tiger, Survivor</t>
  </si>
  <si>
    <t>Abracadabra, Steve Miller Band</t>
  </si>
  <si>
    <t>Hard to Say I'm Sorry, Chicago</t>
  </si>
  <si>
    <t>Jack and Diane, John Cougar</t>
  </si>
  <si>
    <t>Who Can It Be Now?, Men at Work</t>
  </si>
  <si>
    <t>Up Where We Belong, Joe Cocker and Jennifer Warnes</t>
  </si>
  <si>
    <t>Truly, Lionel Richie</t>
  </si>
  <si>
    <t>Mickey, Toni Basil</t>
  </si>
  <si>
    <t>Maneater, Hall and Oates</t>
  </si>
  <si>
    <t>Down Under, Men at Work</t>
  </si>
  <si>
    <t>Africa, Toto</t>
  </si>
  <si>
    <t>Baby, Come to Me, Pattie Austin and James Ingram</t>
  </si>
  <si>
    <t>Billie Jean, Michael Jackson</t>
  </si>
  <si>
    <t>Come on Eileen, Dexys Midnight Runners</t>
  </si>
  <si>
    <t>Beat It, Michael Jackson</t>
  </si>
  <si>
    <t>Let's Dance, David Bowie</t>
  </si>
  <si>
    <t>Flashdance, Irene Cara</t>
  </si>
  <si>
    <t>Every Breath You Take, The Police</t>
  </si>
  <si>
    <t>Sweet reams, Eurythmics</t>
  </si>
  <si>
    <t>Maniac, Michael Sembelle</t>
  </si>
  <si>
    <t>Tell Her About It, Billy Joel</t>
  </si>
  <si>
    <t>Total Eclipse of the Heart, Bonnie Tyler</t>
  </si>
  <si>
    <t>Islands in the Stream, Kenny Rogers and Dolly Parton</t>
  </si>
  <si>
    <t>All Night Long, Lionel Richie</t>
  </si>
  <si>
    <t>Say Say Say, Paul McCartney and Michael Jackson</t>
  </si>
  <si>
    <t>Owner of a Lonely Heart, Yes</t>
  </si>
  <si>
    <t>Karma Chameleon, Culture Club</t>
  </si>
  <si>
    <t>Jump, Van Halen</t>
  </si>
  <si>
    <t>Footloose, Kenny Loggins</t>
  </si>
  <si>
    <t>Against All Odds, Phil Collins</t>
  </si>
  <si>
    <t>Hello, Lionel Richie</t>
  </si>
  <si>
    <t>Let's Hear It For the Boy, Deniece Williams</t>
  </si>
  <si>
    <t>Time After Time, Cyndi Lauper</t>
  </si>
  <si>
    <t>The Reflex, Duran Duran</t>
  </si>
  <si>
    <t>When Doves Cry, Prince</t>
  </si>
  <si>
    <t>Ghostbusters, Ray Parker, Jr.</t>
  </si>
  <si>
    <t>What's Love Got to Do With It, Tina Turner</t>
  </si>
  <si>
    <t>Missing You, John Waite</t>
  </si>
  <si>
    <t>Let's Go Crazy, Prince and the Revolution</t>
  </si>
  <si>
    <t>I Just Called to Say I Love You, Stevie Wonder</t>
  </si>
  <si>
    <t>Caribbean Queen, Billy Ocean</t>
  </si>
  <si>
    <t>Wake Me Up Before You Go-Go, Wham!</t>
  </si>
  <si>
    <t>Out of Touch, Hall and Oates</t>
  </si>
  <si>
    <t>Like a Virgin, Madonna</t>
  </si>
  <si>
    <t>I Want to Know What Love Is, Foreigner</t>
  </si>
  <si>
    <t>Careless Whisper, Wham!</t>
  </si>
  <si>
    <t>Can’t Fight This Feeling, REO Speedwagon</t>
  </si>
  <si>
    <t>One More Night, Phil Collins</t>
  </si>
  <si>
    <t>We Are the World, USA for Africa</t>
  </si>
  <si>
    <t>Crazy for You, Madonna</t>
  </si>
  <si>
    <t>Don't You (Forget About Me), Simple Minds</t>
  </si>
  <si>
    <t>Everything She Wants, Wham!</t>
  </si>
  <si>
    <t>Everybody Wants to Rule the World, Tears for Fears</t>
  </si>
  <si>
    <t>Heaven, Bryan Adams</t>
  </si>
  <si>
    <t>Sussudio, Phil Collins</t>
  </si>
  <si>
    <t>A View to a Kill, Duran Duran</t>
  </si>
  <si>
    <t>Eveytime You Go Away, Paul Young</t>
  </si>
  <si>
    <t>Shout, Tears for Fears</t>
  </si>
  <si>
    <t>The Power of Love, Huey Lewis and the News</t>
  </si>
  <si>
    <t>St. Elmo's Fire, John Parr</t>
  </si>
  <si>
    <t>Money for Nothing, Dire Straits</t>
  </si>
  <si>
    <t>Oh Sheila, Ready for the World</t>
  </si>
  <si>
    <t>Take on Me, a-ha</t>
  </si>
  <si>
    <t>Saving All My Love fo You, Whitney Houston</t>
  </si>
  <si>
    <t>Part-Time Lover, Stevie Wonder</t>
  </si>
  <si>
    <t>Miami Vice Theme, Jan Hammer</t>
  </si>
  <si>
    <t>We Built This City, Starship</t>
  </si>
  <si>
    <t>Separate Lives, Phil Collins and Marilyn Martin</t>
  </si>
  <si>
    <t>Broken Wings, Mr. Mister</t>
  </si>
  <si>
    <t>Say You, Say Me, Lionel Richie</t>
  </si>
  <si>
    <t>That's What Friends Are For, Dionne and Friends</t>
  </si>
  <si>
    <t>How Will I Know, Whitney Houston</t>
  </si>
  <si>
    <t>Kyrie, Mr. Mister</t>
  </si>
  <si>
    <t>Sara, Starship</t>
  </si>
  <si>
    <t>These Dreams, Heart</t>
  </si>
  <si>
    <t>Rock Me Amadeus, Falco</t>
  </si>
  <si>
    <t>Kiss, Prince</t>
  </si>
  <si>
    <t>Addicted to Love, Robert Palmer</t>
  </si>
  <si>
    <t>West End Girls, Pet Shop Boys</t>
  </si>
  <si>
    <t>Greatest Love of All, Whitney Houston</t>
  </si>
  <si>
    <t>Live to Tell, Madonna</t>
  </si>
  <si>
    <t>On My Own, Pattie Labelle and Michael McDonald</t>
  </si>
  <si>
    <t>There'll Be Sad Songs, Billy Oceans</t>
  </si>
  <si>
    <t>Holding Back the Years, Simply Red</t>
  </si>
  <si>
    <t>Invisible Touch, Genesis</t>
  </si>
  <si>
    <t>Sledgehammer, Peter Gabriel</t>
  </si>
  <si>
    <t>Glory of Love, Peter Cetera</t>
  </si>
  <si>
    <t>Papa Don’t Preack, Madonna</t>
  </si>
  <si>
    <t>Higher Love, Steve Winwood</t>
  </si>
  <si>
    <t>Venus, Bananarama</t>
  </si>
  <si>
    <t>Take My Breath Away, Berlin</t>
  </si>
  <si>
    <t>Stuck With You, Huey Lewis and the News</t>
  </si>
  <si>
    <t>When I Think of You, Janet Jackson</t>
  </si>
  <si>
    <t>True Colors, Cyndi Lauper</t>
  </si>
  <si>
    <t>Amanda, Boston</t>
  </si>
  <si>
    <t>Human, The Human League</t>
  </si>
  <si>
    <t>You Give Love a Bad Name, Bon Jovi</t>
  </si>
  <si>
    <t>The Next Time I Fall, Peter Cetera and Amy Grant</t>
  </si>
  <si>
    <t>The Way It Is, Bruce Hornsby and the Range</t>
  </si>
  <si>
    <t>Walk Like an Egyptian, The Bangles</t>
  </si>
  <si>
    <t>Shake You Down, Gregory Abbott</t>
  </si>
  <si>
    <t>At This Moment, Billy Vera and the Beaters</t>
  </si>
  <si>
    <t>Open Your Heart, Madonna</t>
  </si>
  <si>
    <t>Livin' On a Prayer, Bon Jovi</t>
  </si>
  <si>
    <t>Jacob's Ladder, Huey Lewis and the News</t>
  </si>
  <si>
    <t>Lean on Me, Club Nouveau</t>
  </si>
  <si>
    <t>Nothing's Gonna Stop Us Now, Starship</t>
  </si>
  <si>
    <t>I Knew You Were Waiting Here For Me, Aretha Franklin and George Michael</t>
  </si>
  <si>
    <t>I Just Died in Your Arms, Cutting Crew</t>
  </si>
  <si>
    <t>With or Without You, U2</t>
  </si>
  <si>
    <t>You Keep Me Hangin' On, Kim Wilde</t>
  </si>
  <si>
    <t>Always, Atlantic Starr</t>
  </si>
  <si>
    <t>Head to Toe, Lisa Lisa and Cult Jam</t>
  </si>
  <si>
    <t>I Wanna Dance With Somebody, Whitney Houston</t>
  </si>
  <si>
    <t>Alone, Heart</t>
  </si>
  <si>
    <t>Shakedown, Bob Seger</t>
  </si>
  <si>
    <t>I Still Haven't Found What I'm Looking For, U2</t>
  </si>
  <si>
    <t>La Bamba, Los Lobos</t>
  </si>
  <si>
    <t>I Just Can’t Stop Loving You, Michael Jackson</t>
  </si>
  <si>
    <t>Didn't We Almost Have It All, Whitney Houston</t>
  </si>
  <si>
    <t>Here I Go Again, Whitesnake</t>
  </si>
  <si>
    <t>Lost In Emotion, Lisa Lisa and Cult Jam</t>
  </si>
  <si>
    <t>Bad, Michael Jackson</t>
  </si>
  <si>
    <t>I Think We're Alone Now, Tiffany</t>
  </si>
  <si>
    <t>Mony Mony, Billy Idol</t>
  </si>
  <si>
    <t>The Time of My Life, Bill Medley and Jennifer Warnes</t>
  </si>
  <si>
    <t>Heaven Is a Place on Earth, Belinda Carlisle</t>
  </si>
  <si>
    <t>Faith, George Michael</t>
  </si>
  <si>
    <t>Who's Tha Girl, Madonna</t>
  </si>
  <si>
    <t>So Emotional, Whitney Houston</t>
  </si>
  <si>
    <t>Got My Mind Set on You, George Harrison</t>
  </si>
  <si>
    <t>The Way You Make Me Feel, Michael Jackson</t>
  </si>
  <si>
    <t>Need You Tonight, INXS</t>
  </si>
  <si>
    <t>Could've Been, Tiffany</t>
  </si>
  <si>
    <t>Seasons Change, Expose</t>
  </si>
  <si>
    <t>Father Figure, George Michael</t>
  </si>
  <si>
    <t>Never Gonna Give You Up, Rick Astley</t>
  </si>
  <si>
    <t>Man in the Mirror, Michael Jackson</t>
  </si>
  <si>
    <t>Get Outta My Dreams, Get Into My Car, Billy Ocean</t>
  </si>
  <si>
    <t>Where Do Broken Hearts Go, Whitney Houston</t>
  </si>
  <si>
    <t>Wishing Well, Terence Trent D'Arby</t>
  </si>
  <si>
    <t>Anything for You, Gloria Estefan and Miami Sound Machine</t>
  </si>
  <si>
    <t>One More Try, George Michael</t>
  </si>
  <si>
    <t>Together Forever, Rick Astley</t>
  </si>
  <si>
    <t>Foolish Beat, Debbie Gibson</t>
  </si>
  <si>
    <t>Dirty Miana, Michael Jackson</t>
  </si>
  <si>
    <t>The Flame, Cheap Trick</t>
  </si>
  <si>
    <t>Hold on to the Nights, Richard Marx</t>
  </si>
  <si>
    <t>Roll with It, Steve Winwood</t>
  </si>
  <si>
    <t>Monkey, George Michael</t>
  </si>
  <si>
    <t>Sweet Child o Mine, Guns N' Roses</t>
  </si>
  <si>
    <t>Don’t Worry Be Happy, Bobby McFerrin</t>
  </si>
  <si>
    <t>Love Bites, Def Leppard</t>
  </si>
  <si>
    <t>Red Red Wine, UB40</t>
  </si>
  <si>
    <t>A Groovy Kind of Love, Phil Collins</t>
  </si>
  <si>
    <t>Kokomo, The Beach Boys</t>
  </si>
  <si>
    <t>Wild, Wild West, The Escape Club</t>
  </si>
  <si>
    <t>Bad Medicine, Bon Jovi</t>
  </si>
  <si>
    <t>Baby, I Love Your Way, Will to Power</t>
  </si>
  <si>
    <t>Look Away, Chicago</t>
  </si>
  <si>
    <t>Every Rose Has Its Thorn, Poison</t>
  </si>
  <si>
    <t>My Prerogative, Bobby Brown</t>
  </si>
  <si>
    <t>Two Hearts, Phil Collins</t>
  </si>
  <si>
    <t>When I'm with You, Sheriff</t>
  </si>
  <si>
    <t>Straight Up, Paula Abdul</t>
  </si>
  <si>
    <t>Lost in Your Eyes, Debbie Gibson</t>
  </si>
  <si>
    <t>The Living Years, Mike and the Mechanics</t>
  </si>
  <si>
    <t>Eternal Flame, The Bangles</t>
  </si>
  <si>
    <t>The Look, Roxette</t>
  </si>
  <si>
    <t>She Drives Me Crazy, Fine Young Cannibals</t>
  </si>
  <si>
    <t>Like a Prayer, Madonna</t>
  </si>
  <si>
    <t>I'll Be There for You, Bon Jovi</t>
  </si>
  <si>
    <t>Forever Your Girl, Paula Abdul</t>
  </si>
  <si>
    <t>Rock On, Michael Damian</t>
  </si>
  <si>
    <t>Wind Beneath My Wings, Bette Midler</t>
  </si>
  <si>
    <t>I'll Be Loving You, New Kids on the Block</t>
  </si>
  <si>
    <t>Satisfied, Richard Marx</t>
  </si>
  <si>
    <t>Baby Don’t Forget My Number, Milli Vanilli</t>
  </si>
  <si>
    <t>Good Thing, Fine Young Cannibals</t>
  </si>
  <si>
    <t>If You Don’t Know Me By Now, Simply Red</t>
  </si>
  <si>
    <t>Toy Soldiers, Martika</t>
  </si>
  <si>
    <t>Batdance, Prince</t>
  </si>
  <si>
    <t>Right Here Waiting, Richard Marx</t>
  </si>
  <si>
    <t>Cold Hearted, Paula Abdul</t>
  </si>
  <si>
    <t>Hangin' Tough, New Kids on the Block</t>
  </si>
  <si>
    <t>Don't Wanna Lose You, Gloria Estefan</t>
  </si>
  <si>
    <t>Girl, I'm Gonna Miss You, Milli Vanilli</t>
  </si>
  <si>
    <t>Miss You Much, Janet Jackson</t>
  </si>
  <si>
    <t>Listen To You Heart, Roxette</t>
  </si>
  <si>
    <t>When I See You Smile, Bad English</t>
  </si>
  <si>
    <t>Blame It on the Rain, Milli Vanilli</t>
  </si>
  <si>
    <t>We Didn't Start the Fire, Billy Joel</t>
  </si>
  <si>
    <t>Another Day in Paradise, Phil Collins</t>
  </si>
  <si>
    <t>How Am I Supposed to Live Without You, Michael Bolton</t>
  </si>
  <si>
    <t>Opposites Attract, Paula Abdul and the Wild Pair</t>
  </si>
  <si>
    <t>Escapade, Janet Jackson</t>
  </si>
  <si>
    <t>Black Velvet, Alannah Myles</t>
  </si>
  <si>
    <t>Love Will Lead You Back, Taylor Dayne</t>
  </si>
  <si>
    <t>I'll Be Your Everything, Tommy Page</t>
  </si>
  <si>
    <t>Nothing Compares 2 U, Sinead O'Connor</t>
  </si>
  <si>
    <t>Vogue, Madonna</t>
  </si>
  <si>
    <t>Hold On, Wilson Phillips</t>
  </si>
  <si>
    <t>It Must Have Been Love, Roxette</t>
  </si>
  <si>
    <t>Step by Step, New Kids on the Block</t>
  </si>
  <si>
    <t>She Ain't Worth It, Glenn Medeiros</t>
  </si>
  <si>
    <t>Vision of Love, Mariah Carey</t>
  </si>
  <si>
    <t>If Wishes Came True, Sweet Sensation</t>
  </si>
  <si>
    <t>Blaze of Glory, Jon Bon Jovi</t>
  </si>
  <si>
    <t>Release Me, Wilson Phillips</t>
  </si>
  <si>
    <t>Love and Affection, Nelson</t>
  </si>
  <si>
    <t>Close to You, Maxi Priest</t>
  </si>
  <si>
    <t>Praying for Time, George Michael</t>
  </si>
  <si>
    <t>I Don’t Have a Heart, James Ingram</t>
  </si>
  <si>
    <t>Black Cat, Janet Jackson</t>
  </si>
  <si>
    <t>Ice Ice Baby, Vanilla Ice</t>
  </si>
  <si>
    <t>Love Takes Time, Mariah Carey</t>
  </si>
  <si>
    <t>I'm Your Baby Tonight, Whitney Houston</t>
  </si>
  <si>
    <t>Because I Love You, Stevie B</t>
  </si>
  <si>
    <t>Justify My Love, Madonna</t>
  </si>
  <si>
    <t>Love Will Never Do, Janet Jackson</t>
  </si>
  <si>
    <t>The First Time, Surface</t>
  </si>
  <si>
    <t>Gonna Make You Sweat, CC Music Factory</t>
  </si>
  <si>
    <t>All the Man That I Need, Whitney Houston</t>
  </si>
  <si>
    <t>Someday, Mariah Carey</t>
  </si>
  <si>
    <t>One More Try, Timmy T</t>
  </si>
  <si>
    <t>Coming Out of the Dark, Gloria Estefan</t>
  </si>
  <si>
    <t>I've Been Thinking About You, Londonbeat</t>
  </si>
  <si>
    <t>You’re In Love, Wilson Phillips</t>
  </si>
  <si>
    <t>Baby Baby, Amy Grant</t>
  </si>
  <si>
    <t>Joyride, Roxette</t>
  </si>
  <si>
    <t>I Like the Wat (The Kissing Game), Hi-Five</t>
  </si>
  <si>
    <t>I Don’t Wanna Cry, Mariah Carey</t>
  </si>
  <si>
    <t>More Than Words, Extreme</t>
  </si>
  <si>
    <t>Rush Rush, Paula Abdul</t>
  </si>
  <si>
    <t>Unbelievable, EMF</t>
  </si>
  <si>
    <t>I Do It For You, Bryan Adams</t>
  </si>
  <si>
    <t>The Promise of a New Day, Paula Abdul</t>
  </si>
  <si>
    <t>I Adore Mi Amor, Color Me Badd</t>
  </si>
  <si>
    <t>Good Vibrations, Marky Mark and the Funky Bunch</t>
  </si>
  <si>
    <t>Emotions, Mariah Carey</t>
  </si>
  <si>
    <t>Romantic, Karyn White</t>
  </si>
  <si>
    <t>Cream, Prince and the New Power Generation</t>
  </si>
  <si>
    <t>When a Man Love a Woman, Michael Bolton</t>
  </si>
  <si>
    <t>Set Adrift on Memory Bliss, PM Dawn</t>
  </si>
  <si>
    <t>Half-Breed, Cher</t>
  </si>
  <si>
    <t>Please, Mr. Postman, the Carpenters</t>
  </si>
  <si>
    <t>Week #</t>
  </si>
  <si>
    <t>Time in Seconds</t>
  </si>
  <si>
    <t>Year</t>
  </si>
  <si>
    <t>Mean Average</t>
  </si>
  <si>
    <t>Initial Data</t>
  </si>
  <si>
    <t>Linear R^2</t>
  </si>
  <si>
    <t>Quadratic R^2</t>
  </si>
  <si>
    <t>Data for R^2 Trials</t>
  </si>
  <si>
    <t>dF</t>
  </si>
  <si>
    <t>t</t>
  </si>
  <si>
    <t>StError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</si>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</sst>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0000000"/>
    <numFmt numFmtId="165" formatCode="0.00000000000000000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20" fontId="0" fillId="0" borderId="0" xfId="0" applyNumberFormat="1"/>
    <xf numFmtId="0" fontId="4" fillId="0" borderId="0" xfId="0" applyFont="1"/>
    <xf numFmtId="164" fontId="0" fillId="0" borderId="0" xfId="0" applyNumberFormat="1"/>
    <xf numFmtId="165" fontId="0" fillId="0" borderId="0" xfId="0" applyNumberFormat="1"/>
  </cellXfs>
  <cellStyles count="33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Stats'!$B$1</c:f>
              <c:strCache>
                <c:ptCount val="1"/>
                <c:pt idx="0">
                  <c:v>Time in Seconds</c:v>
                </c:pt>
              </c:strCache>
            </c:strRef>
          </c:tx>
          <c:spPr>
            <a:ln w="47625">
              <a:noFill/>
            </a:ln>
          </c:spPr>
          <c:trendline>
            <c:trendlineType val="poly"/>
            <c:order val="2"/>
            <c:dispRSqr val="1"/>
            <c:dispEq val="0"/>
            <c:trendlineLbl>
              <c:layout>
                <c:manualLayout>
                  <c:x val="-0.0775217605624668"/>
                  <c:y val="0.337113606537819"/>
                </c:manualLayout>
              </c:layout>
              <c:numFmt formatCode="General" sourceLinked="0"/>
            </c:trendlineLbl>
          </c:trendline>
          <c:xVal>
            <c:numRef>
              <c:f>'Total Stats'!$A$2:$A$2194</c:f>
              <c:numCache>
                <c:formatCode>General</c:formatCode>
                <c:ptCount val="219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</c:numCache>
            </c:numRef>
          </c:xVal>
          <c:yVal>
            <c:numRef>
              <c:f>'Total Stats'!$B$2:$B$2194</c:f>
              <c:numCache>
                <c:formatCode>General</c:formatCode>
                <c:ptCount val="2193"/>
                <c:pt idx="0">
                  <c:v>279.0</c:v>
                </c:pt>
                <c:pt idx="1">
                  <c:v>279.0</c:v>
                </c:pt>
                <c:pt idx="2">
                  <c:v>279.0</c:v>
                </c:pt>
                <c:pt idx="3">
                  <c:v>177.0</c:v>
                </c:pt>
                <c:pt idx="4">
                  <c:v>177.0</c:v>
                </c:pt>
                <c:pt idx="5">
                  <c:v>177.0</c:v>
                </c:pt>
                <c:pt idx="6">
                  <c:v>166.0</c:v>
                </c:pt>
                <c:pt idx="7">
                  <c:v>166.0</c:v>
                </c:pt>
                <c:pt idx="8">
                  <c:v>166.0</c:v>
                </c:pt>
                <c:pt idx="9">
                  <c:v>166.0</c:v>
                </c:pt>
                <c:pt idx="10">
                  <c:v>166.0</c:v>
                </c:pt>
                <c:pt idx="11">
                  <c:v>273.0</c:v>
                </c:pt>
                <c:pt idx="12">
                  <c:v>273.0</c:v>
                </c:pt>
                <c:pt idx="13">
                  <c:v>234.0</c:v>
                </c:pt>
                <c:pt idx="14">
                  <c:v>234.0</c:v>
                </c:pt>
                <c:pt idx="15">
                  <c:v>197.0</c:v>
                </c:pt>
                <c:pt idx="16">
                  <c:v>197.0</c:v>
                </c:pt>
                <c:pt idx="17">
                  <c:v>197.0</c:v>
                </c:pt>
                <c:pt idx="18">
                  <c:v>197.0</c:v>
                </c:pt>
                <c:pt idx="19">
                  <c:v>197.0</c:v>
                </c:pt>
                <c:pt idx="20">
                  <c:v>197.0</c:v>
                </c:pt>
                <c:pt idx="21">
                  <c:v>230.0</c:v>
                </c:pt>
                <c:pt idx="22">
                  <c:v>230.0</c:v>
                </c:pt>
                <c:pt idx="23">
                  <c:v>165.0</c:v>
                </c:pt>
                <c:pt idx="24">
                  <c:v>231.0</c:v>
                </c:pt>
                <c:pt idx="25">
                  <c:v>231.0</c:v>
                </c:pt>
                <c:pt idx="26">
                  <c:v>180.0</c:v>
                </c:pt>
                <c:pt idx="27">
                  <c:v>180.0</c:v>
                </c:pt>
                <c:pt idx="28">
                  <c:v>180.0</c:v>
                </c:pt>
                <c:pt idx="29">
                  <c:v>175.0</c:v>
                </c:pt>
                <c:pt idx="30">
                  <c:v>269.0</c:v>
                </c:pt>
                <c:pt idx="31">
                  <c:v>237.0</c:v>
                </c:pt>
                <c:pt idx="32">
                  <c:v>237.0</c:v>
                </c:pt>
                <c:pt idx="33">
                  <c:v>237.0</c:v>
                </c:pt>
                <c:pt idx="34">
                  <c:v>237.0</c:v>
                </c:pt>
                <c:pt idx="35">
                  <c:v>289.0</c:v>
                </c:pt>
                <c:pt idx="36">
                  <c:v>162.0</c:v>
                </c:pt>
                <c:pt idx="37">
                  <c:v>162.0</c:v>
                </c:pt>
                <c:pt idx="38">
                  <c:v>162.0</c:v>
                </c:pt>
                <c:pt idx="39">
                  <c:v>315.0</c:v>
                </c:pt>
                <c:pt idx="40">
                  <c:v>315.0</c:v>
                </c:pt>
                <c:pt idx="41">
                  <c:v>315.0</c:v>
                </c:pt>
                <c:pt idx="42">
                  <c:v>315.0</c:v>
                </c:pt>
                <c:pt idx="43">
                  <c:v>315.0</c:v>
                </c:pt>
                <c:pt idx="44">
                  <c:v>156.0</c:v>
                </c:pt>
                <c:pt idx="45">
                  <c:v>156.0</c:v>
                </c:pt>
                <c:pt idx="46">
                  <c:v>195.0</c:v>
                </c:pt>
                <c:pt idx="47">
                  <c:v>195.0</c:v>
                </c:pt>
                <c:pt idx="48">
                  <c:v>186.0</c:v>
                </c:pt>
                <c:pt idx="49">
                  <c:v>186.0</c:v>
                </c:pt>
                <c:pt idx="50">
                  <c:v>186.0</c:v>
                </c:pt>
                <c:pt idx="51">
                  <c:v>146.0</c:v>
                </c:pt>
                <c:pt idx="52">
                  <c:v>146.0</c:v>
                </c:pt>
                <c:pt idx="53">
                  <c:v>146.0</c:v>
                </c:pt>
                <c:pt idx="54">
                  <c:v>513.0</c:v>
                </c:pt>
                <c:pt idx="55">
                  <c:v>513.0</c:v>
                </c:pt>
                <c:pt idx="56">
                  <c:v>513.0</c:v>
                </c:pt>
                <c:pt idx="57">
                  <c:v>513.0</c:v>
                </c:pt>
                <c:pt idx="58">
                  <c:v>196.0</c:v>
                </c:pt>
                <c:pt idx="59">
                  <c:v>197.0</c:v>
                </c:pt>
                <c:pt idx="60">
                  <c:v>197.0</c:v>
                </c:pt>
                <c:pt idx="61">
                  <c:v>197.0</c:v>
                </c:pt>
                <c:pt idx="62">
                  <c:v>197.0</c:v>
                </c:pt>
                <c:pt idx="63">
                  <c:v>187.0</c:v>
                </c:pt>
                <c:pt idx="64">
                  <c:v>248.0</c:v>
                </c:pt>
                <c:pt idx="65">
                  <c:v>248.0</c:v>
                </c:pt>
                <c:pt idx="66">
                  <c:v>248.0</c:v>
                </c:pt>
                <c:pt idx="67">
                  <c:v>255.0</c:v>
                </c:pt>
                <c:pt idx="68">
                  <c:v>255.0</c:v>
                </c:pt>
                <c:pt idx="69">
                  <c:v>255.0</c:v>
                </c:pt>
                <c:pt idx="70">
                  <c:v>255.0</c:v>
                </c:pt>
                <c:pt idx="71">
                  <c:v>255.0</c:v>
                </c:pt>
                <c:pt idx="72">
                  <c:v>255.0</c:v>
                </c:pt>
                <c:pt idx="73">
                  <c:v>196.0</c:v>
                </c:pt>
                <c:pt idx="74">
                  <c:v>197.0</c:v>
                </c:pt>
                <c:pt idx="75">
                  <c:v>190.0</c:v>
                </c:pt>
                <c:pt idx="76">
                  <c:v>190.0</c:v>
                </c:pt>
                <c:pt idx="77">
                  <c:v>190.0</c:v>
                </c:pt>
                <c:pt idx="78">
                  <c:v>195.0</c:v>
                </c:pt>
                <c:pt idx="79">
                  <c:v>257.0</c:v>
                </c:pt>
                <c:pt idx="80">
                  <c:v>257.0</c:v>
                </c:pt>
                <c:pt idx="81">
                  <c:v>257.0</c:v>
                </c:pt>
                <c:pt idx="82">
                  <c:v>216.0</c:v>
                </c:pt>
                <c:pt idx="83">
                  <c:v>216.0</c:v>
                </c:pt>
                <c:pt idx="84">
                  <c:v>216.0</c:v>
                </c:pt>
                <c:pt idx="85">
                  <c:v>216.0</c:v>
                </c:pt>
                <c:pt idx="86">
                  <c:v>175.0</c:v>
                </c:pt>
                <c:pt idx="87">
                  <c:v>216.0</c:v>
                </c:pt>
                <c:pt idx="88">
                  <c:v>216.0</c:v>
                </c:pt>
                <c:pt idx="89">
                  <c:v>204.0</c:v>
                </c:pt>
                <c:pt idx="90">
                  <c:v>186.0</c:v>
                </c:pt>
                <c:pt idx="91">
                  <c:v>186.0</c:v>
                </c:pt>
                <c:pt idx="92">
                  <c:v>186.0</c:v>
                </c:pt>
                <c:pt idx="93">
                  <c:v>164.0</c:v>
                </c:pt>
                <c:pt idx="94">
                  <c:v>258.0</c:v>
                </c:pt>
                <c:pt idx="95">
                  <c:v>258.0</c:v>
                </c:pt>
                <c:pt idx="96">
                  <c:v>165.0</c:v>
                </c:pt>
                <c:pt idx="97">
                  <c:v>165.0</c:v>
                </c:pt>
                <c:pt idx="98">
                  <c:v>165.0</c:v>
                </c:pt>
                <c:pt idx="99">
                  <c:v>165.0</c:v>
                </c:pt>
                <c:pt idx="100">
                  <c:v>414.0</c:v>
                </c:pt>
                <c:pt idx="101">
                  <c:v>184.0</c:v>
                </c:pt>
                <c:pt idx="102">
                  <c:v>282.0</c:v>
                </c:pt>
                <c:pt idx="103">
                  <c:v>282.0</c:v>
                </c:pt>
                <c:pt idx="104">
                  <c:v>282.0</c:v>
                </c:pt>
                <c:pt idx="105">
                  <c:v>259.0</c:v>
                </c:pt>
                <c:pt idx="106">
                  <c:v>259.0</c:v>
                </c:pt>
                <c:pt idx="107">
                  <c:v>259.0</c:v>
                </c:pt>
                <c:pt idx="108">
                  <c:v>266.0</c:v>
                </c:pt>
                <c:pt idx="109">
                  <c:v>203.0</c:v>
                </c:pt>
                <c:pt idx="110">
                  <c:v>203.0</c:v>
                </c:pt>
                <c:pt idx="111">
                  <c:v>203.0</c:v>
                </c:pt>
                <c:pt idx="112">
                  <c:v>286.0</c:v>
                </c:pt>
                <c:pt idx="113">
                  <c:v>286.0</c:v>
                </c:pt>
                <c:pt idx="114">
                  <c:v>286.0</c:v>
                </c:pt>
                <c:pt idx="115">
                  <c:v>286.0</c:v>
                </c:pt>
                <c:pt idx="116">
                  <c:v>170.0</c:v>
                </c:pt>
                <c:pt idx="117">
                  <c:v>286.0</c:v>
                </c:pt>
                <c:pt idx="118">
                  <c:v>220.0</c:v>
                </c:pt>
                <c:pt idx="119">
                  <c:v>220.0</c:v>
                </c:pt>
                <c:pt idx="120">
                  <c:v>200.0</c:v>
                </c:pt>
                <c:pt idx="121">
                  <c:v>200.0</c:v>
                </c:pt>
                <c:pt idx="122">
                  <c:v>200.0</c:v>
                </c:pt>
                <c:pt idx="123">
                  <c:v>200.0</c:v>
                </c:pt>
                <c:pt idx="124">
                  <c:v>178.0</c:v>
                </c:pt>
                <c:pt idx="125">
                  <c:v>208.0</c:v>
                </c:pt>
                <c:pt idx="126">
                  <c:v>247.0</c:v>
                </c:pt>
                <c:pt idx="127">
                  <c:v>247.0</c:v>
                </c:pt>
                <c:pt idx="128">
                  <c:v>247.0</c:v>
                </c:pt>
                <c:pt idx="129">
                  <c:v>247.0</c:v>
                </c:pt>
                <c:pt idx="130">
                  <c:v>205.0</c:v>
                </c:pt>
                <c:pt idx="131">
                  <c:v>269.0</c:v>
                </c:pt>
                <c:pt idx="132">
                  <c:v>269.0</c:v>
                </c:pt>
                <c:pt idx="133">
                  <c:v>182.0</c:v>
                </c:pt>
                <c:pt idx="134">
                  <c:v>182.0</c:v>
                </c:pt>
                <c:pt idx="135">
                  <c:v>134.0</c:v>
                </c:pt>
                <c:pt idx="136">
                  <c:v>134.0</c:v>
                </c:pt>
                <c:pt idx="137">
                  <c:v>195.0</c:v>
                </c:pt>
                <c:pt idx="138">
                  <c:v>235.0</c:v>
                </c:pt>
                <c:pt idx="139">
                  <c:v>235.0</c:v>
                </c:pt>
                <c:pt idx="140">
                  <c:v>238.0</c:v>
                </c:pt>
                <c:pt idx="141">
                  <c:v>191.0</c:v>
                </c:pt>
                <c:pt idx="142">
                  <c:v>238.0</c:v>
                </c:pt>
                <c:pt idx="143">
                  <c:v>206.0</c:v>
                </c:pt>
                <c:pt idx="144">
                  <c:v>166.0</c:v>
                </c:pt>
                <c:pt idx="145">
                  <c:v>166.0</c:v>
                </c:pt>
                <c:pt idx="146">
                  <c:v>273.0</c:v>
                </c:pt>
                <c:pt idx="147">
                  <c:v>235.0</c:v>
                </c:pt>
                <c:pt idx="148">
                  <c:v>235.0</c:v>
                </c:pt>
                <c:pt idx="149">
                  <c:v>201.0</c:v>
                </c:pt>
                <c:pt idx="150">
                  <c:v>201.0</c:v>
                </c:pt>
                <c:pt idx="151">
                  <c:v>240.0</c:v>
                </c:pt>
                <c:pt idx="152">
                  <c:v>176.0</c:v>
                </c:pt>
                <c:pt idx="153">
                  <c:v>176.0</c:v>
                </c:pt>
                <c:pt idx="154">
                  <c:v>163.0</c:v>
                </c:pt>
                <c:pt idx="155">
                  <c:v>163.0</c:v>
                </c:pt>
                <c:pt idx="156">
                  <c:v>150.0</c:v>
                </c:pt>
                <c:pt idx="157">
                  <c:v>150.0</c:v>
                </c:pt>
                <c:pt idx="158">
                  <c:v>215.0</c:v>
                </c:pt>
                <c:pt idx="159">
                  <c:v>211.0</c:v>
                </c:pt>
                <c:pt idx="160">
                  <c:v>166.0</c:v>
                </c:pt>
                <c:pt idx="161">
                  <c:v>211.0</c:v>
                </c:pt>
                <c:pt idx="162">
                  <c:v>216.0</c:v>
                </c:pt>
                <c:pt idx="163">
                  <c:v>211.0</c:v>
                </c:pt>
                <c:pt idx="164">
                  <c:v>211.0</c:v>
                </c:pt>
                <c:pt idx="165">
                  <c:v>204.0</c:v>
                </c:pt>
                <c:pt idx="166">
                  <c:v>204.0</c:v>
                </c:pt>
                <c:pt idx="167">
                  <c:v>204.0</c:v>
                </c:pt>
                <c:pt idx="168">
                  <c:v>207.0</c:v>
                </c:pt>
                <c:pt idx="169">
                  <c:v>198.0</c:v>
                </c:pt>
                <c:pt idx="170">
                  <c:v>168.0</c:v>
                </c:pt>
                <c:pt idx="171">
                  <c:v>323.0</c:v>
                </c:pt>
                <c:pt idx="172">
                  <c:v>209.0</c:v>
                </c:pt>
                <c:pt idx="173">
                  <c:v>209.0</c:v>
                </c:pt>
                <c:pt idx="174">
                  <c:v>166.0</c:v>
                </c:pt>
                <c:pt idx="175">
                  <c:v>166.0</c:v>
                </c:pt>
                <c:pt idx="176">
                  <c:v>418.0</c:v>
                </c:pt>
                <c:pt idx="177">
                  <c:v>418.0</c:v>
                </c:pt>
                <c:pt idx="178">
                  <c:v>418.0</c:v>
                </c:pt>
                <c:pt idx="179">
                  <c:v>230.0</c:v>
                </c:pt>
                <c:pt idx="180">
                  <c:v>239.0</c:v>
                </c:pt>
                <c:pt idx="181">
                  <c:v>239.0</c:v>
                </c:pt>
                <c:pt idx="182">
                  <c:v>217.0</c:v>
                </c:pt>
                <c:pt idx="183">
                  <c:v>202.0</c:v>
                </c:pt>
                <c:pt idx="184">
                  <c:v>194.0</c:v>
                </c:pt>
                <c:pt idx="185">
                  <c:v>194.0</c:v>
                </c:pt>
                <c:pt idx="186">
                  <c:v>178.0</c:v>
                </c:pt>
                <c:pt idx="187">
                  <c:v>178.0</c:v>
                </c:pt>
                <c:pt idx="188">
                  <c:v>175.0</c:v>
                </c:pt>
                <c:pt idx="189">
                  <c:v>210.0</c:v>
                </c:pt>
                <c:pt idx="190">
                  <c:v>152.0</c:v>
                </c:pt>
                <c:pt idx="191">
                  <c:v>152.0</c:v>
                </c:pt>
                <c:pt idx="192">
                  <c:v>152.0</c:v>
                </c:pt>
                <c:pt idx="193">
                  <c:v>266.0</c:v>
                </c:pt>
                <c:pt idx="194">
                  <c:v>276.0</c:v>
                </c:pt>
                <c:pt idx="195">
                  <c:v>204.0</c:v>
                </c:pt>
                <c:pt idx="196">
                  <c:v>220.0</c:v>
                </c:pt>
                <c:pt idx="197">
                  <c:v>220.0</c:v>
                </c:pt>
                <c:pt idx="198">
                  <c:v>157.0</c:v>
                </c:pt>
                <c:pt idx="199">
                  <c:v>255.0</c:v>
                </c:pt>
                <c:pt idx="200">
                  <c:v>208.0</c:v>
                </c:pt>
                <c:pt idx="201">
                  <c:v>211.0</c:v>
                </c:pt>
                <c:pt idx="202">
                  <c:v>207.0</c:v>
                </c:pt>
                <c:pt idx="203">
                  <c:v>178.0</c:v>
                </c:pt>
                <c:pt idx="204">
                  <c:v>178.0</c:v>
                </c:pt>
                <c:pt idx="205">
                  <c:v>195.0</c:v>
                </c:pt>
                <c:pt idx="206">
                  <c:v>195.0</c:v>
                </c:pt>
                <c:pt idx="207">
                  <c:v>224.0</c:v>
                </c:pt>
                <c:pt idx="208">
                  <c:v>209.0</c:v>
                </c:pt>
                <c:pt idx="209">
                  <c:v>354.0</c:v>
                </c:pt>
                <c:pt idx="210">
                  <c:v>354.0</c:v>
                </c:pt>
                <c:pt idx="211">
                  <c:v>200.0</c:v>
                </c:pt>
                <c:pt idx="212">
                  <c:v>170.0</c:v>
                </c:pt>
                <c:pt idx="213">
                  <c:v>170.0</c:v>
                </c:pt>
                <c:pt idx="214">
                  <c:v>192.0</c:v>
                </c:pt>
                <c:pt idx="215">
                  <c:v>150.0</c:v>
                </c:pt>
                <c:pt idx="216">
                  <c:v>182.0</c:v>
                </c:pt>
                <c:pt idx="217">
                  <c:v>205.0</c:v>
                </c:pt>
                <c:pt idx="218">
                  <c:v>211.0</c:v>
                </c:pt>
                <c:pt idx="219">
                  <c:v>258.0</c:v>
                </c:pt>
                <c:pt idx="220">
                  <c:v>207.0</c:v>
                </c:pt>
                <c:pt idx="221">
                  <c:v>236.0</c:v>
                </c:pt>
                <c:pt idx="222">
                  <c:v>201.0</c:v>
                </c:pt>
                <c:pt idx="223">
                  <c:v>338.0</c:v>
                </c:pt>
                <c:pt idx="224">
                  <c:v>338.0</c:v>
                </c:pt>
                <c:pt idx="225">
                  <c:v>203.0</c:v>
                </c:pt>
                <c:pt idx="226">
                  <c:v>227.0</c:v>
                </c:pt>
                <c:pt idx="227">
                  <c:v>227.0</c:v>
                </c:pt>
                <c:pt idx="228">
                  <c:v>227.0</c:v>
                </c:pt>
                <c:pt idx="229">
                  <c:v>171.0</c:v>
                </c:pt>
                <c:pt idx="230">
                  <c:v>153.0</c:v>
                </c:pt>
                <c:pt idx="231">
                  <c:v>193.0</c:v>
                </c:pt>
                <c:pt idx="232">
                  <c:v>196.0</c:v>
                </c:pt>
                <c:pt idx="233">
                  <c:v>204.0</c:v>
                </c:pt>
                <c:pt idx="234">
                  <c:v>204.0</c:v>
                </c:pt>
                <c:pt idx="235">
                  <c:v>204.0</c:v>
                </c:pt>
                <c:pt idx="236">
                  <c:v>204.0</c:v>
                </c:pt>
                <c:pt idx="237">
                  <c:v>237.0</c:v>
                </c:pt>
                <c:pt idx="238">
                  <c:v>250.0</c:v>
                </c:pt>
                <c:pt idx="239">
                  <c:v>208.0</c:v>
                </c:pt>
                <c:pt idx="240">
                  <c:v>224.0</c:v>
                </c:pt>
                <c:pt idx="241">
                  <c:v>224.0</c:v>
                </c:pt>
                <c:pt idx="242">
                  <c:v>182.0</c:v>
                </c:pt>
                <c:pt idx="243">
                  <c:v>192.0</c:v>
                </c:pt>
                <c:pt idx="244">
                  <c:v>188.0</c:v>
                </c:pt>
                <c:pt idx="245">
                  <c:v>188.0</c:v>
                </c:pt>
                <c:pt idx="246">
                  <c:v>210.0</c:v>
                </c:pt>
                <c:pt idx="247">
                  <c:v>212.0</c:v>
                </c:pt>
                <c:pt idx="248">
                  <c:v>210.0</c:v>
                </c:pt>
                <c:pt idx="249">
                  <c:v>189.0</c:v>
                </c:pt>
                <c:pt idx="250">
                  <c:v>189.0</c:v>
                </c:pt>
                <c:pt idx="251">
                  <c:v>189.0</c:v>
                </c:pt>
                <c:pt idx="252">
                  <c:v>222.0</c:v>
                </c:pt>
                <c:pt idx="253">
                  <c:v>222.0</c:v>
                </c:pt>
                <c:pt idx="254">
                  <c:v>222.0</c:v>
                </c:pt>
                <c:pt idx="255">
                  <c:v>178.0</c:v>
                </c:pt>
                <c:pt idx="256">
                  <c:v>227.0</c:v>
                </c:pt>
                <c:pt idx="257">
                  <c:v>227.0</c:v>
                </c:pt>
                <c:pt idx="258">
                  <c:v>227.0</c:v>
                </c:pt>
                <c:pt idx="259">
                  <c:v>178.0</c:v>
                </c:pt>
                <c:pt idx="260">
                  <c:v>269.0</c:v>
                </c:pt>
                <c:pt idx="261">
                  <c:v>176.0</c:v>
                </c:pt>
                <c:pt idx="262">
                  <c:v>229.0</c:v>
                </c:pt>
                <c:pt idx="263">
                  <c:v>223.0</c:v>
                </c:pt>
                <c:pt idx="264">
                  <c:v>205.0</c:v>
                </c:pt>
                <c:pt idx="265">
                  <c:v>172.0</c:v>
                </c:pt>
                <c:pt idx="266">
                  <c:v>215.0</c:v>
                </c:pt>
                <c:pt idx="267">
                  <c:v>215.0</c:v>
                </c:pt>
                <c:pt idx="268">
                  <c:v>215.0</c:v>
                </c:pt>
                <c:pt idx="269">
                  <c:v>247.0</c:v>
                </c:pt>
                <c:pt idx="270">
                  <c:v>175.0</c:v>
                </c:pt>
                <c:pt idx="271">
                  <c:v>200.0</c:v>
                </c:pt>
                <c:pt idx="272">
                  <c:v>200.0</c:v>
                </c:pt>
                <c:pt idx="273">
                  <c:v>200.0</c:v>
                </c:pt>
                <c:pt idx="274">
                  <c:v>260.0</c:v>
                </c:pt>
                <c:pt idx="275">
                  <c:v>260.0</c:v>
                </c:pt>
                <c:pt idx="276">
                  <c:v>260.0</c:v>
                </c:pt>
                <c:pt idx="277">
                  <c:v>260.0</c:v>
                </c:pt>
                <c:pt idx="278">
                  <c:v>198.0</c:v>
                </c:pt>
                <c:pt idx="279">
                  <c:v>171.0</c:v>
                </c:pt>
                <c:pt idx="280">
                  <c:v>209.0</c:v>
                </c:pt>
                <c:pt idx="281">
                  <c:v>202.0</c:v>
                </c:pt>
                <c:pt idx="282">
                  <c:v>220.0</c:v>
                </c:pt>
                <c:pt idx="283">
                  <c:v>220.0</c:v>
                </c:pt>
                <c:pt idx="284">
                  <c:v>202.0</c:v>
                </c:pt>
                <c:pt idx="285">
                  <c:v>202.0</c:v>
                </c:pt>
                <c:pt idx="286">
                  <c:v>202.0</c:v>
                </c:pt>
                <c:pt idx="287">
                  <c:v>202.0</c:v>
                </c:pt>
                <c:pt idx="288">
                  <c:v>196.0</c:v>
                </c:pt>
                <c:pt idx="289">
                  <c:v>196.0</c:v>
                </c:pt>
                <c:pt idx="290">
                  <c:v>209.0</c:v>
                </c:pt>
                <c:pt idx="291">
                  <c:v>209.0</c:v>
                </c:pt>
                <c:pt idx="292">
                  <c:v>268.0</c:v>
                </c:pt>
                <c:pt idx="293">
                  <c:v>268.0</c:v>
                </c:pt>
                <c:pt idx="294">
                  <c:v>268.0</c:v>
                </c:pt>
                <c:pt idx="295">
                  <c:v>268.0</c:v>
                </c:pt>
                <c:pt idx="296">
                  <c:v>256.0</c:v>
                </c:pt>
                <c:pt idx="297">
                  <c:v>187.0</c:v>
                </c:pt>
                <c:pt idx="298">
                  <c:v>192.0</c:v>
                </c:pt>
                <c:pt idx="299">
                  <c:v>192.0</c:v>
                </c:pt>
                <c:pt idx="300">
                  <c:v>192.0</c:v>
                </c:pt>
                <c:pt idx="301">
                  <c:v>182.0</c:v>
                </c:pt>
                <c:pt idx="302">
                  <c:v>197.0</c:v>
                </c:pt>
                <c:pt idx="303">
                  <c:v>238.0</c:v>
                </c:pt>
                <c:pt idx="304">
                  <c:v>238.0</c:v>
                </c:pt>
                <c:pt idx="305">
                  <c:v>185.0</c:v>
                </c:pt>
                <c:pt idx="306">
                  <c:v>236.0</c:v>
                </c:pt>
                <c:pt idx="307">
                  <c:v>236.0</c:v>
                </c:pt>
                <c:pt idx="308">
                  <c:v>236.0</c:v>
                </c:pt>
                <c:pt idx="309">
                  <c:v>236.0</c:v>
                </c:pt>
                <c:pt idx="310">
                  <c:v>236.0</c:v>
                </c:pt>
                <c:pt idx="311">
                  <c:v>236.0</c:v>
                </c:pt>
                <c:pt idx="312">
                  <c:v>236.0</c:v>
                </c:pt>
                <c:pt idx="313">
                  <c:v>236.0</c:v>
                </c:pt>
                <c:pt idx="314">
                  <c:v>219.0</c:v>
                </c:pt>
                <c:pt idx="315">
                  <c:v>170.0</c:v>
                </c:pt>
                <c:pt idx="316">
                  <c:v>217.0</c:v>
                </c:pt>
                <c:pt idx="317">
                  <c:v>200.0</c:v>
                </c:pt>
                <c:pt idx="318">
                  <c:v>220.0</c:v>
                </c:pt>
                <c:pt idx="319">
                  <c:v>220.0</c:v>
                </c:pt>
                <c:pt idx="320">
                  <c:v>228.0</c:v>
                </c:pt>
                <c:pt idx="321">
                  <c:v>289.0</c:v>
                </c:pt>
                <c:pt idx="322">
                  <c:v>184.0</c:v>
                </c:pt>
                <c:pt idx="323">
                  <c:v>184.0</c:v>
                </c:pt>
                <c:pt idx="324">
                  <c:v>184.0</c:v>
                </c:pt>
                <c:pt idx="325">
                  <c:v>143.0</c:v>
                </c:pt>
                <c:pt idx="326">
                  <c:v>143.0</c:v>
                </c:pt>
                <c:pt idx="327">
                  <c:v>231.0</c:v>
                </c:pt>
                <c:pt idx="328">
                  <c:v>212.0</c:v>
                </c:pt>
                <c:pt idx="329">
                  <c:v>239.0</c:v>
                </c:pt>
                <c:pt idx="330">
                  <c:v>180.0</c:v>
                </c:pt>
                <c:pt idx="331">
                  <c:v>390.0</c:v>
                </c:pt>
                <c:pt idx="332">
                  <c:v>249.0</c:v>
                </c:pt>
                <c:pt idx="333">
                  <c:v>234.0</c:v>
                </c:pt>
                <c:pt idx="334">
                  <c:v>234.0</c:v>
                </c:pt>
                <c:pt idx="335">
                  <c:v>234.0</c:v>
                </c:pt>
                <c:pt idx="336">
                  <c:v>244.0</c:v>
                </c:pt>
                <c:pt idx="337">
                  <c:v>257.0</c:v>
                </c:pt>
                <c:pt idx="338">
                  <c:v>252.0</c:v>
                </c:pt>
                <c:pt idx="339">
                  <c:v>168.0</c:v>
                </c:pt>
                <c:pt idx="340">
                  <c:v>220.0</c:v>
                </c:pt>
                <c:pt idx="341">
                  <c:v>170.0</c:v>
                </c:pt>
                <c:pt idx="342">
                  <c:v>213.0</c:v>
                </c:pt>
                <c:pt idx="343">
                  <c:v>213.0</c:v>
                </c:pt>
                <c:pt idx="344">
                  <c:v>213.0</c:v>
                </c:pt>
                <c:pt idx="345">
                  <c:v>213.0</c:v>
                </c:pt>
                <c:pt idx="346">
                  <c:v>222.0</c:v>
                </c:pt>
                <c:pt idx="347">
                  <c:v>222.0</c:v>
                </c:pt>
                <c:pt idx="348">
                  <c:v>222.0</c:v>
                </c:pt>
                <c:pt idx="349">
                  <c:v>222.0</c:v>
                </c:pt>
                <c:pt idx="350">
                  <c:v>213.0</c:v>
                </c:pt>
                <c:pt idx="351">
                  <c:v>222.0</c:v>
                </c:pt>
                <c:pt idx="352">
                  <c:v>454.0</c:v>
                </c:pt>
                <c:pt idx="353">
                  <c:v>454.0</c:v>
                </c:pt>
                <c:pt idx="354">
                  <c:v>215.0</c:v>
                </c:pt>
                <c:pt idx="355">
                  <c:v>215.0</c:v>
                </c:pt>
                <c:pt idx="356">
                  <c:v>215.0</c:v>
                </c:pt>
                <c:pt idx="357">
                  <c:v>215.0</c:v>
                </c:pt>
                <c:pt idx="358">
                  <c:v>215.0</c:v>
                </c:pt>
                <c:pt idx="359">
                  <c:v>215.0</c:v>
                </c:pt>
                <c:pt idx="360">
                  <c:v>215.0</c:v>
                </c:pt>
                <c:pt idx="361">
                  <c:v>215.0</c:v>
                </c:pt>
                <c:pt idx="362">
                  <c:v>215.0</c:v>
                </c:pt>
                <c:pt idx="363">
                  <c:v>215.0</c:v>
                </c:pt>
                <c:pt idx="364">
                  <c:v>216.0</c:v>
                </c:pt>
                <c:pt idx="365">
                  <c:v>216.0</c:v>
                </c:pt>
                <c:pt idx="366">
                  <c:v>216.0</c:v>
                </c:pt>
                <c:pt idx="367">
                  <c:v>216.0</c:v>
                </c:pt>
                <c:pt idx="368">
                  <c:v>216.0</c:v>
                </c:pt>
                <c:pt idx="369">
                  <c:v>216.0</c:v>
                </c:pt>
                <c:pt idx="370">
                  <c:v>285.0</c:v>
                </c:pt>
                <c:pt idx="371">
                  <c:v>285.0</c:v>
                </c:pt>
                <c:pt idx="372">
                  <c:v>285.0</c:v>
                </c:pt>
                <c:pt idx="373">
                  <c:v>285.0</c:v>
                </c:pt>
                <c:pt idx="374">
                  <c:v>198.0</c:v>
                </c:pt>
                <c:pt idx="375">
                  <c:v>198.0</c:v>
                </c:pt>
                <c:pt idx="376">
                  <c:v>211.0</c:v>
                </c:pt>
                <c:pt idx="377">
                  <c:v>211.0</c:v>
                </c:pt>
                <c:pt idx="378">
                  <c:v>211.0</c:v>
                </c:pt>
                <c:pt idx="379">
                  <c:v>211.0</c:v>
                </c:pt>
                <c:pt idx="380">
                  <c:v>211.0</c:v>
                </c:pt>
                <c:pt idx="381">
                  <c:v>211.0</c:v>
                </c:pt>
                <c:pt idx="382">
                  <c:v>211.0</c:v>
                </c:pt>
                <c:pt idx="383">
                  <c:v>211.0</c:v>
                </c:pt>
                <c:pt idx="384">
                  <c:v>205.0</c:v>
                </c:pt>
                <c:pt idx="385">
                  <c:v>193.0</c:v>
                </c:pt>
                <c:pt idx="386">
                  <c:v>193.0</c:v>
                </c:pt>
                <c:pt idx="387">
                  <c:v>180.0</c:v>
                </c:pt>
                <c:pt idx="388">
                  <c:v>169.0</c:v>
                </c:pt>
                <c:pt idx="389">
                  <c:v>274.0</c:v>
                </c:pt>
                <c:pt idx="390">
                  <c:v>274.0</c:v>
                </c:pt>
                <c:pt idx="391">
                  <c:v>274.0</c:v>
                </c:pt>
                <c:pt idx="392">
                  <c:v>274.0</c:v>
                </c:pt>
                <c:pt idx="393">
                  <c:v>274.0</c:v>
                </c:pt>
                <c:pt idx="394">
                  <c:v>274.0</c:v>
                </c:pt>
                <c:pt idx="395">
                  <c:v>274.0</c:v>
                </c:pt>
                <c:pt idx="396">
                  <c:v>211.0</c:v>
                </c:pt>
                <c:pt idx="397">
                  <c:v>216.0</c:v>
                </c:pt>
                <c:pt idx="398">
                  <c:v>216.0</c:v>
                </c:pt>
                <c:pt idx="399">
                  <c:v>201.0</c:v>
                </c:pt>
                <c:pt idx="400">
                  <c:v>201.0</c:v>
                </c:pt>
                <c:pt idx="401">
                  <c:v>220.0</c:v>
                </c:pt>
                <c:pt idx="402">
                  <c:v>220.0</c:v>
                </c:pt>
                <c:pt idx="403">
                  <c:v>220.0</c:v>
                </c:pt>
                <c:pt idx="404">
                  <c:v>208.0</c:v>
                </c:pt>
                <c:pt idx="405">
                  <c:v>208.0</c:v>
                </c:pt>
                <c:pt idx="406">
                  <c:v>208.0</c:v>
                </c:pt>
                <c:pt idx="407">
                  <c:v>208.0</c:v>
                </c:pt>
                <c:pt idx="408">
                  <c:v>189.0</c:v>
                </c:pt>
                <c:pt idx="409">
                  <c:v>217.0</c:v>
                </c:pt>
                <c:pt idx="410">
                  <c:v>388.0</c:v>
                </c:pt>
                <c:pt idx="411">
                  <c:v>388.0</c:v>
                </c:pt>
                <c:pt idx="412">
                  <c:v>388.0</c:v>
                </c:pt>
                <c:pt idx="413">
                  <c:v>205.0</c:v>
                </c:pt>
                <c:pt idx="414">
                  <c:v>210.0</c:v>
                </c:pt>
                <c:pt idx="415">
                  <c:v>205.0</c:v>
                </c:pt>
                <c:pt idx="416">
                  <c:v>210.0</c:v>
                </c:pt>
                <c:pt idx="417">
                  <c:v>210.0</c:v>
                </c:pt>
                <c:pt idx="418">
                  <c:v>298.0</c:v>
                </c:pt>
                <c:pt idx="419">
                  <c:v>298.0</c:v>
                </c:pt>
                <c:pt idx="420">
                  <c:v>210.0</c:v>
                </c:pt>
                <c:pt idx="421">
                  <c:v>210.0</c:v>
                </c:pt>
                <c:pt idx="422">
                  <c:v>210.0</c:v>
                </c:pt>
                <c:pt idx="423">
                  <c:v>328.0</c:v>
                </c:pt>
                <c:pt idx="424">
                  <c:v>328.0</c:v>
                </c:pt>
                <c:pt idx="425">
                  <c:v>328.0</c:v>
                </c:pt>
                <c:pt idx="426">
                  <c:v>328.0</c:v>
                </c:pt>
                <c:pt idx="427">
                  <c:v>195.0</c:v>
                </c:pt>
                <c:pt idx="428">
                  <c:v>195.0</c:v>
                </c:pt>
                <c:pt idx="429">
                  <c:v>303.0</c:v>
                </c:pt>
                <c:pt idx="430">
                  <c:v>303.0</c:v>
                </c:pt>
                <c:pt idx="431">
                  <c:v>195.0</c:v>
                </c:pt>
                <c:pt idx="432">
                  <c:v>221.0</c:v>
                </c:pt>
                <c:pt idx="433">
                  <c:v>185.0</c:v>
                </c:pt>
                <c:pt idx="434">
                  <c:v>202.0</c:v>
                </c:pt>
                <c:pt idx="435">
                  <c:v>235.0</c:v>
                </c:pt>
                <c:pt idx="436">
                  <c:v>235.0</c:v>
                </c:pt>
                <c:pt idx="437">
                  <c:v>235.0</c:v>
                </c:pt>
                <c:pt idx="438">
                  <c:v>235.0</c:v>
                </c:pt>
                <c:pt idx="439">
                  <c:v>314.0</c:v>
                </c:pt>
                <c:pt idx="440">
                  <c:v>228.0</c:v>
                </c:pt>
                <c:pt idx="441">
                  <c:v>314.0</c:v>
                </c:pt>
                <c:pt idx="442">
                  <c:v>314.0</c:v>
                </c:pt>
                <c:pt idx="443">
                  <c:v>268.0</c:v>
                </c:pt>
                <c:pt idx="444">
                  <c:v>268.0</c:v>
                </c:pt>
                <c:pt idx="445">
                  <c:v>295.0</c:v>
                </c:pt>
                <c:pt idx="446">
                  <c:v>295.0</c:v>
                </c:pt>
                <c:pt idx="447">
                  <c:v>295.0</c:v>
                </c:pt>
                <c:pt idx="448">
                  <c:v>295.0</c:v>
                </c:pt>
                <c:pt idx="449">
                  <c:v>295.0</c:v>
                </c:pt>
                <c:pt idx="450">
                  <c:v>222.0</c:v>
                </c:pt>
                <c:pt idx="451">
                  <c:v>238.0</c:v>
                </c:pt>
                <c:pt idx="452">
                  <c:v>238.0</c:v>
                </c:pt>
                <c:pt idx="453">
                  <c:v>238.0</c:v>
                </c:pt>
                <c:pt idx="454">
                  <c:v>238.0</c:v>
                </c:pt>
                <c:pt idx="455">
                  <c:v>238.0</c:v>
                </c:pt>
                <c:pt idx="456">
                  <c:v>238.0</c:v>
                </c:pt>
                <c:pt idx="457">
                  <c:v>191.0</c:v>
                </c:pt>
                <c:pt idx="458">
                  <c:v>223.0</c:v>
                </c:pt>
                <c:pt idx="459">
                  <c:v>230.0</c:v>
                </c:pt>
                <c:pt idx="460">
                  <c:v>230.0</c:v>
                </c:pt>
                <c:pt idx="461">
                  <c:v>201.0</c:v>
                </c:pt>
                <c:pt idx="462">
                  <c:v>265.0</c:v>
                </c:pt>
                <c:pt idx="463">
                  <c:v>222.0</c:v>
                </c:pt>
                <c:pt idx="464">
                  <c:v>283.0</c:v>
                </c:pt>
                <c:pt idx="465">
                  <c:v>283.0</c:v>
                </c:pt>
                <c:pt idx="466">
                  <c:v>241.0</c:v>
                </c:pt>
                <c:pt idx="467">
                  <c:v>241.0</c:v>
                </c:pt>
                <c:pt idx="468">
                  <c:v>230.0</c:v>
                </c:pt>
                <c:pt idx="469">
                  <c:v>230.0</c:v>
                </c:pt>
                <c:pt idx="470">
                  <c:v>223.0</c:v>
                </c:pt>
                <c:pt idx="471">
                  <c:v>230.0</c:v>
                </c:pt>
                <c:pt idx="472">
                  <c:v>220.0</c:v>
                </c:pt>
                <c:pt idx="473">
                  <c:v>220.0</c:v>
                </c:pt>
                <c:pt idx="474">
                  <c:v>220.0</c:v>
                </c:pt>
                <c:pt idx="475">
                  <c:v>220.0</c:v>
                </c:pt>
                <c:pt idx="476">
                  <c:v>225.0</c:v>
                </c:pt>
                <c:pt idx="477">
                  <c:v>162.0</c:v>
                </c:pt>
                <c:pt idx="478">
                  <c:v>162.0</c:v>
                </c:pt>
                <c:pt idx="479">
                  <c:v>162.0</c:v>
                </c:pt>
                <c:pt idx="480">
                  <c:v>162.0</c:v>
                </c:pt>
                <c:pt idx="481">
                  <c:v>239.0</c:v>
                </c:pt>
                <c:pt idx="482">
                  <c:v>239.0</c:v>
                </c:pt>
                <c:pt idx="483">
                  <c:v>239.0</c:v>
                </c:pt>
                <c:pt idx="484">
                  <c:v>239.0</c:v>
                </c:pt>
                <c:pt idx="485">
                  <c:v>212.0</c:v>
                </c:pt>
                <c:pt idx="486">
                  <c:v>212.0</c:v>
                </c:pt>
                <c:pt idx="487">
                  <c:v>212.0</c:v>
                </c:pt>
                <c:pt idx="488">
                  <c:v>212.0</c:v>
                </c:pt>
                <c:pt idx="489">
                  <c:v>212.0</c:v>
                </c:pt>
                <c:pt idx="490">
                  <c:v>212.0</c:v>
                </c:pt>
                <c:pt idx="491">
                  <c:v>240.0</c:v>
                </c:pt>
                <c:pt idx="492">
                  <c:v>240.0</c:v>
                </c:pt>
                <c:pt idx="493">
                  <c:v>240.0</c:v>
                </c:pt>
                <c:pt idx="494">
                  <c:v>240.0</c:v>
                </c:pt>
                <c:pt idx="495">
                  <c:v>229.0</c:v>
                </c:pt>
                <c:pt idx="496">
                  <c:v>229.0</c:v>
                </c:pt>
                <c:pt idx="497">
                  <c:v>229.0</c:v>
                </c:pt>
                <c:pt idx="498">
                  <c:v>177.0</c:v>
                </c:pt>
                <c:pt idx="499">
                  <c:v>177.0</c:v>
                </c:pt>
                <c:pt idx="500">
                  <c:v>265.0</c:v>
                </c:pt>
                <c:pt idx="501">
                  <c:v>265.0</c:v>
                </c:pt>
                <c:pt idx="502">
                  <c:v>265.0</c:v>
                </c:pt>
                <c:pt idx="503">
                  <c:v>265.0</c:v>
                </c:pt>
                <c:pt idx="504">
                  <c:v>254.0</c:v>
                </c:pt>
                <c:pt idx="505">
                  <c:v>218.0</c:v>
                </c:pt>
                <c:pt idx="506">
                  <c:v>218.0</c:v>
                </c:pt>
                <c:pt idx="507">
                  <c:v>218.0</c:v>
                </c:pt>
                <c:pt idx="508">
                  <c:v>218.0</c:v>
                </c:pt>
                <c:pt idx="509">
                  <c:v>216.0</c:v>
                </c:pt>
                <c:pt idx="510">
                  <c:v>216.0</c:v>
                </c:pt>
                <c:pt idx="511">
                  <c:v>216.0</c:v>
                </c:pt>
                <c:pt idx="512">
                  <c:v>229.0</c:v>
                </c:pt>
                <c:pt idx="513">
                  <c:v>229.0</c:v>
                </c:pt>
                <c:pt idx="514">
                  <c:v>229.0</c:v>
                </c:pt>
                <c:pt idx="515">
                  <c:v>231.0</c:v>
                </c:pt>
                <c:pt idx="516">
                  <c:v>231.0</c:v>
                </c:pt>
                <c:pt idx="517">
                  <c:v>231.0</c:v>
                </c:pt>
                <c:pt idx="518">
                  <c:v>231.0</c:v>
                </c:pt>
                <c:pt idx="519">
                  <c:v>231.0</c:v>
                </c:pt>
                <c:pt idx="520">
                  <c:v>231.0</c:v>
                </c:pt>
                <c:pt idx="521">
                  <c:v>236.0</c:v>
                </c:pt>
                <c:pt idx="522">
                  <c:v>231.0</c:v>
                </c:pt>
                <c:pt idx="523">
                  <c:v>231.0</c:v>
                </c:pt>
                <c:pt idx="524">
                  <c:v>231.0</c:v>
                </c:pt>
                <c:pt idx="525">
                  <c:v>231.0</c:v>
                </c:pt>
                <c:pt idx="526">
                  <c:v>235.0</c:v>
                </c:pt>
                <c:pt idx="527">
                  <c:v>219.0</c:v>
                </c:pt>
                <c:pt idx="528">
                  <c:v>219.0</c:v>
                </c:pt>
                <c:pt idx="529">
                  <c:v>163.0</c:v>
                </c:pt>
                <c:pt idx="530">
                  <c:v>188.0</c:v>
                </c:pt>
                <c:pt idx="531">
                  <c:v>188.0</c:v>
                </c:pt>
                <c:pt idx="532">
                  <c:v>163.0</c:v>
                </c:pt>
                <c:pt idx="533">
                  <c:v>202.0</c:v>
                </c:pt>
                <c:pt idx="534">
                  <c:v>393.0</c:v>
                </c:pt>
                <c:pt idx="535">
                  <c:v>393.0</c:v>
                </c:pt>
                <c:pt idx="536">
                  <c:v>236.0</c:v>
                </c:pt>
                <c:pt idx="537">
                  <c:v>236.0</c:v>
                </c:pt>
                <c:pt idx="538">
                  <c:v>236.0</c:v>
                </c:pt>
                <c:pt idx="539">
                  <c:v>200.0</c:v>
                </c:pt>
                <c:pt idx="540">
                  <c:v>200.0</c:v>
                </c:pt>
                <c:pt idx="541">
                  <c:v>228.0</c:v>
                </c:pt>
                <c:pt idx="542">
                  <c:v>228.0</c:v>
                </c:pt>
                <c:pt idx="543">
                  <c:v>228.0</c:v>
                </c:pt>
                <c:pt idx="544">
                  <c:v>228.0</c:v>
                </c:pt>
                <c:pt idx="545">
                  <c:v>228.0</c:v>
                </c:pt>
                <c:pt idx="546">
                  <c:v>245.0</c:v>
                </c:pt>
                <c:pt idx="547">
                  <c:v>228.0</c:v>
                </c:pt>
                <c:pt idx="548">
                  <c:v>228.0</c:v>
                </c:pt>
                <c:pt idx="549">
                  <c:v>228.0</c:v>
                </c:pt>
                <c:pt idx="550">
                  <c:v>228.0</c:v>
                </c:pt>
                <c:pt idx="551">
                  <c:v>257.0</c:v>
                </c:pt>
                <c:pt idx="552">
                  <c:v>194.0</c:v>
                </c:pt>
                <c:pt idx="553">
                  <c:v>194.0</c:v>
                </c:pt>
                <c:pt idx="554">
                  <c:v>264.0</c:v>
                </c:pt>
                <c:pt idx="555">
                  <c:v>264.0</c:v>
                </c:pt>
                <c:pt idx="556">
                  <c:v>264.0</c:v>
                </c:pt>
                <c:pt idx="557">
                  <c:v>264.0</c:v>
                </c:pt>
                <c:pt idx="558">
                  <c:v>264.0</c:v>
                </c:pt>
                <c:pt idx="559">
                  <c:v>264.0</c:v>
                </c:pt>
                <c:pt idx="560">
                  <c:v>264.0</c:v>
                </c:pt>
                <c:pt idx="561">
                  <c:v>264.0</c:v>
                </c:pt>
                <c:pt idx="562">
                  <c:v>264.0</c:v>
                </c:pt>
                <c:pt idx="563">
                  <c:v>232.0</c:v>
                </c:pt>
                <c:pt idx="564">
                  <c:v>232.0</c:v>
                </c:pt>
                <c:pt idx="565">
                  <c:v>232.0</c:v>
                </c:pt>
                <c:pt idx="566">
                  <c:v>209.0</c:v>
                </c:pt>
                <c:pt idx="567">
                  <c:v>209.0</c:v>
                </c:pt>
                <c:pt idx="568">
                  <c:v>225.0</c:v>
                </c:pt>
                <c:pt idx="569">
                  <c:v>225.0</c:v>
                </c:pt>
                <c:pt idx="570">
                  <c:v>225.0</c:v>
                </c:pt>
                <c:pt idx="571">
                  <c:v>225.0</c:v>
                </c:pt>
                <c:pt idx="572">
                  <c:v>225.0</c:v>
                </c:pt>
                <c:pt idx="573">
                  <c:v>225.0</c:v>
                </c:pt>
                <c:pt idx="574">
                  <c:v>225.0</c:v>
                </c:pt>
                <c:pt idx="575">
                  <c:v>225.0</c:v>
                </c:pt>
                <c:pt idx="576">
                  <c:v>225.0</c:v>
                </c:pt>
                <c:pt idx="577">
                  <c:v>225.0</c:v>
                </c:pt>
                <c:pt idx="578">
                  <c:v>219.0</c:v>
                </c:pt>
                <c:pt idx="579">
                  <c:v>216.0</c:v>
                </c:pt>
                <c:pt idx="580">
                  <c:v>216.0</c:v>
                </c:pt>
                <c:pt idx="581">
                  <c:v>216.0</c:v>
                </c:pt>
                <c:pt idx="582">
                  <c:v>216.0</c:v>
                </c:pt>
                <c:pt idx="583">
                  <c:v>216.0</c:v>
                </c:pt>
                <c:pt idx="584">
                  <c:v>216.0</c:v>
                </c:pt>
                <c:pt idx="585">
                  <c:v>168.0</c:v>
                </c:pt>
                <c:pt idx="586">
                  <c:v>168.0</c:v>
                </c:pt>
                <c:pt idx="587">
                  <c:v>168.0</c:v>
                </c:pt>
                <c:pt idx="588">
                  <c:v>168.0</c:v>
                </c:pt>
                <c:pt idx="589">
                  <c:v>168.0</c:v>
                </c:pt>
                <c:pt idx="590">
                  <c:v>168.0</c:v>
                </c:pt>
                <c:pt idx="591">
                  <c:v>168.0</c:v>
                </c:pt>
                <c:pt idx="592">
                  <c:v>212.0</c:v>
                </c:pt>
                <c:pt idx="593">
                  <c:v>222.0</c:v>
                </c:pt>
                <c:pt idx="594">
                  <c:v>222.0</c:v>
                </c:pt>
                <c:pt idx="595">
                  <c:v>222.0</c:v>
                </c:pt>
                <c:pt idx="596">
                  <c:v>222.0</c:v>
                </c:pt>
                <c:pt idx="597">
                  <c:v>222.0</c:v>
                </c:pt>
                <c:pt idx="598">
                  <c:v>222.0</c:v>
                </c:pt>
                <c:pt idx="599">
                  <c:v>222.0</c:v>
                </c:pt>
                <c:pt idx="600">
                  <c:v>236.0</c:v>
                </c:pt>
                <c:pt idx="601">
                  <c:v>236.0</c:v>
                </c:pt>
                <c:pt idx="602">
                  <c:v>236.0</c:v>
                </c:pt>
                <c:pt idx="603">
                  <c:v>225.0</c:v>
                </c:pt>
                <c:pt idx="604">
                  <c:v>225.0</c:v>
                </c:pt>
                <c:pt idx="605">
                  <c:v>225.0</c:v>
                </c:pt>
                <c:pt idx="606">
                  <c:v>225.0</c:v>
                </c:pt>
                <c:pt idx="607">
                  <c:v>225.0</c:v>
                </c:pt>
                <c:pt idx="608">
                  <c:v>225.0</c:v>
                </c:pt>
                <c:pt idx="609">
                  <c:v>214.0</c:v>
                </c:pt>
                <c:pt idx="610">
                  <c:v>220.0</c:v>
                </c:pt>
                <c:pt idx="611">
                  <c:v>220.0</c:v>
                </c:pt>
                <c:pt idx="612">
                  <c:v>214.0</c:v>
                </c:pt>
                <c:pt idx="613">
                  <c:v>225.0</c:v>
                </c:pt>
                <c:pt idx="614">
                  <c:v>225.0</c:v>
                </c:pt>
                <c:pt idx="615">
                  <c:v>225.0</c:v>
                </c:pt>
                <c:pt idx="616">
                  <c:v>225.0</c:v>
                </c:pt>
                <c:pt idx="617">
                  <c:v>203.0</c:v>
                </c:pt>
                <c:pt idx="618">
                  <c:v>240.0</c:v>
                </c:pt>
                <c:pt idx="619">
                  <c:v>240.0</c:v>
                </c:pt>
                <c:pt idx="620">
                  <c:v>240.0</c:v>
                </c:pt>
                <c:pt idx="621">
                  <c:v>206.0</c:v>
                </c:pt>
                <c:pt idx="622">
                  <c:v>206.0</c:v>
                </c:pt>
                <c:pt idx="623">
                  <c:v>216.0</c:v>
                </c:pt>
                <c:pt idx="624">
                  <c:v>273.0</c:v>
                </c:pt>
                <c:pt idx="625">
                  <c:v>273.0</c:v>
                </c:pt>
                <c:pt idx="626">
                  <c:v>273.0</c:v>
                </c:pt>
                <c:pt idx="627">
                  <c:v>273.0</c:v>
                </c:pt>
                <c:pt idx="628">
                  <c:v>222.0</c:v>
                </c:pt>
                <c:pt idx="629">
                  <c:v>222.0</c:v>
                </c:pt>
                <c:pt idx="630">
                  <c:v>222.0</c:v>
                </c:pt>
                <c:pt idx="631">
                  <c:v>298.0</c:v>
                </c:pt>
                <c:pt idx="632">
                  <c:v>222.0</c:v>
                </c:pt>
                <c:pt idx="633">
                  <c:v>211.0</c:v>
                </c:pt>
                <c:pt idx="634">
                  <c:v>211.0</c:v>
                </c:pt>
                <c:pt idx="635">
                  <c:v>293.0</c:v>
                </c:pt>
                <c:pt idx="636">
                  <c:v>293.0</c:v>
                </c:pt>
                <c:pt idx="637">
                  <c:v>293.0</c:v>
                </c:pt>
                <c:pt idx="638">
                  <c:v>293.0</c:v>
                </c:pt>
                <c:pt idx="639">
                  <c:v>293.0</c:v>
                </c:pt>
                <c:pt idx="640">
                  <c:v>293.0</c:v>
                </c:pt>
                <c:pt idx="641">
                  <c:v>293.0</c:v>
                </c:pt>
                <c:pt idx="642">
                  <c:v>208.0</c:v>
                </c:pt>
                <c:pt idx="643">
                  <c:v>258.0</c:v>
                </c:pt>
                <c:pt idx="644">
                  <c:v>258.0</c:v>
                </c:pt>
                <c:pt idx="645">
                  <c:v>258.0</c:v>
                </c:pt>
                <c:pt idx="646">
                  <c:v>250.0</c:v>
                </c:pt>
                <c:pt idx="647">
                  <c:v>235.0</c:v>
                </c:pt>
                <c:pt idx="648">
                  <c:v>235.0</c:v>
                </c:pt>
                <c:pt idx="649">
                  <c:v>235.0</c:v>
                </c:pt>
                <c:pt idx="650">
                  <c:v>235.0</c:v>
                </c:pt>
                <c:pt idx="651">
                  <c:v>235.0</c:v>
                </c:pt>
                <c:pt idx="652">
                  <c:v>235.0</c:v>
                </c:pt>
                <c:pt idx="653">
                  <c:v>253.0</c:v>
                </c:pt>
                <c:pt idx="654">
                  <c:v>253.0</c:v>
                </c:pt>
                <c:pt idx="655">
                  <c:v>253.0</c:v>
                </c:pt>
                <c:pt idx="656">
                  <c:v>253.0</c:v>
                </c:pt>
                <c:pt idx="657">
                  <c:v>253.0</c:v>
                </c:pt>
                <c:pt idx="658">
                  <c:v>253.0</c:v>
                </c:pt>
                <c:pt idx="659">
                  <c:v>253.0</c:v>
                </c:pt>
                <c:pt idx="660">
                  <c:v>253.0</c:v>
                </c:pt>
                <c:pt idx="661">
                  <c:v>215.0</c:v>
                </c:pt>
                <c:pt idx="662">
                  <c:v>252.0</c:v>
                </c:pt>
                <c:pt idx="663">
                  <c:v>252.0</c:v>
                </c:pt>
                <c:pt idx="664">
                  <c:v>215.0</c:v>
                </c:pt>
                <c:pt idx="665">
                  <c:v>270.0</c:v>
                </c:pt>
                <c:pt idx="666">
                  <c:v>270.0</c:v>
                </c:pt>
                <c:pt idx="667">
                  <c:v>270.0</c:v>
                </c:pt>
                <c:pt idx="668">
                  <c:v>270.0</c:v>
                </c:pt>
                <c:pt idx="669">
                  <c:v>248.0</c:v>
                </c:pt>
                <c:pt idx="670">
                  <c:v>248.0</c:v>
                </c:pt>
                <c:pt idx="671">
                  <c:v>256.0</c:v>
                </c:pt>
                <c:pt idx="672">
                  <c:v>256.0</c:v>
                </c:pt>
                <c:pt idx="673">
                  <c:v>256.0</c:v>
                </c:pt>
                <c:pt idx="674">
                  <c:v>256.0</c:v>
                </c:pt>
                <c:pt idx="675">
                  <c:v>235.0</c:v>
                </c:pt>
                <c:pt idx="676">
                  <c:v>235.0</c:v>
                </c:pt>
                <c:pt idx="677">
                  <c:v>235.0</c:v>
                </c:pt>
                <c:pt idx="678">
                  <c:v>235.0</c:v>
                </c:pt>
                <c:pt idx="679">
                  <c:v>235.0</c:v>
                </c:pt>
                <c:pt idx="680">
                  <c:v>235.0</c:v>
                </c:pt>
                <c:pt idx="681">
                  <c:v>230.0</c:v>
                </c:pt>
                <c:pt idx="682">
                  <c:v>230.0</c:v>
                </c:pt>
                <c:pt idx="683">
                  <c:v>231.0</c:v>
                </c:pt>
                <c:pt idx="684">
                  <c:v>231.0</c:v>
                </c:pt>
                <c:pt idx="685">
                  <c:v>231.0</c:v>
                </c:pt>
                <c:pt idx="686">
                  <c:v>243.0</c:v>
                </c:pt>
                <c:pt idx="687">
                  <c:v>243.0</c:v>
                </c:pt>
                <c:pt idx="688">
                  <c:v>243.0</c:v>
                </c:pt>
                <c:pt idx="689">
                  <c:v>243.0</c:v>
                </c:pt>
                <c:pt idx="690">
                  <c:v>243.0</c:v>
                </c:pt>
                <c:pt idx="691">
                  <c:v>228.0</c:v>
                </c:pt>
                <c:pt idx="692">
                  <c:v>228.0</c:v>
                </c:pt>
                <c:pt idx="693">
                  <c:v>228.0</c:v>
                </c:pt>
                <c:pt idx="694">
                  <c:v>203.0</c:v>
                </c:pt>
                <c:pt idx="695">
                  <c:v>203.0</c:v>
                </c:pt>
                <c:pt idx="696">
                  <c:v>203.0</c:v>
                </c:pt>
                <c:pt idx="697">
                  <c:v>251.0</c:v>
                </c:pt>
                <c:pt idx="698">
                  <c:v>251.0</c:v>
                </c:pt>
                <c:pt idx="699">
                  <c:v>260.0</c:v>
                </c:pt>
                <c:pt idx="700">
                  <c:v>260.0</c:v>
                </c:pt>
                <c:pt idx="701">
                  <c:v>243.0</c:v>
                </c:pt>
                <c:pt idx="702">
                  <c:v>243.0</c:v>
                </c:pt>
                <c:pt idx="703">
                  <c:v>265.0</c:v>
                </c:pt>
                <c:pt idx="704">
                  <c:v>265.0</c:v>
                </c:pt>
                <c:pt idx="705">
                  <c:v>227.0</c:v>
                </c:pt>
                <c:pt idx="706">
                  <c:v>227.0</c:v>
                </c:pt>
                <c:pt idx="707">
                  <c:v>227.0</c:v>
                </c:pt>
                <c:pt idx="708">
                  <c:v>227.0</c:v>
                </c:pt>
                <c:pt idx="709">
                  <c:v>227.0</c:v>
                </c:pt>
                <c:pt idx="710">
                  <c:v>244.0</c:v>
                </c:pt>
                <c:pt idx="711">
                  <c:v>244.0</c:v>
                </c:pt>
                <c:pt idx="712">
                  <c:v>244.0</c:v>
                </c:pt>
                <c:pt idx="713">
                  <c:v>230.0</c:v>
                </c:pt>
                <c:pt idx="714">
                  <c:v>230.0</c:v>
                </c:pt>
                <c:pt idx="715">
                  <c:v>230.0</c:v>
                </c:pt>
                <c:pt idx="716">
                  <c:v>241.0</c:v>
                </c:pt>
                <c:pt idx="717">
                  <c:v>226.0</c:v>
                </c:pt>
                <c:pt idx="718">
                  <c:v>226.0</c:v>
                </c:pt>
                <c:pt idx="719">
                  <c:v>256.0</c:v>
                </c:pt>
                <c:pt idx="720">
                  <c:v>256.0</c:v>
                </c:pt>
                <c:pt idx="721">
                  <c:v>256.0</c:v>
                </c:pt>
                <c:pt idx="722">
                  <c:v>218.0</c:v>
                </c:pt>
                <c:pt idx="723">
                  <c:v>218.0</c:v>
                </c:pt>
                <c:pt idx="724">
                  <c:v>230.0</c:v>
                </c:pt>
                <c:pt idx="725">
                  <c:v>230.0</c:v>
                </c:pt>
                <c:pt idx="726">
                  <c:v>230.0</c:v>
                </c:pt>
                <c:pt idx="727">
                  <c:v>247.0</c:v>
                </c:pt>
                <c:pt idx="728">
                  <c:v>247.0</c:v>
                </c:pt>
                <c:pt idx="729">
                  <c:v>218.0</c:v>
                </c:pt>
                <c:pt idx="730">
                  <c:v>218.0</c:v>
                </c:pt>
                <c:pt idx="731">
                  <c:v>218.0</c:v>
                </c:pt>
                <c:pt idx="732">
                  <c:v>218.0</c:v>
                </c:pt>
                <c:pt idx="733">
                  <c:v>218.0</c:v>
                </c:pt>
                <c:pt idx="734">
                  <c:v>218.0</c:v>
                </c:pt>
                <c:pt idx="735">
                  <c:v>298.0</c:v>
                </c:pt>
                <c:pt idx="736">
                  <c:v>298.0</c:v>
                </c:pt>
                <c:pt idx="737">
                  <c:v>304.0</c:v>
                </c:pt>
                <c:pt idx="738">
                  <c:v>304.0</c:v>
                </c:pt>
                <c:pt idx="739">
                  <c:v>304.0</c:v>
                </c:pt>
                <c:pt idx="740">
                  <c:v>295.0</c:v>
                </c:pt>
                <c:pt idx="741">
                  <c:v>295.0</c:v>
                </c:pt>
                <c:pt idx="742">
                  <c:v>295.0</c:v>
                </c:pt>
                <c:pt idx="743">
                  <c:v>262.0</c:v>
                </c:pt>
                <c:pt idx="744">
                  <c:v>262.0</c:v>
                </c:pt>
                <c:pt idx="745">
                  <c:v>384.0</c:v>
                </c:pt>
                <c:pt idx="746">
                  <c:v>384.0</c:v>
                </c:pt>
                <c:pt idx="747">
                  <c:v>384.0</c:v>
                </c:pt>
                <c:pt idx="748">
                  <c:v>384.0</c:v>
                </c:pt>
                <c:pt idx="749">
                  <c:v>248.0</c:v>
                </c:pt>
                <c:pt idx="750">
                  <c:v>259.0</c:v>
                </c:pt>
                <c:pt idx="751">
                  <c:v>330.0</c:v>
                </c:pt>
                <c:pt idx="752">
                  <c:v>330.0</c:v>
                </c:pt>
                <c:pt idx="753">
                  <c:v>253.0</c:v>
                </c:pt>
                <c:pt idx="754">
                  <c:v>253.0</c:v>
                </c:pt>
                <c:pt idx="755">
                  <c:v>244.0</c:v>
                </c:pt>
                <c:pt idx="756">
                  <c:v>244.0</c:v>
                </c:pt>
                <c:pt idx="757">
                  <c:v>263.0</c:v>
                </c:pt>
                <c:pt idx="758">
                  <c:v>214.0</c:v>
                </c:pt>
                <c:pt idx="759">
                  <c:v>214.0</c:v>
                </c:pt>
                <c:pt idx="760">
                  <c:v>255.0</c:v>
                </c:pt>
                <c:pt idx="761">
                  <c:v>239.0</c:v>
                </c:pt>
                <c:pt idx="762">
                  <c:v>239.0</c:v>
                </c:pt>
                <c:pt idx="763">
                  <c:v>239.0</c:v>
                </c:pt>
                <c:pt idx="764">
                  <c:v>233.0</c:v>
                </c:pt>
                <c:pt idx="765">
                  <c:v>233.0</c:v>
                </c:pt>
                <c:pt idx="766">
                  <c:v>251.0</c:v>
                </c:pt>
                <c:pt idx="767">
                  <c:v>251.0</c:v>
                </c:pt>
                <c:pt idx="768">
                  <c:v>278.0</c:v>
                </c:pt>
                <c:pt idx="769">
                  <c:v>278.0</c:v>
                </c:pt>
                <c:pt idx="770">
                  <c:v>278.0</c:v>
                </c:pt>
                <c:pt idx="771">
                  <c:v>216.0</c:v>
                </c:pt>
                <c:pt idx="772">
                  <c:v>190.0</c:v>
                </c:pt>
                <c:pt idx="773">
                  <c:v>237.0</c:v>
                </c:pt>
                <c:pt idx="774">
                  <c:v>223.0</c:v>
                </c:pt>
                <c:pt idx="775">
                  <c:v>146.0</c:v>
                </c:pt>
                <c:pt idx="776">
                  <c:v>296.0</c:v>
                </c:pt>
                <c:pt idx="777">
                  <c:v>296.0</c:v>
                </c:pt>
                <c:pt idx="778">
                  <c:v>246.0</c:v>
                </c:pt>
                <c:pt idx="779">
                  <c:v>269.0</c:v>
                </c:pt>
                <c:pt idx="780">
                  <c:v>269.0</c:v>
                </c:pt>
                <c:pt idx="781">
                  <c:v>243.0</c:v>
                </c:pt>
                <c:pt idx="782">
                  <c:v>243.0</c:v>
                </c:pt>
                <c:pt idx="783">
                  <c:v>243.0</c:v>
                </c:pt>
                <c:pt idx="784">
                  <c:v>243.0</c:v>
                </c:pt>
                <c:pt idx="785">
                  <c:v>254.0</c:v>
                </c:pt>
                <c:pt idx="786">
                  <c:v>254.0</c:v>
                </c:pt>
                <c:pt idx="787">
                  <c:v>254.0</c:v>
                </c:pt>
                <c:pt idx="788">
                  <c:v>254.0</c:v>
                </c:pt>
                <c:pt idx="789">
                  <c:v>273.0</c:v>
                </c:pt>
                <c:pt idx="790">
                  <c:v>273.0</c:v>
                </c:pt>
                <c:pt idx="791">
                  <c:v>250.0</c:v>
                </c:pt>
                <c:pt idx="792">
                  <c:v>250.0</c:v>
                </c:pt>
                <c:pt idx="793">
                  <c:v>258.0</c:v>
                </c:pt>
                <c:pt idx="794">
                  <c:v>255.0</c:v>
                </c:pt>
                <c:pt idx="795">
                  <c:v>191.0</c:v>
                </c:pt>
                <c:pt idx="796">
                  <c:v>191.0</c:v>
                </c:pt>
                <c:pt idx="797">
                  <c:v>191.0</c:v>
                </c:pt>
                <c:pt idx="798">
                  <c:v>226.0</c:v>
                </c:pt>
                <c:pt idx="799">
                  <c:v>226.0</c:v>
                </c:pt>
                <c:pt idx="800">
                  <c:v>244.0</c:v>
                </c:pt>
                <c:pt idx="801">
                  <c:v>254.0</c:v>
                </c:pt>
                <c:pt idx="802">
                  <c:v>288.0</c:v>
                </c:pt>
                <c:pt idx="803">
                  <c:v>288.0</c:v>
                </c:pt>
                <c:pt idx="804">
                  <c:v>288.0</c:v>
                </c:pt>
                <c:pt idx="805">
                  <c:v>277.0</c:v>
                </c:pt>
                <c:pt idx="806">
                  <c:v>273.0</c:v>
                </c:pt>
                <c:pt idx="807">
                  <c:v>273.0</c:v>
                </c:pt>
                <c:pt idx="808">
                  <c:v>273.0</c:v>
                </c:pt>
                <c:pt idx="809">
                  <c:v>271.0</c:v>
                </c:pt>
                <c:pt idx="810">
                  <c:v>267.0</c:v>
                </c:pt>
                <c:pt idx="811">
                  <c:v>207.0</c:v>
                </c:pt>
                <c:pt idx="812">
                  <c:v>298.0</c:v>
                </c:pt>
                <c:pt idx="813">
                  <c:v>260.0</c:v>
                </c:pt>
                <c:pt idx="814">
                  <c:v>260.0</c:v>
                </c:pt>
                <c:pt idx="815">
                  <c:v>269.0</c:v>
                </c:pt>
                <c:pt idx="816">
                  <c:v>269.0</c:v>
                </c:pt>
                <c:pt idx="817">
                  <c:v>254.0</c:v>
                </c:pt>
                <c:pt idx="818">
                  <c:v>186.0</c:v>
                </c:pt>
                <c:pt idx="819">
                  <c:v>255.0</c:v>
                </c:pt>
                <c:pt idx="820">
                  <c:v>260.0</c:v>
                </c:pt>
                <c:pt idx="821">
                  <c:v>260.0</c:v>
                </c:pt>
                <c:pt idx="822">
                  <c:v>260.0</c:v>
                </c:pt>
                <c:pt idx="823">
                  <c:v>235.0</c:v>
                </c:pt>
                <c:pt idx="824">
                  <c:v>235.0</c:v>
                </c:pt>
                <c:pt idx="825">
                  <c:v>227.0</c:v>
                </c:pt>
                <c:pt idx="826">
                  <c:v>227.0</c:v>
                </c:pt>
                <c:pt idx="827">
                  <c:v>256.0</c:v>
                </c:pt>
                <c:pt idx="828">
                  <c:v>256.0</c:v>
                </c:pt>
                <c:pt idx="829">
                  <c:v>228.0</c:v>
                </c:pt>
                <c:pt idx="830">
                  <c:v>222.0</c:v>
                </c:pt>
                <c:pt idx="831">
                  <c:v>223.0</c:v>
                </c:pt>
                <c:pt idx="832">
                  <c:v>295.0</c:v>
                </c:pt>
                <c:pt idx="833">
                  <c:v>204.0</c:v>
                </c:pt>
                <c:pt idx="834">
                  <c:v>204.0</c:v>
                </c:pt>
                <c:pt idx="835">
                  <c:v>204.0</c:v>
                </c:pt>
                <c:pt idx="836">
                  <c:v>204.0</c:v>
                </c:pt>
                <c:pt idx="837">
                  <c:v>244.0</c:v>
                </c:pt>
                <c:pt idx="838">
                  <c:v>261.0</c:v>
                </c:pt>
                <c:pt idx="839">
                  <c:v>261.0</c:v>
                </c:pt>
                <c:pt idx="840">
                  <c:v>229.0</c:v>
                </c:pt>
                <c:pt idx="841">
                  <c:v>251.0</c:v>
                </c:pt>
                <c:pt idx="842">
                  <c:v>251.0</c:v>
                </c:pt>
                <c:pt idx="843">
                  <c:v>251.0</c:v>
                </c:pt>
                <c:pt idx="844">
                  <c:v>251.0</c:v>
                </c:pt>
                <c:pt idx="845">
                  <c:v>213.0</c:v>
                </c:pt>
                <c:pt idx="846">
                  <c:v>240.0</c:v>
                </c:pt>
                <c:pt idx="847">
                  <c:v>240.0</c:v>
                </c:pt>
                <c:pt idx="848">
                  <c:v>270.0</c:v>
                </c:pt>
                <c:pt idx="849">
                  <c:v>270.0</c:v>
                </c:pt>
                <c:pt idx="850">
                  <c:v>240.0</c:v>
                </c:pt>
                <c:pt idx="851">
                  <c:v>240.0</c:v>
                </c:pt>
                <c:pt idx="852">
                  <c:v>281.0</c:v>
                </c:pt>
                <c:pt idx="853">
                  <c:v>281.0</c:v>
                </c:pt>
                <c:pt idx="854">
                  <c:v>293.0</c:v>
                </c:pt>
                <c:pt idx="855">
                  <c:v>293.0</c:v>
                </c:pt>
                <c:pt idx="856">
                  <c:v>293.0</c:v>
                </c:pt>
                <c:pt idx="857">
                  <c:v>255.0</c:v>
                </c:pt>
                <c:pt idx="858">
                  <c:v>239.0</c:v>
                </c:pt>
                <c:pt idx="859">
                  <c:v>303.0</c:v>
                </c:pt>
                <c:pt idx="860">
                  <c:v>292.0</c:v>
                </c:pt>
                <c:pt idx="861">
                  <c:v>292.0</c:v>
                </c:pt>
                <c:pt idx="862">
                  <c:v>219.0</c:v>
                </c:pt>
                <c:pt idx="863">
                  <c:v>219.0</c:v>
                </c:pt>
                <c:pt idx="864">
                  <c:v>219.0</c:v>
                </c:pt>
                <c:pt idx="865">
                  <c:v>243.0</c:v>
                </c:pt>
                <c:pt idx="866">
                  <c:v>277.0</c:v>
                </c:pt>
                <c:pt idx="867">
                  <c:v>277.0</c:v>
                </c:pt>
                <c:pt idx="868">
                  <c:v>237.0</c:v>
                </c:pt>
                <c:pt idx="869">
                  <c:v>174.0</c:v>
                </c:pt>
                <c:pt idx="870">
                  <c:v>174.0</c:v>
                </c:pt>
                <c:pt idx="871">
                  <c:v>174.0</c:v>
                </c:pt>
                <c:pt idx="872">
                  <c:v>252.0</c:v>
                </c:pt>
                <c:pt idx="873">
                  <c:v>278.0</c:v>
                </c:pt>
                <c:pt idx="874">
                  <c:v>278.0</c:v>
                </c:pt>
                <c:pt idx="875">
                  <c:v>309.0</c:v>
                </c:pt>
                <c:pt idx="876">
                  <c:v>307.0</c:v>
                </c:pt>
                <c:pt idx="877">
                  <c:v>247.0</c:v>
                </c:pt>
                <c:pt idx="878">
                  <c:v>247.0</c:v>
                </c:pt>
                <c:pt idx="879">
                  <c:v>227.0</c:v>
                </c:pt>
                <c:pt idx="880">
                  <c:v>227.0</c:v>
                </c:pt>
                <c:pt idx="881">
                  <c:v>248.0</c:v>
                </c:pt>
                <c:pt idx="882">
                  <c:v>287.0</c:v>
                </c:pt>
                <c:pt idx="883">
                  <c:v>215.0</c:v>
                </c:pt>
                <c:pt idx="884">
                  <c:v>196.0</c:v>
                </c:pt>
                <c:pt idx="885">
                  <c:v>196.0</c:v>
                </c:pt>
                <c:pt idx="886">
                  <c:v>196.0</c:v>
                </c:pt>
                <c:pt idx="887">
                  <c:v>196.0</c:v>
                </c:pt>
                <c:pt idx="888">
                  <c:v>240.0</c:v>
                </c:pt>
                <c:pt idx="889">
                  <c:v>231.0</c:v>
                </c:pt>
                <c:pt idx="890">
                  <c:v>266.0</c:v>
                </c:pt>
                <c:pt idx="891">
                  <c:v>180.0</c:v>
                </c:pt>
                <c:pt idx="892">
                  <c:v>212.0</c:v>
                </c:pt>
                <c:pt idx="893">
                  <c:v>212.0</c:v>
                </c:pt>
                <c:pt idx="894">
                  <c:v>258.0</c:v>
                </c:pt>
                <c:pt idx="895">
                  <c:v>340.0</c:v>
                </c:pt>
                <c:pt idx="896">
                  <c:v>340.0</c:v>
                </c:pt>
                <c:pt idx="897">
                  <c:v>212.0</c:v>
                </c:pt>
                <c:pt idx="898">
                  <c:v>212.0</c:v>
                </c:pt>
                <c:pt idx="899">
                  <c:v>302.0</c:v>
                </c:pt>
                <c:pt idx="900">
                  <c:v>302.0</c:v>
                </c:pt>
                <c:pt idx="901">
                  <c:v>283.0</c:v>
                </c:pt>
                <c:pt idx="902">
                  <c:v>283.0</c:v>
                </c:pt>
                <c:pt idx="903">
                  <c:v>278.0</c:v>
                </c:pt>
                <c:pt idx="904">
                  <c:v>278.0</c:v>
                </c:pt>
                <c:pt idx="905">
                  <c:v>213.0</c:v>
                </c:pt>
                <c:pt idx="906">
                  <c:v>223.0</c:v>
                </c:pt>
                <c:pt idx="907">
                  <c:v>223.0</c:v>
                </c:pt>
                <c:pt idx="908">
                  <c:v>352.0</c:v>
                </c:pt>
                <c:pt idx="909">
                  <c:v>352.0</c:v>
                </c:pt>
                <c:pt idx="910">
                  <c:v>352.0</c:v>
                </c:pt>
                <c:pt idx="911">
                  <c:v>204.0</c:v>
                </c:pt>
                <c:pt idx="912">
                  <c:v>265.0</c:v>
                </c:pt>
                <c:pt idx="913">
                  <c:v>280.0</c:v>
                </c:pt>
                <c:pt idx="914">
                  <c:v>337.0</c:v>
                </c:pt>
                <c:pt idx="915">
                  <c:v>337.0</c:v>
                </c:pt>
                <c:pt idx="916">
                  <c:v>271.0</c:v>
                </c:pt>
                <c:pt idx="917">
                  <c:v>270.0</c:v>
                </c:pt>
                <c:pt idx="918">
                  <c:v>270.0</c:v>
                </c:pt>
                <c:pt idx="919">
                  <c:v>270.0</c:v>
                </c:pt>
                <c:pt idx="920">
                  <c:v>270.0</c:v>
                </c:pt>
                <c:pt idx="921">
                  <c:v>287.0</c:v>
                </c:pt>
                <c:pt idx="922">
                  <c:v>287.0</c:v>
                </c:pt>
                <c:pt idx="923">
                  <c:v>252.0</c:v>
                </c:pt>
                <c:pt idx="924">
                  <c:v>252.0</c:v>
                </c:pt>
                <c:pt idx="925">
                  <c:v>230.0</c:v>
                </c:pt>
                <c:pt idx="926">
                  <c:v>230.0</c:v>
                </c:pt>
                <c:pt idx="927">
                  <c:v>346.0</c:v>
                </c:pt>
                <c:pt idx="928">
                  <c:v>321.0</c:v>
                </c:pt>
                <c:pt idx="929">
                  <c:v>210.0</c:v>
                </c:pt>
                <c:pt idx="930">
                  <c:v>210.0</c:v>
                </c:pt>
                <c:pt idx="931">
                  <c:v>215.0</c:v>
                </c:pt>
                <c:pt idx="932">
                  <c:v>344.0</c:v>
                </c:pt>
                <c:pt idx="933">
                  <c:v>234.0</c:v>
                </c:pt>
                <c:pt idx="934">
                  <c:v>234.0</c:v>
                </c:pt>
                <c:pt idx="935">
                  <c:v>247.0</c:v>
                </c:pt>
                <c:pt idx="936">
                  <c:v>242.0</c:v>
                </c:pt>
                <c:pt idx="937">
                  <c:v>242.0</c:v>
                </c:pt>
                <c:pt idx="938">
                  <c:v>260.0</c:v>
                </c:pt>
                <c:pt idx="939">
                  <c:v>260.0</c:v>
                </c:pt>
                <c:pt idx="940">
                  <c:v>260.0</c:v>
                </c:pt>
                <c:pt idx="941">
                  <c:v>291.0</c:v>
                </c:pt>
                <c:pt idx="942">
                  <c:v>203.0</c:v>
                </c:pt>
                <c:pt idx="943">
                  <c:v>203.0</c:v>
                </c:pt>
                <c:pt idx="944">
                  <c:v>238.0</c:v>
                </c:pt>
                <c:pt idx="945">
                  <c:v>251.0</c:v>
                </c:pt>
                <c:pt idx="946">
                  <c:v>251.0</c:v>
                </c:pt>
                <c:pt idx="947">
                  <c:v>251.0</c:v>
                </c:pt>
                <c:pt idx="948">
                  <c:v>214.0</c:v>
                </c:pt>
                <c:pt idx="949">
                  <c:v>214.0</c:v>
                </c:pt>
                <c:pt idx="950">
                  <c:v>214.0</c:v>
                </c:pt>
                <c:pt idx="951">
                  <c:v>332.0</c:v>
                </c:pt>
                <c:pt idx="952">
                  <c:v>236.0</c:v>
                </c:pt>
                <c:pt idx="953">
                  <c:v>237.0</c:v>
                </c:pt>
                <c:pt idx="954">
                  <c:v>218.0</c:v>
                </c:pt>
                <c:pt idx="955">
                  <c:v>341.0</c:v>
                </c:pt>
                <c:pt idx="956">
                  <c:v>341.0</c:v>
                </c:pt>
                <c:pt idx="957">
                  <c:v>341.0</c:v>
                </c:pt>
                <c:pt idx="958">
                  <c:v>341.0</c:v>
                </c:pt>
                <c:pt idx="959">
                  <c:v>298.0</c:v>
                </c:pt>
                <c:pt idx="960">
                  <c:v>298.0</c:v>
                </c:pt>
                <c:pt idx="961">
                  <c:v>197.0</c:v>
                </c:pt>
                <c:pt idx="962">
                  <c:v>294.0</c:v>
                </c:pt>
                <c:pt idx="963">
                  <c:v>237.0</c:v>
                </c:pt>
                <c:pt idx="964">
                  <c:v>254.0</c:v>
                </c:pt>
                <c:pt idx="965">
                  <c:v>240.0</c:v>
                </c:pt>
                <c:pt idx="966">
                  <c:v>204.0</c:v>
                </c:pt>
                <c:pt idx="967">
                  <c:v>204.0</c:v>
                </c:pt>
                <c:pt idx="968">
                  <c:v>292.0</c:v>
                </c:pt>
                <c:pt idx="969">
                  <c:v>292.0</c:v>
                </c:pt>
                <c:pt idx="970">
                  <c:v>246.0</c:v>
                </c:pt>
                <c:pt idx="971">
                  <c:v>264.0</c:v>
                </c:pt>
                <c:pt idx="972">
                  <c:v>264.0</c:v>
                </c:pt>
                <c:pt idx="973">
                  <c:v>264.0</c:v>
                </c:pt>
                <c:pt idx="974">
                  <c:v>231.0</c:v>
                </c:pt>
                <c:pt idx="975">
                  <c:v>234.0</c:v>
                </c:pt>
                <c:pt idx="976">
                  <c:v>252.0</c:v>
                </c:pt>
                <c:pt idx="977">
                  <c:v>245.0</c:v>
                </c:pt>
                <c:pt idx="978">
                  <c:v>245.0</c:v>
                </c:pt>
                <c:pt idx="979">
                  <c:v>252.0</c:v>
                </c:pt>
                <c:pt idx="980">
                  <c:v>252.0</c:v>
                </c:pt>
                <c:pt idx="981">
                  <c:v>252.0</c:v>
                </c:pt>
                <c:pt idx="982">
                  <c:v>252.0</c:v>
                </c:pt>
                <c:pt idx="983">
                  <c:v>314.0</c:v>
                </c:pt>
                <c:pt idx="984">
                  <c:v>262.0</c:v>
                </c:pt>
                <c:pt idx="985">
                  <c:v>262.0</c:v>
                </c:pt>
                <c:pt idx="986">
                  <c:v>248.0</c:v>
                </c:pt>
                <c:pt idx="987">
                  <c:v>248.0</c:v>
                </c:pt>
                <c:pt idx="988">
                  <c:v>289.0</c:v>
                </c:pt>
                <c:pt idx="989">
                  <c:v>289.0</c:v>
                </c:pt>
                <c:pt idx="990">
                  <c:v>288.0</c:v>
                </c:pt>
                <c:pt idx="991">
                  <c:v>288.0</c:v>
                </c:pt>
                <c:pt idx="992">
                  <c:v>288.0</c:v>
                </c:pt>
                <c:pt idx="993">
                  <c:v>288.0</c:v>
                </c:pt>
                <c:pt idx="994">
                  <c:v>253.0</c:v>
                </c:pt>
                <c:pt idx="995">
                  <c:v>253.0</c:v>
                </c:pt>
                <c:pt idx="996">
                  <c:v>253.0</c:v>
                </c:pt>
                <c:pt idx="997">
                  <c:v>264.0</c:v>
                </c:pt>
                <c:pt idx="998">
                  <c:v>264.0</c:v>
                </c:pt>
                <c:pt idx="999">
                  <c:v>264.0</c:v>
                </c:pt>
                <c:pt idx="1000">
                  <c:v>249.0</c:v>
                </c:pt>
                <c:pt idx="1001">
                  <c:v>249.0</c:v>
                </c:pt>
                <c:pt idx="1002">
                  <c:v>249.0</c:v>
                </c:pt>
                <c:pt idx="1003">
                  <c:v>289.0</c:v>
                </c:pt>
                <c:pt idx="1004">
                  <c:v>289.0</c:v>
                </c:pt>
                <c:pt idx="1005">
                  <c:v>264.0</c:v>
                </c:pt>
                <c:pt idx="1006">
                  <c:v>250.0</c:v>
                </c:pt>
                <c:pt idx="1007">
                  <c:v>253.0</c:v>
                </c:pt>
                <c:pt idx="1008">
                  <c:v>253.0</c:v>
                </c:pt>
                <c:pt idx="1009">
                  <c:v>253.0</c:v>
                </c:pt>
                <c:pt idx="1010">
                  <c:v>253.0</c:v>
                </c:pt>
                <c:pt idx="1011">
                  <c:v>290.0</c:v>
                </c:pt>
                <c:pt idx="1012">
                  <c:v>290.0</c:v>
                </c:pt>
                <c:pt idx="1013">
                  <c:v>290.0</c:v>
                </c:pt>
                <c:pt idx="1014">
                  <c:v>222.0</c:v>
                </c:pt>
                <c:pt idx="1015">
                  <c:v>258.0</c:v>
                </c:pt>
                <c:pt idx="1016">
                  <c:v>258.0</c:v>
                </c:pt>
                <c:pt idx="1017">
                  <c:v>269.0</c:v>
                </c:pt>
                <c:pt idx="1018">
                  <c:v>269.0</c:v>
                </c:pt>
                <c:pt idx="1019">
                  <c:v>269.0</c:v>
                </c:pt>
                <c:pt idx="1020">
                  <c:v>214.0</c:v>
                </c:pt>
                <c:pt idx="1021">
                  <c:v>214.0</c:v>
                </c:pt>
                <c:pt idx="1022">
                  <c:v>209.0</c:v>
                </c:pt>
                <c:pt idx="1023">
                  <c:v>209.0</c:v>
                </c:pt>
                <c:pt idx="1024">
                  <c:v>209.0</c:v>
                </c:pt>
                <c:pt idx="1025">
                  <c:v>209.0</c:v>
                </c:pt>
                <c:pt idx="1026">
                  <c:v>312.0</c:v>
                </c:pt>
                <c:pt idx="1027">
                  <c:v>335.0</c:v>
                </c:pt>
                <c:pt idx="1028">
                  <c:v>226.0</c:v>
                </c:pt>
                <c:pt idx="1029">
                  <c:v>226.0</c:v>
                </c:pt>
                <c:pt idx="1030">
                  <c:v>235.0</c:v>
                </c:pt>
                <c:pt idx="1031">
                  <c:v>327.0</c:v>
                </c:pt>
                <c:pt idx="1032">
                  <c:v>281.0</c:v>
                </c:pt>
                <c:pt idx="1033">
                  <c:v>254.0</c:v>
                </c:pt>
                <c:pt idx="1034">
                  <c:v>290.0</c:v>
                </c:pt>
                <c:pt idx="1035">
                  <c:v>226.0</c:v>
                </c:pt>
                <c:pt idx="1036">
                  <c:v>229.0</c:v>
                </c:pt>
                <c:pt idx="1037">
                  <c:v>229.0</c:v>
                </c:pt>
                <c:pt idx="1038">
                  <c:v>229.0</c:v>
                </c:pt>
                <c:pt idx="1039">
                  <c:v>300.0</c:v>
                </c:pt>
                <c:pt idx="1040">
                  <c:v>300.0</c:v>
                </c:pt>
                <c:pt idx="1041">
                  <c:v>300.0</c:v>
                </c:pt>
                <c:pt idx="1042">
                  <c:v>300.0</c:v>
                </c:pt>
                <c:pt idx="1043">
                  <c:v>300.0</c:v>
                </c:pt>
                <c:pt idx="1044">
                  <c:v>299.0</c:v>
                </c:pt>
                <c:pt idx="1045">
                  <c:v>299.0</c:v>
                </c:pt>
                <c:pt idx="1046">
                  <c:v>275.0</c:v>
                </c:pt>
                <c:pt idx="1047">
                  <c:v>256.0</c:v>
                </c:pt>
                <c:pt idx="1048">
                  <c:v>256.0</c:v>
                </c:pt>
                <c:pt idx="1049">
                  <c:v>244.0</c:v>
                </c:pt>
                <c:pt idx="1050">
                  <c:v>244.0</c:v>
                </c:pt>
                <c:pt idx="1051">
                  <c:v>234.0</c:v>
                </c:pt>
                <c:pt idx="1052">
                  <c:v>234.0</c:v>
                </c:pt>
                <c:pt idx="1053">
                  <c:v>247.0</c:v>
                </c:pt>
                <c:pt idx="1054">
                  <c:v>247.0</c:v>
                </c:pt>
                <c:pt idx="1055">
                  <c:v>209.0</c:v>
                </c:pt>
                <c:pt idx="1056">
                  <c:v>247.0</c:v>
                </c:pt>
                <c:pt idx="1057">
                  <c:v>247.0</c:v>
                </c:pt>
                <c:pt idx="1058">
                  <c:v>229.0</c:v>
                </c:pt>
                <c:pt idx="1059">
                  <c:v>239.0</c:v>
                </c:pt>
                <c:pt idx="1060">
                  <c:v>237.0</c:v>
                </c:pt>
                <c:pt idx="1061">
                  <c:v>237.0</c:v>
                </c:pt>
                <c:pt idx="1062">
                  <c:v>262.0</c:v>
                </c:pt>
                <c:pt idx="1063">
                  <c:v>352.0</c:v>
                </c:pt>
                <c:pt idx="1064">
                  <c:v>256.0</c:v>
                </c:pt>
                <c:pt idx="1065">
                  <c:v>256.0</c:v>
                </c:pt>
                <c:pt idx="1066">
                  <c:v>340.0</c:v>
                </c:pt>
                <c:pt idx="1067">
                  <c:v>292.0</c:v>
                </c:pt>
                <c:pt idx="1068">
                  <c:v>292.0</c:v>
                </c:pt>
                <c:pt idx="1069">
                  <c:v>292.0</c:v>
                </c:pt>
                <c:pt idx="1070">
                  <c:v>292.0</c:v>
                </c:pt>
                <c:pt idx="1071">
                  <c:v>292.0</c:v>
                </c:pt>
                <c:pt idx="1072">
                  <c:v>210.0</c:v>
                </c:pt>
                <c:pt idx="1073">
                  <c:v>246.0</c:v>
                </c:pt>
                <c:pt idx="1074">
                  <c:v>246.0</c:v>
                </c:pt>
                <c:pt idx="1075">
                  <c:v>246.0</c:v>
                </c:pt>
                <c:pt idx="1076">
                  <c:v>246.0</c:v>
                </c:pt>
                <c:pt idx="1077">
                  <c:v>246.0</c:v>
                </c:pt>
                <c:pt idx="1078">
                  <c:v>246.0</c:v>
                </c:pt>
                <c:pt idx="1079">
                  <c:v>246.0</c:v>
                </c:pt>
                <c:pt idx="1080">
                  <c:v>272.0</c:v>
                </c:pt>
                <c:pt idx="1081">
                  <c:v>289.0</c:v>
                </c:pt>
                <c:pt idx="1082">
                  <c:v>289.0</c:v>
                </c:pt>
                <c:pt idx="1083">
                  <c:v>269.0</c:v>
                </c:pt>
                <c:pt idx="1084">
                  <c:v>249.0</c:v>
                </c:pt>
                <c:pt idx="1085">
                  <c:v>249.0</c:v>
                </c:pt>
                <c:pt idx="1086">
                  <c:v>249.0</c:v>
                </c:pt>
                <c:pt idx="1087">
                  <c:v>247.0</c:v>
                </c:pt>
                <c:pt idx="1088">
                  <c:v>252.0</c:v>
                </c:pt>
                <c:pt idx="1089">
                  <c:v>252.0</c:v>
                </c:pt>
                <c:pt idx="1090">
                  <c:v>231.0</c:v>
                </c:pt>
                <c:pt idx="1091">
                  <c:v>250.0</c:v>
                </c:pt>
                <c:pt idx="1092">
                  <c:v>200.0</c:v>
                </c:pt>
                <c:pt idx="1093">
                  <c:v>200.0</c:v>
                </c:pt>
                <c:pt idx="1094">
                  <c:v>200.0</c:v>
                </c:pt>
                <c:pt idx="1095">
                  <c:v>200.0</c:v>
                </c:pt>
                <c:pt idx="1096">
                  <c:v>200.0</c:v>
                </c:pt>
                <c:pt idx="1097">
                  <c:v>200.0</c:v>
                </c:pt>
                <c:pt idx="1098">
                  <c:v>200.0</c:v>
                </c:pt>
                <c:pt idx="1099">
                  <c:v>210.0</c:v>
                </c:pt>
                <c:pt idx="1100">
                  <c:v>347.0</c:v>
                </c:pt>
                <c:pt idx="1101">
                  <c:v>170.0</c:v>
                </c:pt>
                <c:pt idx="1102">
                  <c:v>170.0</c:v>
                </c:pt>
                <c:pt idx="1103">
                  <c:v>170.0</c:v>
                </c:pt>
                <c:pt idx="1104">
                  <c:v>207.0</c:v>
                </c:pt>
                <c:pt idx="1105">
                  <c:v>207.0</c:v>
                </c:pt>
                <c:pt idx="1106">
                  <c:v>207.0</c:v>
                </c:pt>
                <c:pt idx="1107">
                  <c:v>220.0</c:v>
                </c:pt>
                <c:pt idx="1108">
                  <c:v>220.0</c:v>
                </c:pt>
                <c:pt idx="1109">
                  <c:v>220.0</c:v>
                </c:pt>
                <c:pt idx="1110">
                  <c:v>220.0</c:v>
                </c:pt>
                <c:pt idx="1111">
                  <c:v>220.0</c:v>
                </c:pt>
                <c:pt idx="1112">
                  <c:v>197.0</c:v>
                </c:pt>
                <c:pt idx="1113">
                  <c:v>197.0</c:v>
                </c:pt>
                <c:pt idx="1114">
                  <c:v>197.0</c:v>
                </c:pt>
                <c:pt idx="1115">
                  <c:v>197.0</c:v>
                </c:pt>
                <c:pt idx="1116">
                  <c:v>197.0</c:v>
                </c:pt>
                <c:pt idx="1117">
                  <c:v>197.0</c:v>
                </c:pt>
                <c:pt idx="1118">
                  <c:v>197.0</c:v>
                </c:pt>
                <c:pt idx="1119">
                  <c:v>197.0</c:v>
                </c:pt>
                <c:pt idx="1120">
                  <c:v>265.0</c:v>
                </c:pt>
                <c:pt idx="1121">
                  <c:v>265.0</c:v>
                </c:pt>
                <c:pt idx="1122">
                  <c:v>265.0</c:v>
                </c:pt>
                <c:pt idx="1123">
                  <c:v>265.0</c:v>
                </c:pt>
                <c:pt idx="1124">
                  <c:v>265.0</c:v>
                </c:pt>
                <c:pt idx="1125">
                  <c:v>265.0</c:v>
                </c:pt>
                <c:pt idx="1126">
                  <c:v>265.0</c:v>
                </c:pt>
                <c:pt idx="1127">
                  <c:v>308.0</c:v>
                </c:pt>
                <c:pt idx="1128">
                  <c:v>308.0</c:v>
                </c:pt>
                <c:pt idx="1129">
                  <c:v>308.0</c:v>
                </c:pt>
                <c:pt idx="1130">
                  <c:v>308.0</c:v>
                </c:pt>
                <c:pt idx="1131">
                  <c:v>308.0</c:v>
                </c:pt>
                <c:pt idx="1132">
                  <c:v>308.0</c:v>
                </c:pt>
                <c:pt idx="1133">
                  <c:v>308.0</c:v>
                </c:pt>
                <c:pt idx="1134">
                  <c:v>308.0</c:v>
                </c:pt>
                <c:pt idx="1135">
                  <c:v>308.0</c:v>
                </c:pt>
                <c:pt idx="1136">
                  <c:v>308.0</c:v>
                </c:pt>
                <c:pt idx="1137">
                  <c:v>308.0</c:v>
                </c:pt>
                <c:pt idx="1138">
                  <c:v>308.0</c:v>
                </c:pt>
                <c:pt idx="1139">
                  <c:v>308.0</c:v>
                </c:pt>
                <c:pt idx="1140">
                  <c:v>308.0</c:v>
                </c:pt>
                <c:pt idx="1141">
                  <c:v>230.0</c:v>
                </c:pt>
                <c:pt idx="1142">
                  <c:v>230.0</c:v>
                </c:pt>
                <c:pt idx="1143">
                  <c:v>273.0</c:v>
                </c:pt>
                <c:pt idx="1144">
                  <c:v>273.0</c:v>
                </c:pt>
                <c:pt idx="1145">
                  <c:v>273.0</c:v>
                </c:pt>
                <c:pt idx="1146">
                  <c:v>273.0</c:v>
                </c:pt>
                <c:pt idx="1147">
                  <c:v>273.0</c:v>
                </c:pt>
                <c:pt idx="1148">
                  <c:v>273.0</c:v>
                </c:pt>
                <c:pt idx="1149">
                  <c:v>273.0</c:v>
                </c:pt>
                <c:pt idx="1150">
                  <c:v>273.0</c:v>
                </c:pt>
                <c:pt idx="1151">
                  <c:v>273.0</c:v>
                </c:pt>
                <c:pt idx="1152">
                  <c:v>273.0</c:v>
                </c:pt>
                <c:pt idx="1153">
                  <c:v>273.0</c:v>
                </c:pt>
                <c:pt idx="1154">
                  <c:v>273.0</c:v>
                </c:pt>
                <c:pt idx="1155">
                  <c:v>273.0</c:v>
                </c:pt>
                <c:pt idx="1156">
                  <c:v>273.0</c:v>
                </c:pt>
                <c:pt idx="1157">
                  <c:v>245.0</c:v>
                </c:pt>
                <c:pt idx="1158">
                  <c:v>245.0</c:v>
                </c:pt>
                <c:pt idx="1159">
                  <c:v>245.0</c:v>
                </c:pt>
                <c:pt idx="1160">
                  <c:v>245.0</c:v>
                </c:pt>
                <c:pt idx="1161">
                  <c:v>245.0</c:v>
                </c:pt>
                <c:pt idx="1162">
                  <c:v>245.0</c:v>
                </c:pt>
                <c:pt idx="1163">
                  <c:v>245.0</c:v>
                </c:pt>
                <c:pt idx="1164">
                  <c:v>245.0</c:v>
                </c:pt>
                <c:pt idx="1165">
                  <c:v>276.0</c:v>
                </c:pt>
                <c:pt idx="1166">
                  <c:v>276.0</c:v>
                </c:pt>
                <c:pt idx="1167">
                  <c:v>265.0</c:v>
                </c:pt>
                <c:pt idx="1168">
                  <c:v>265.0</c:v>
                </c:pt>
                <c:pt idx="1169">
                  <c:v>265.0</c:v>
                </c:pt>
                <c:pt idx="1170">
                  <c:v>265.0</c:v>
                </c:pt>
                <c:pt idx="1171">
                  <c:v>265.0</c:v>
                </c:pt>
                <c:pt idx="1172">
                  <c:v>265.0</c:v>
                </c:pt>
                <c:pt idx="1173">
                  <c:v>265.0</c:v>
                </c:pt>
                <c:pt idx="1174">
                  <c:v>265.0</c:v>
                </c:pt>
                <c:pt idx="1175">
                  <c:v>291.0</c:v>
                </c:pt>
                <c:pt idx="1176">
                  <c:v>291.0</c:v>
                </c:pt>
                <c:pt idx="1177">
                  <c:v>204.0</c:v>
                </c:pt>
                <c:pt idx="1178">
                  <c:v>204.0</c:v>
                </c:pt>
                <c:pt idx="1179">
                  <c:v>204.0</c:v>
                </c:pt>
                <c:pt idx="1180">
                  <c:v>204.0</c:v>
                </c:pt>
                <c:pt idx="1181">
                  <c:v>204.0</c:v>
                </c:pt>
                <c:pt idx="1182">
                  <c:v>204.0</c:v>
                </c:pt>
                <c:pt idx="1183">
                  <c:v>204.0</c:v>
                </c:pt>
                <c:pt idx="1184">
                  <c:v>233.0</c:v>
                </c:pt>
                <c:pt idx="1185">
                  <c:v>233.0</c:v>
                </c:pt>
                <c:pt idx="1186">
                  <c:v>233.0</c:v>
                </c:pt>
                <c:pt idx="1187">
                  <c:v>233.0</c:v>
                </c:pt>
                <c:pt idx="1188">
                  <c:v>233.0</c:v>
                </c:pt>
                <c:pt idx="1189">
                  <c:v>233.0</c:v>
                </c:pt>
                <c:pt idx="1190">
                  <c:v>233.0</c:v>
                </c:pt>
                <c:pt idx="1191">
                  <c:v>233.0</c:v>
                </c:pt>
                <c:pt idx="1192">
                  <c:v>325.0</c:v>
                </c:pt>
                <c:pt idx="1193">
                  <c:v>325.0</c:v>
                </c:pt>
                <c:pt idx="1194">
                  <c:v>325.0</c:v>
                </c:pt>
                <c:pt idx="1195">
                  <c:v>325.0</c:v>
                </c:pt>
                <c:pt idx="1196">
                  <c:v>325.0</c:v>
                </c:pt>
                <c:pt idx="1197">
                  <c:v>227.0</c:v>
                </c:pt>
                <c:pt idx="1198">
                  <c:v>227.0</c:v>
                </c:pt>
                <c:pt idx="1199">
                  <c:v>259.0</c:v>
                </c:pt>
                <c:pt idx="1200">
                  <c:v>259.0</c:v>
                </c:pt>
                <c:pt idx="1201">
                  <c:v>259.0</c:v>
                </c:pt>
                <c:pt idx="1202">
                  <c:v>259.0</c:v>
                </c:pt>
                <c:pt idx="1203">
                  <c:v>283.0</c:v>
                </c:pt>
                <c:pt idx="1204">
                  <c:v>283.0</c:v>
                </c:pt>
                <c:pt idx="1205">
                  <c:v>283.0</c:v>
                </c:pt>
                <c:pt idx="1206">
                  <c:v>282.0</c:v>
                </c:pt>
                <c:pt idx="1207">
                  <c:v>282.0</c:v>
                </c:pt>
                <c:pt idx="1208">
                  <c:v>282.0</c:v>
                </c:pt>
                <c:pt idx="1209">
                  <c:v>282.0</c:v>
                </c:pt>
                <c:pt idx="1210">
                  <c:v>191.0</c:v>
                </c:pt>
                <c:pt idx="1211">
                  <c:v>191.0</c:v>
                </c:pt>
                <c:pt idx="1212">
                  <c:v>191.0</c:v>
                </c:pt>
                <c:pt idx="1213">
                  <c:v>191.0</c:v>
                </c:pt>
                <c:pt idx="1214">
                  <c:v>256.0</c:v>
                </c:pt>
                <c:pt idx="1215">
                  <c:v>256.0</c:v>
                </c:pt>
                <c:pt idx="1216">
                  <c:v>256.0</c:v>
                </c:pt>
                <c:pt idx="1217">
                  <c:v>256.0</c:v>
                </c:pt>
                <c:pt idx="1218">
                  <c:v>191.0</c:v>
                </c:pt>
                <c:pt idx="1219">
                  <c:v>191.0</c:v>
                </c:pt>
                <c:pt idx="1220">
                  <c:v>223.0</c:v>
                </c:pt>
                <c:pt idx="1221">
                  <c:v>223.0</c:v>
                </c:pt>
                <c:pt idx="1222">
                  <c:v>223.0</c:v>
                </c:pt>
                <c:pt idx="1223">
                  <c:v>223.0</c:v>
                </c:pt>
                <c:pt idx="1224">
                  <c:v>223.0</c:v>
                </c:pt>
                <c:pt idx="1225">
                  <c:v>223.0</c:v>
                </c:pt>
                <c:pt idx="1226">
                  <c:v>223.0</c:v>
                </c:pt>
                <c:pt idx="1227">
                  <c:v>223.0</c:v>
                </c:pt>
                <c:pt idx="1228">
                  <c:v>223.0</c:v>
                </c:pt>
                <c:pt idx="1229">
                  <c:v>223.0</c:v>
                </c:pt>
                <c:pt idx="1230">
                  <c:v>223.0</c:v>
                </c:pt>
                <c:pt idx="1231">
                  <c:v>184.0</c:v>
                </c:pt>
                <c:pt idx="1232">
                  <c:v>184.0</c:v>
                </c:pt>
                <c:pt idx="1233">
                  <c:v>184.0</c:v>
                </c:pt>
                <c:pt idx="1234">
                  <c:v>244.0</c:v>
                </c:pt>
                <c:pt idx="1235">
                  <c:v>244.0</c:v>
                </c:pt>
                <c:pt idx="1236">
                  <c:v>244.0</c:v>
                </c:pt>
                <c:pt idx="1237">
                  <c:v>244.0</c:v>
                </c:pt>
                <c:pt idx="1238">
                  <c:v>244.0</c:v>
                </c:pt>
                <c:pt idx="1239">
                  <c:v>244.0</c:v>
                </c:pt>
                <c:pt idx="1240">
                  <c:v>244.0</c:v>
                </c:pt>
                <c:pt idx="1241">
                  <c:v>244.0</c:v>
                </c:pt>
                <c:pt idx="1242">
                  <c:v>244.0</c:v>
                </c:pt>
                <c:pt idx="1243">
                  <c:v>244.0</c:v>
                </c:pt>
                <c:pt idx="1244">
                  <c:v>244.0</c:v>
                </c:pt>
                <c:pt idx="1245">
                  <c:v>244.0</c:v>
                </c:pt>
                <c:pt idx="1246">
                  <c:v>244.0</c:v>
                </c:pt>
                <c:pt idx="1247">
                  <c:v>244.0</c:v>
                </c:pt>
                <c:pt idx="1248">
                  <c:v>329.0</c:v>
                </c:pt>
                <c:pt idx="1249">
                  <c:v>329.0</c:v>
                </c:pt>
                <c:pt idx="1250">
                  <c:v>253.0</c:v>
                </c:pt>
                <c:pt idx="1251">
                  <c:v>253.0</c:v>
                </c:pt>
                <c:pt idx="1252">
                  <c:v>329.0</c:v>
                </c:pt>
                <c:pt idx="1253">
                  <c:v>329.0</c:v>
                </c:pt>
                <c:pt idx="1254">
                  <c:v>329.0</c:v>
                </c:pt>
                <c:pt idx="1255">
                  <c:v>329.0</c:v>
                </c:pt>
                <c:pt idx="1256">
                  <c:v>268.0</c:v>
                </c:pt>
                <c:pt idx="1257">
                  <c:v>268.0</c:v>
                </c:pt>
                <c:pt idx="1258">
                  <c:v>268.0</c:v>
                </c:pt>
                <c:pt idx="1259">
                  <c:v>268.0</c:v>
                </c:pt>
                <c:pt idx="1260">
                  <c:v>321.0</c:v>
                </c:pt>
                <c:pt idx="1261">
                  <c:v>321.0</c:v>
                </c:pt>
                <c:pt idx="1262">
                  <c:v>321.0</c:v>
                </c:pt>
                <c:pt idx="1263">
                  <c:v>321.0</c:v>
                </c:pt>
                <c:pt idx="1264">
                  <c:v>321.0</c:v>
                </c:pt>
                <c:pt idx="1265">
                  <c:v>321.0</c:v>
                </c:pt>
                <c:pt idx="1266">
                  <c:v>321.0</c:v>
                </c:pt>
                <c:pt idx="1267">
                  <c:v>239.0</c:v>
                </c:pt>
                <c:pt idx="1268">
                  <c:v>239.0</c:v>
                </c:pt>
                <c:pt idx="1269">
                  <c:v>239.0</c:v>
                </c:pt>
                <c:pt idx="1270">
                  <c:v>239.0</c:v>
                </c:pt>
                <c:pt idx="1271">
                  <c:v>239.0</c:v>
                </c:pt>
                <c:pt idx="1272">
                  <c:v>239.0</c:v>
                </c:pt>
                <c:pt idx="1273">
                  <c:v>239.0</c:v>
                </c:pt>
                <c:pt idx="1274">
                  <c:v>290.0</c:v>
                </c:pt>
                <c:pt idx="1275">
                  <c:v>290.0</c:v>
                </c:pt>
                <c:pt idx="1276">
                  <c:v>290.0</c:v>
                </c:pt>
                <c:pt idx="1277">
                  <c:v>290.0</c:v>
                </c:pt>
                <c:pt idx="1278">
                  <c:v>290.0</c:v>
                </c:pt>
                <c:pt idx="1279">
                  <c:v>258.0</c:v>
                </c:pt>
                <c:pt idx="1280">
                  <c:v>258.0</c:v>
                </c:pt>
                <c:pt idx="1281">
                  <c:v>258.0</c:v>
                </c:pt>
                <c:pt idx="1282">
                  <c:v>258.0</c:v>
                </c:pt>
                <c:pt idx="1283">
                  <c:v>258.0</c:v>
                </c:pt>
                <c:pt idx="1284">
                  <c:v>258.0</c:v>
                </c:pt>
                <c:pt idx="1285">
                  <c:v>258.0</c:v>
                </c:pt>
                <c:pt idx="1286">
                  <c:v>287.0</c:v>
                </c:pt>
                <c:pt idx="1287">
                  <c:v>274.0</c:v>
                </c:pt>
                <c:pt idx="1288">
                  <c:v>240.0</c:v>
                </c:pt>
                <c:pt idx="1289">
                  <c:v>240.0</c:v>
                </c:pt>
                <c:pt idx="1290">
                  <c:v>240.0</c:v>
                </c:pt>
                <c:pt idx="1291">
                  <c:v>244.0</c:v>
                </c:pt>
                <c:pt idx="1292">
                  <c:v>244.0</c:v>
                </c:pt>
                <c:pt idx="1293">
                  <c:v>244.0</c:v>
                </c:pt>
                <c:pt idx="1294">
                  <c:v>244.0</c:v>
                </c:pt>
                <c:pt idx="1295">
                  <c:v>244.0</c:v>
                </c:pt>
                <c:pt idx="1296">
                  <c:v>244.0</c:v>
                </c:pt>
                <c:pt idx="1297">
                  <c:v>244.0</c:v>
                </c:pt>
                <c:pt idx="1298">
                  <c:v>244.0</c:v>
                </c:pt>
                <c:pt idx="1299">
                  <c:v>205.0</c:v>
                </c:pt>
                <c:pt idx="1300">
                  <c:v>283.0</c:v>
                </c:pt>
                <c:pt idx="1301">
                  <c:v>283.0</c:v>
                </c:pt>
                <c:pt idx="1302">
                  <c:v>283.0</c:v>
                </c:pt>
                <c:pt idx="1303">
                  <c:v>283.0</c:v>
                </c:pt>
                <c:pt idx="1304">
                  <c:v>283.0</c:v>
                </c:pt>
                <c:pt idx="1305">
                  <c:v>283.0</c:v>
                </c:pt>
                <c:pt idx="1306">
                  <c:v>283.0</c:v>
                </c:pt>
                <c:pt idx="1307">
                  <c:v>283.0</c:v>
                </c:pt>
                <c:pt idx="1308">
                  <c:v>283.0</c:v>
                </c:pt>
                <c:pt idx="1309">
                  <c:v>283.0</c:v>
                </c:pt>
                <c:pt idx="1310">
                  <c:v>283.0</c:v>
                </c:pt>
                <c:pt idx="1311">
                  <c:v>283.0</c:v>
                </c:pt>
                <c:pt idx="1312">
                  <c:v>283.0</c:v>
                </c:pt>
                <c:pt idx="1313">
                  <c:v>283.0</c:v>
                </c:pt>
                <c:pt idx="1314">
                  <c:v>283.0</c:v>
                </c:pt>
                <c:pt idx="1315">
                  <c:v>283.0</c:v>
                </c:pt>
                <c:pt idx="1316">
                  <c:v>273.0</c:v>
                </c:pt>
                <c:pt idx="1317">
                  <c:v>273.0</c:v>
                </c:pt>
                <c:pt idx="1318">
                  <c:v>273.0</c:v>
                </c:pt>
                <c:pt idx="1319">
                  <c:v>273.0</c:v>
                </c:pt>
                <c:pt idx="1320">
                  <c:v>273.0</c:v>
                </c:pt>
                <c:pt idx="1321">
                  <c:v>273.0</c:v>
                </c:pt>
                <c:pt idx="1322">
                  <c:v>258.0</c:v>
                </c:pt>
                <c:pt idx="1323">
                  <c:v>258.0</c:v>
                </c:pt>
                <c:pt idx="1324">
                  <c:v>224.0</c:v>
                </c:pt>
                <c:pt idx="1325">
                  <c:v>224.0</c:v>
                </c:pt>
                <c:pt idx="1326">
                  <c:v>224.0</c:v>
                </c:pt>
                <c:pt idx="1327">
                  <c:v>224.0</c:v>
                </c:pt>
                <c:pt idx="1328">
                  <c:v>224.0</c:v>
                </c:pt>
                <c:pt idx="1329">
                  <c:v>224.0</c:v>
                </c:pt>
                <c:pt idx="1330">
                  <c:v>224.0</c:v>
                </c:pt>
                <c:pt idx="1331">
                  <c:v>224.0</c:v>
                </c:pt>
                <c:pt idx="1332">
                  <c:v>287.0</c:v>
                </c:pt>
                <c:pt idx="1333">
                  <c:v>285.0</c:v>
                </c:pt>
                <c:pt idx="1334">
                  <c:v>233.0</c:v>
                </c:pt>
                <c:pt idx="1335">
                  <c:v>261.0</c:v>
                </c:pt>
                <c:pt idx="1336">
                  <c:v>231.0</c:v>
                </c:pt>
                <c:pt idx="1337">
                  <c:v>231.0</c:v>
                </c:pt>
                <c:pt idx="1338">
                  <c:v>231.0</c:v>
                </c:pt>
                <c:pt idx="1339">
                  <c:v>231.0</c:v>
                </c:pt>
                <c:pt idx="1340">
                  <c:v>231.0</c:v>
                </c:pt>
                <c:pt idx="1341">
                  <c:v>231.0</c:v>
                </c:pt>
                <c:pt idx="1342">
                  <c:v>231.0</c:v>
                </c:pt>
                <c:pt idx="1343">
                  <c:v>231.0</c:v>
                </c:pt>
                <c:pt idx="1344">
                  <c:v>231.0</c:v>
                </c:pt>
                <c:pt idx="1345">
                  <c:v>231.0</c:v>
                </c:pt>
                <c:pt idx="1346">
                  <c:v>231.0</c:v>
                </c:pt>
                <c:pt idx="1347">
                  <c:v>231.0</c:v>
                </c:pt>
                <c:pt idx="1348">
                  <c:v>231.0</c:v>
                </c:pt>
                <c:pt idx="1349">
                  <c:v>231.0</c:v>
                </c:pt>
                <c:pt idx="1350">
                  <c:v>303.0</c:v>
                </c:pt>
                <c:pt idx="1351">
                  <c:v>303.0</c:v>
                </c:pt>
                <c:pt idx="1352">
                  <c:v>303.0</c:v>
                </c:pt>
                <c:pt idx="1353">
                  <c:v>303.0</c:v>
                </c:pt>
                <c:pt idx="1354">
                  <c:v>272.0</c:v>
                </c:pt>
                <c:pt idx="1355">
                  <c:v>272.0</c:v>
                </c:pt>
                <c:pt idx="1356">
                  <c:v>272.0</c:v>
                </c:pt>
                <c:pt idx="1357">
                  <c:v>272.0</c:v>
                </c:pt>
                <c:pt idx="1358">
                  <c:v>272.0</c:v>
                </c:pt>
                <c:pt idx="1359">
                  <c:v>272.0</c:v>
                </c:pt>
                <c:pt idx="1360">
                  <c:v>272.0</c:v>
                </c:pt>
                <c:pt idx="1361">
                  <c:v>272.0</c:v>
                </c:pt>
                <c:pt idx="1362">
                  <c:v>272.0</c:v>
                </c:pt>
                <c:pt idx="1363">
                  <c:v>272.0</c:v>
                </c:pt>
                <c:pt idx="1364">
                  <c:v>272.0</c:v>
                </c:pt>
                <c:pt idx="1365">
                  <c:v>172.0</c:v>
                </c:pt>
                <c:pt idx="1366">
                  <c:v>172.0</c:v>
                </c:pt>
                <c:pt idx="1367">
                  <c:v>172.0</c:v>
                </c:pt>
                <c:pt idx="1368">
                  <c:v>172.0</c:v>
                </c:pt>
                <c:pt idx="1369">
                  <c:v>310.0</c:v>
                </c:pt>
                <c:pt idx="1370">
                  <c:v>310.0</c:v>
                </c:pt>
                <c:pt idx="1371">
                  <c:v>310.0</c:v>
                </c:pt>
                <c:pt idx="1372">
                  <c:v>310.0</c:v>
                </c:pt>
                <c:pt idx="1373">
                  <c:v>310.0</c:v>
                </c:pt>
                <c:pt idx="1374">
                  <c:v>310.0</c:v>
                </c:pt>
                <c:pt idx="1375">
                  <c:v>239.0</c:v>
                </c:pt>
                <c:pt idx="1376">
                  <c:v>239.0</c:v>
                </c:pt>
                <c:pt idx="1377">
                  <c:v>239.0</c:v>
                </c:pt>
                <c:pt idx="1378">
                  <c:v>241.0</c:v>
                </c:pt>
                <c:pt idx="1379">
                  <c:v>241.0</c:v>
                </c:pt>
                <c:pt idx="1380">
                  <c:v>241.0</c:v>
                </c:pt>
                <c:pt idx="1381">
                  <c:v>311.0</c:v>
                </c:pt>
                <c:pt idx="1382">
                  <c:v>311.0</c:v>
                </c:pt>
                <c:pt idx="1383">
                  <c:v>311.0</c:v>
                </c:pt>
                <c:pt idx="1384">
                  <c:v>311.0</c:v>
                </c:pt>
                <c:pt idx="1385">
                  <c:v>311.0</c:v>
                </c:pt>
                <c:pt idx="1386">
                  <c:v>311.0</c:v>
                </c:pt>
                <c:pt idx="1387">
                  <c:v>311.0</c:v>
                </c:pt>
                <c:pt idx="1388">
                  <c:v>311.0</c:v>
                </c:pt>
                <c:pt idx="1389">
                  <c:v>311.0</c:v>
                </c:pt>
                <c:pt idx="1390">
                  <c:v>311.0</c:v>
                </c:pt>
                <c:pt idx="1391">
                  <c:v>311.0</c:v>
                </c:pt>
                <c:pt idx="1392">
                  <c:v>257.0</c:v>
                </c:pt>
                <c:pt idx="1393">
                  <c:v>257.0</c:v>
                </c:pt>
                <c:pt idx="1394">
                  <c:v>301.0</c:v>
                </c:pt>
                <c:pt idx="1395">
                  <c:v>301.0</c:v>
                </c:pt>
                <c:pt idx="1396">
                  <c:v>301.0</c:v>
                </c:pt>
                <c:pt idx="1397">
                  <c:v>267.0</c:v>
                </c:pt>
                <c:pt idx="1398">
                  <c:v>230.0</c:v>
                </c:pt>
                <c:pt idx="1399">
                  <c:v>230.0</c:v>
                </c:pt>
                <c:pt idx="1400">
                  <c:v>230.0</c:v>
                </c:pt>
                <c:pt idx="1401">
                  <c:v>230.0</c:v>
                </c:pt>
                <c:pt idx="1402">
                  <c:v>230.0</c:v>
                </c:pt>
                <c:pt idx="1403">
                  <c:v>230.0</c:v>
                </c:pt>
                <c:pt idx="1404">
                  <c:v>239.0</c:v>
                </c:pt>
                <c:pt idx="1405">
                  <c:v>239.0</c:v>
                </c:pt>
                <c:pt idx="1406">
                  <c:v>239.0</c:v>
                </c:pt>
                <c:pt idx="1407">
                  <c:v>239.0</c:v>
                </c:pt>
                <c:pt idx="1408">
                  <c:v>239.0</c:v>
                </c:pt>
                <c:pt idx="1409">
                  <c:v>239.0</c:v>
                </c:pt>
                <c:pt idx="1410">
                  <c:v>239.0</c:v>
                </c:pt>
                <c:pt idx="1411">
                  <c:v>239.0</c:v>
                </c:pt>
                <c:pt idx="1412">
                  <c:v>277.0</c:v>
                </c:pt>
                <c:pt idx="1413">
                  <c:v>277.0</c:v>
                </c:pt>
                <c:pt idx="1414">
                  <c:v>262.0</c:v>
                </c:pt>
                <c:pt idx="1415">
                  <c:v>262.0</c:v>
                </c:pt>
                <c:pt idx="1416">
                  <c:v>228.0</c:v>
                </c:pt>
                <c:pt idx="1417">
                  <c:v>228.0</c:v>
                </c:pt>
                <c:pt idx="1418">
                  <c:v>280.0</c:v>
                </c:pt>
                <c:pt idx="1419">
                  <c:v>280.0</c:v>
                </c:pt>
                <c:pt idx="1420">
                  <c:v>228.0</c:v>
                </c:pt>
                <c:pt idx="1421">
                  <c:v>228.0</c:v>
                </c:pt>
                <c:pt idx="1422">
                  <c:v>228.0</c:v>
                </c:pt>
                <c:pt idx="1423">
                  <c:v>219.0</c:v>
                </c:pt>
                <c:pt idx="1424">
                  <c:v>219.0</c:v>
                </c:pt>
                <c:pt idx="1425">
                  <c:v>219.0</c:v>
                </c:pt>
                <c:pt idx="1426">
                  <c:v>260.0</c:v>
                </c:pt>
                <c:pt idx="1427">
                  <c:v>260.0</c:v>
                </c:pt>
                <c:pt idx="1428">
                  <c:v>260.0</c:v>
                </c:pt>
                <c:pt idx="1429">
                  <c:v>260.0</c:v>
                </c:pt>
                <c:pt idx="1430">
                  <c:v>230.0</c:v>
                </c:pt>
                <c:pt idx="1431">
                  <c:v>260.0</c:v>
                </c:pt>
                <c:pt idx="1432">
                  <c:v>243.0</c:v>
                </c:pt>
                <c:pt idx="1433">
                  <c:v>243.0</c:v>
                </c:pt>
                <c:pt idx="1434">
                  <c:v>243.0</c:v>
                </c:pt>
                <c:pt idx="1435">
                  <c:v>243.0</c:v>
                </c:pt>
                <c:pt idx="1436">
                  <c:v>243.0</c:v>
                </c:pt>
                <c:pt idx="1437">
                  <c:v>243.0</c:v>
                </c:pt>
                <c:pt idx="1438">
                  <c:v>243.0</c:v>
                </c:pt>
                <c:pt idx="1439">
                  <c:v>243.0</c:v>
                </c:pt>
                <c:pt idx="1440">
                  <c:v>243.0</c:v>
                </c:pt>
                <c:pt idx="1441">
                  <c:v>243.0</c:v>
                </c:pt>
                <c:pt idx="1442">
                  <c:v>243.0</c:v>
                </c:pt>
                <c:pt idx="1443">
                  <c:v>243.0</c:v>
                </c:pt>
                <c:pt idx="1444">
                  <c:v>243.0</c:v>
                </c:pt>
                <c:pt idx="1445">
                  <c:v>298.0</c:v>
                </c:pt>
                <c:pt idx="1446">
                  <c:v>298.0</c:v>
                </c:pt>
                <c:pt idx="1447">
                  <c:v>298.0</c:v>
                </c:pt>
                <c:pt idx="1448">
                  <c:v>298.0</c:v>
                </c:pt>
                <c:pt idx="1449">
                  <c:v>235.0</c:v>
                </c:pt>
                <c:pt idx="1450">
                  <c:v>235.0</c:v>
                </c:pt>
                <c:pt idx="1451">
                  <c:v>172.0</c:v>
                </c:pt>
                <c:pt idx="1452">
                  <c:v>235.0</c:v>
                </c:pt>
                <c:pt idx="1453">
                  <c:v>235.0</c:v>
                </c:pt>
                <c:pt idx="1454">
                  <c:v>235.0</c:v>
                </c:pt>
                <c:pt idx="1455">
                  <c:v>231.0</c:v>
                </c:pt>
                <c:pt idx="1456">
                  <c:v>231.0</c:v>
                </c:pt>
                <c:pt idx="1457">
                  <c:v>258.0</c:v>
                </c:pt>
                <c:pt idx="1458">
                  <c:v>331.0</c:v>
                </c:pt>
                <c:pt idx="1459">
                  <c:v>331.0</c:v>
                </c:pt>
                <c:pt idx="1460">
                  <c:v>331.0</c:v>
                </c:pt>
                <c:pt idx="1461">
                  <c:v>331.0</c:v>
                </c:pt>
                <c:pt idx="1462">
                  <c:v>331.0</c:v>
                </c:pt>
                <c:pt idx="1463">
                  <c:v>331.0</c:v>
                </c:pt>
                <c:pt idx="1464">
                  <c:v>266.0</c:v>
                </c:pt>
                <c:pt idx="1465">
                  <c:v>266.0</c:v>
                </c:pt>
                <c:pt idx="1466">
                  <c:v>210.0</c:v>
                </c:pt>
                <c:pt idx="1467">
                  <c:v>210.0</c:v>
                </c:pt>
                <c:pt idx="1468">
                  <c:v>261.0</c:v>
                </c:pt>
                <c:pt idx="1469">
                  <c:v>261.0</c:v>
                </c:pt>
                <c:pt idx="1470">
                  <c:v>261.0</c:v>
                </c:pt>
                <c:pt idx="1471">
                  <c:v>261.0</c:v>
                </c:pt>
                <c:pt idx="1472">
                  <c:v>238.0</c:v>
                </c:pt>
                <c:pt idx="1473">
                  <c:v>238.0</c:v>
                </c:pt>
                <c:pt idx="1474">
                  <c:v>238.0</c:v>
                </c:pt>
                <c:pt idx="1475">
                  <c:v>238.0</c:v>
                </c:pt>
                <c:pt idx="1476">
                  <c:v>218.0</c:v>
                </c:pt>
                <c:pt idx="1477">
                  <c:v>218.0</c:v>
                </c:pt>
                <c:pt idx="1478">
                  <c:v>218.0</c:v>
                </c:pt>
                <c:pt idx="1479">
                  <c:v>218.0</c:v>
                </c:pt>
                <c:pt idx="1480">
                  <c:v>243.0</c:v>
                </c:pt>
                <c:pt idx="1481">
                  <c:v>243.0</c:v>
                </c:pt>
                <c:pt idx="1482">
                  <c:v>243.0</c:v>
                </c:pt>
                <c:pt idx="1483">
                  <c:v>243.0</c:v>
                </c:pt>
                <c:pt idx="1484">
                  <c:v>243.0</c:v>
                </c:pt>
                <c:pt idx="1485">
                  <c:v>265.0</c:v>
                </c:pt>
                <c:pt idx="1486">
                  <c:v>265.0</c:v>
                </c:pt>
                <c:pt idx="1487">
                  <c:v>265.0</c:v>
                </c:pt>
                <c:pt idx="1488">
                  <c:v>265.0</c:v>
                </c:pt>
                <c:pt idx="1489">
                  <c:v>265.0</c:v>
                </c:pt>
                <c:pt idx="1490">
                  <c:v>256.0</c:v>
                </c:pt>
                <c:pt idx="1491">
                  <c:v>247.0</c:v>
                </c:pt>
                <c:pt idx="1492">
                  <c:v>216.0</c:v>
                </c:pt>
                <c:pt idx="1493">
                  <c:v>216.0</c:v>
                </c:pt>
                <c:pt idx="1494">
                  <c:v>216.0</c:v>
                </c:pt>
                <c:pt idx="1495">
                  <c:v>216.0</c:v>
                </c:pt>
                <c:pt idx="1496">
                  <c:v>216.0</c:v>
                </c:pt>
                <c:pt idx="1497">
                  <c:v>218.0</c:v>
                </c:pt>
                <c:pt idx="1498">
                  <c:v>218.0</c:v>
                </c:pt>
                <c:pt idx="1499">
                  <c:v>278.0</c:v>
                </c:pt>
                <c:pt idx="1500">
                  <c:v>278.0</c:v>
                </c:pt>
                <c:pt idx="1501">
                  <c:v>278.0</c:v>
                </c:pt>
                <c:pt idx="1502">
                  <c:v>286.0</c:v>
                </c:pt>
                <c:pt idx="1503">
                  <c:v>286.0</c:v>
                </c:pt>
                <c:pt idx="1504">
                  <c:v>240.0</c:v>
                </c:pt>
                <c:pt idx="1505">
                  <c:v>240.0</c:v>
                </c:pt>
                <c:pt idx="1506">
                  <c:v>240.0</c:v>
                </c:pt>
                <c:pt idx="1507">
                  <c:v>240.0</c:v>
                </c:pt>
                <c:pt idx="1508">
                  <c:v>240.0</c:v>
                </c:pt>
                <c:pt idx="1509">
                  <c:v>240.0</c:v>
                </c:pt>
                <c:pt idx="1510">
                  <c:v>240.0</c:v>
                </c:pt>
                <c:pt idx="1511">
                  <c:v>240.0</c:v>
                </c:pt>
                <c:pt idx="1512">
                  <c:v>240.0</c:v>
                </c:pt>
                <c:pt idx="1513">
                  <c:v>240.0</c:v>
                </c:pt>
                <c:pt idx="1514">
                  <c:v>240.0</c:v>
                </c:pt>
                <c:pt idx="1515">
                  <c:v>240.0</c:v>
                </c:pt>
                <c:pt idx="1516">
                  <c:v>202.0</c:v>
                </c:pt>
                <c:pt idx="1517">
                  <c:v>202.0</c:v>
                </c:pt>
                <c:pt idx="1518">
                  <c:v>250.0</c:v>
                </c:pt>
                <c:pt idx="1519">
                  <c:v>250.0</c:v>
                </c:pt>
                <c:pt idx="1520">
                  <c:v>250.0</c:v>
                </c:pt>
                <c:pt idx="1521">
                  <c:v>257.0</c:v>
                </c:pt>
                <c:pt idx="1522">
                  <c:v>250.0</c:v>
                </c:pt>
                <c:pt idx="1523">
                  <c:v>242.0</c:v>
                </c:pt>
                <c:pt idx="1524">
                  <c:v>242.0</c:v>
                </c:pt>
                <c:pt idx="1525">
                  <c:v>268.0</c:v>
                </c:pt>
                <c:pt idx="1526">
                  <c:v>268.0</c:v>
                </c:pt>
                <c:pt idx="1527">
                  <c:v>268.0</c:v>
                </c:pt>
                <c:pt idx="1528">
                  <c:v>263.0</c:v>
                </c:pt>
                <c:pt idx="1529">
                  <c:v>263.0</c:v>
                </c:pt>
                <c:pt idx="1530">
                  <c:v>263.0</c:v>
                </c:pt>
                <c:pt idx="1531">
                  <c:v>263.0</c:v>
                </c:pt>
                <c:pt idx="1532">
                  <c:v>263.0</c:v>
                </c:pt>
                <c:pt idx="1533">
                  <c:v>263.0</c:v>
                </c:pt>
                <c:pt idx="1534">
                  <c:v>263.0</c:v>
                </c:pt>
                <c:pt idx="1535">
                  <c:v>263.0</c:v>
                </c:pt>
                <c:pt idx="1536">
                  <c:v>263.0</c:v>
                </c:pt>
                <c:pt idx="1537">
                  <c:v>263.0</c:v>
                </c:pt>
                <c:pt idx="1538">
                  <c:v>289.0</c:v>
                </c:pt>
                <c:pt idx="1539">
                  <c:v>220.0</c:v>
                </c:pt>
                <c:pt idx="1540">
                  <c:v>220.0</c:v>
                </c:pt>
                <c:pt idx="1541">
                  <c:v>220.0</c:v>
                </c:pt>
                <c:pt idx="1542">
                  <c:v>246.0</c:v>
                </c:pt>
                <c:pt idx="1543">
                  <c:v>256.0</c:v>
                </c:pt>
                <c:pt idx="1544">
                  <c:v>191.0</c:v>
                </c:pt>
                <c:pt idx="1545">
                  <c:v>191.0</c:v>
                </c:pt>
                <c:pt idx="1546">
                  <c:v>252.0</c:v>
                </c:pt>
                <c:pt idx="1547">
                  <c:v>252.0</c:v>
                </c:pt>
                <c:pt idx="1548">
                  <c:v>258.0</c:v>
                </c:pt>
                <c:pt idx="1549">
                  <c:v>258.0</c:v>
                </c:pt>
                <c:pt idx="1550">
                  <c:v>258.0</c:v>
                </c:pt>
                <c:pt idx="1551">
                  <c:v>225.0</c:v>
                </c:pt>
                <c:pt idx="1552">
                  <c:v>225.0</c:v>
                </c:pt>
                <c:pt idx="1553">
                  <c:v>225.0</c:v>
                </c:pt>
                <c:pt idx="1554">
                  <c:v>225.0</c:v>
                </c:pt>
                <c:pt idx="1555">
                  <c:v>203.0</c:v>
                </c:pt>
                <c:pt idx="1556">
                  <c:v>203.0</c:v>
                </c:pt>
                <c:pt idx="1557">
                  <c:v>203.0</c:v>
                </c:pt>
                <c:pt idx="1558">
                  <c:v>203.0</c:v>
                </c:pt>
                <c:pt idx="1559">
                  <c:v>233.0</c:v>
                </c:pt>
                <c:pt idx="1560">
                  <c:v>217.0</c:v>
                </c:pt>
                <c:pt idx="1561">
                  <c:v>217.0</c:v>
                </c:pt>
                <c:pt idx="1562">
                  <c:v>217.0</c:v>
                </c:pt>
                <c:pt idx="1563">
                  <c:v>217.0</c:v>
                </c:pt>
                <c:pt idx="1564">
                  <c:v>217.0</c:v>
                </c:pt>
                <c:pt idx="1565">
                  <c:v>217.0</c:v>
                </c:pt>
                <c:pt idx="1566">
                  <c:v>217.0</c:v>
                </c:pt>
                <c:pt idx="1567">
                  <c:v>217.0</c:v>
                </c:pt>
                <c:pt idx="1568">
                  <c:v>217.0</c:v>
                </c:pt>
                <c:pt idx="1569">
                  <c:v>217.0</c:v>
                </c:pt>
                <c:pt idx="1570">
                  <c:v>217.0</c:v>
                </c:pt>
                <c:pt idx="1571">
                  <c:v>227.0</c:v>
                </c:pt>
                <c:pt idx="1572">
                  <c:v>227.0</c:v>
                </c:pt>
                <c:pt idx="1573">
                  <c:v>243.0</c:v>
                </c:pt>
                <c:pt idx="1574">
                  <c:v>233.0</c:v>
                </c:pt>
                <c:pt idx="1575">
                  <c:v>233.0</c:v>
                </c:pt>
                <c:pt idx="1576">
                  <c:v>233.0</c:v>
                </c:pt>
                <c:pt idx="1577">
                  <c:v>233.0</c:v>
                </c:pt>
                <c:pt idx="1578">
                  <c:v>216.0</c:v>
                </c:pt>
                <c:pt idx="1579">
                  <c:v>211.0</c:v>
                </c:pt>
                <c:pt idx="1580">
                  <c:v>216.0</c:v>
                </c:pt>
                <c:pt idx="1581">
                  <c:v>264.0</c:v>
                </c:pt>
                <c:pt idx="1582">
                  <c:v>264.0</c:v>
                </c:pt>
                <c:pt idx="1583">
                  <c:v>264.0</c:v>
                </c:pt>
                <c:pt idx="1584">
                  <c:v>264.0</c:v>
                </c:pt>
                <c:pt idx="1585">
                  <c:v>264.0</c:v>
                </c:pt>
                <c:pt idx="1586">
                  <c:v>264.0</c:v>
                </c:pt>
                <c:pt idx="1587">
                  <c:v>264.0</c:v>
                </c:pt>
                <c:pt idx="1588">
                  <c:v>264.0</c:v>
                </c:pt>
                <c:pt idx="1589">
                  <c:v>264.0</c:v>
                </c:pt>
                <c:pt idx="1590">
                  <c:v>264.0</c:v>
                </c:pt>
                <c:pt idx="1591">
                  <c:v>264.0</c:v>
                </c:pt>
                <c:pt idx="1592">
                  <c:v>264.0</c:v>
                </c:pt>
                <c:pt idx="1593">
                  <c:v>267.0</c:v>
                </c:pt>
                <c:pt idx="1594">
                  <c:v>267.0</c:v>
                </c:pt>
                <c:pt idx="1595">
                  <c:v>267.0</c:v>
                </c:pt>
                <c:pt idx="1596">
                  <c:v>267.0</c:v>
                </c:pt>
                <c:pt idx="1597">
                  <c:v>207.0</c:v>
                </c:pt>
                <c:pt idx="1598">
                  <c:v>207.0</c:v>
                </c:pt>
                <c:pt idx="1599">
                  <c:v>210.0</c:v>
                </c:pt>
                <c:pt idx="1600">
                  <c:v>210.0</c:v>
                </c:pt>
                <c:pt idx="1601">
                  <c:v>210.0</c:v>
                </c:pt>
                <c:pt idx="1602">
                  <c:v>298.0</c:v>
                </c:pt>
                <c:pt idx="1603">
                  <c:v>298.0</c:v>
                </c:pt>
                <c:pt idx="1604">
                  <c:v>298.0</c:v>
                </c:pt>
                <c:pt idx="1605">
                  <c:v>210.0</c:v>
                </c:pt>
                <c:pt idx="1606">
                  <c:v>210.0</c:v>
                </c:pt>
                <c:pt idx="1607">
                  <c:v>298.0</c:v>
                </c:pt>
                <c:pt idx="1608">
                  <c:v>298.0</c:v>
                </c:pt>
                <c:pt idx="1609">
                  <c:v>210.0</c:v>
                </c:pt>
                <c:pt idx="1610">
                  <c:v>265.0</c:v>
                </c:pt>
                <c:pt idx="1611">
                  <c:v>265.0</c:v>
                </c:pt>
                <c:pt idx="1612">
                  <c:v>265.0</c:v>
                </c:pt>
                <c:pt idx="1613">
                  <c:v>265.0</c:v>
                </c:pt>
                <c:pt idx="1614">
                  <c:v>265.0</c:v>
                </c:pt>
                <c:pt idx="1615">
                  <c:v>265.0</c:v>
                </c:pt>
                <c:pt idx="1616">
                  <c:v>247.0</c:v>
                </c:pt>
                <c:pt idx="1617">
                  <c:v>223.0</c:v>
                </c:pt>
                <c:pt idx="1618">
                  <c:v>223.0</c:v>
                </c:pt>
                <c:pt idx="1619">
                  <c:v>223.0</c:v>
                </c:pt>
                <c:pt idx="1620">
                  <c:v>223.0</c:v>
                </c:pt>
                <c:pt idx="1621">
                  <c:v>247.0</c:v>
                </c:pt>
                <c:pt idx="1622">
                  <c:v>247.0</c:v>
                </c:pt>
                <c:pt idx="1623">
                  <c:v>247.0</c:v>
                </c:pt>
                <c:pt idx="1624">
                  <c:v>247.0</c:v>
                </c:pt>
                <c:pt idx="1625">
                  <c:v>247.0</c:v>
                </c:pt>
                <c:pt idx="1626">
                  <c:v>245.0</c:v>
                </c:pt>
                <c:pt idx="1627">
                  <c:v>245.0</c:v>
                </c:pt>
                <c:pt idx="1628">
                  <c:v>246.0</c:v>
                </c:pt>
                <c:pt idx="1629">
                  <c:v>246.0</c:v>
                </c:pt>
                <c:pt idx="1630">
                  <c:v>246.0</c:v>
                </c:pt>
                <c:pt idx="1631">
                  <c:v>246.0</c:v>
                </c:pt>
                <c:pt idx="1632">
                  <c:v>246.0</c:v>
                </c:pt>
                <c:pt idx="1633">
                  <c:v>246.0</c:v>
                </c:pt>
                <c:pt idx="1634">
                  <c:v>227.0</c:v>
                </c:pt>
                <c:pt idx="1635">
                  <c:v>227.0</c:v>
                </c:pt>
                <c:pt idx="1636">
                  <c:v>227.0</c:v>
                </c:pt>
                <c:pt idx="1637">
                  <c:v>227.0</c:v>
                </c:pt>
                <c:pt idx="1638">
                  <c:v>227.0</c:v>
                </c:pt>
                <c:pt idx="1639">
                  <c:v>227.0</c:v>
                </c:pt>
                <c:pt idx="1640">
                  <c:v>227.0</c:v>
                </c:pt>
                <c:pt idx="1641">
                  <c:v>227.0</c:v>
                </c:pt>
                <c:pt idx="1642">
                  <c:v>227.0</c:v>
                </c:pt>
                <c:pt idx="1643">
                  <c:v>227.0</c:v>
                </c:pt>
                <c:pt idx="1644">
                  <c:v>229.0</c:v>
                </c:pt>
                <c:pt idx="1645">
                  <c:v>229.0</c:v>
                </c:pt>
                <c:pt idx="1646">
                  <c:v>229.0</c:v>
                </c:pt>
                <c:pt idx="1647">
                  <c:v>229.0</c:v>
                </c:pt>
                <c:pt idx="1648">
                  <c:v>229.0</c:v>
                </c:pt>
                <c:pt idx="1649">
                  <c:v>229.0</c:v>
                </c:pt>
                <c:pt idx="1650">
                  <c:v>229.0</c:v>
                </c:pt>
                <c:pt idx="1651">
                  <c:v>235.0</c:v>
                </c:pt>
                <c:pt idx="1652">
                  <c:v>235.0</c:v>
                </c:pt>
                <c:pt idx="1653">
                  <c:v>235.0</c:v>
                </c:pt>
                <c:pt idx="1654">
                  <c:v>235.0</c:v>
                </c:pt>
                <c:pt idx="1655">
                  <c:v>235.0</c:v>
                </c:pt>
                <c:pt idx="1656">
                  <c:v>235.0</c:v>
                </c:pt>
                <c:pt idx="1657">
                  <c:v>235.0</c:v>
                </c:pt>
                <c:pt idx="1658">
                  <c:v>229.0</c:v>
                </c:pt>
                <c:pt idx="1659">
                  <c:v>229.0</c:v>
                </c:pt>
                <c:pt idx="1660">
                  <c:v>235.0</c:v>
                </c:pt>
                <c:pt idx="1661">
                  <c:v>235.0</c:v>
                </c:pt>
                <c:pt idx="1662">
                  <c:v>235.0</c:v>
                </c:pt>
                <c:pt idx="1663">
                  <c:v>266.0</c:v>
                </c:pt>
                <c:pt idx="1664">
                  <c:v>266.0</c:v>
                </c:pt>
                <c:pt idx="1665">
                  <c:v>266.0</c:v>
                </c:pt>
                <c:pt idx="1666">
                  <c:v>266.0</c:v>
                </c:pt>
                <c:pt idx="1667">
                  <c:v>266.0</c:v>
                </c:pt>
                <c:pt idx="1668">
                  <c:v>266.0</c:v>
                </c:pt>
                <c:pt idx="1669">
                  <c:v>266.0</c:v>
                </c:pt>
                <c:pt idx="1670">
                  <c:v>266.0</c:v>
                </c:pt>
                <c:pt idx="1671">
                  <c:v>266.0</c:v>
                </c:pt>
                <c:pt idx="1672">
                  <c:v>266.0</c:v>
                </c:pt>
                <c:pt idx="1673">
                  <c:v>266.0</c:v>
                </c:pt>
                <c:pt idx="1674">
                  <c:v>266.0</c:v>
                </c:pt>
                <c:pt idx="1675">
                  <c:v>236.0</c:v>
                </c:pt>
                <c:pt idx="1676">
                  <c:v>254.0</c:v>
                </c:pt>
                <c:pt idx="1677">
                  <c:v>254.0</c:v>
                </c:pt>
                <c:pt idx="1678">
                  <c:v>254.0</c:v>
                </c:pt>
                <c:pt idx="1679">
                  <c:v>254.0</c:v>
                </c:pt>
                <c:pt idx="1680">
                  <c:v>192.0</c:v>
                </c:pt>
                <c:pt idx="1681">
                  <c:v>192.0</c:v>
                </c:pt>
                <c:pt idx="1682">
                  <c:v>192.0</c:v>
                </c:pt>
                <c:pt idx="1683">
                  <c:v>192.0</c:v>
                </c:pt>
                <c:pt idx="1684">
                  <c:v>192.0</c:v>
                </c:pt>
                <c:pt idx="1685">
                  <c:v>192.0</c:v>
                </c:pt>
                <c:pt idx="1686">
                  <c:v>192.0</c:v>
                </c:pt>
                <c:pt idx="1687">
                  <c:v>192.0</c:v>
                </c:pt>
                <c:pt idx="1688">
                  <c:v>192.0</c:v>
                </c:pt>
                <c:pt idx="1689">
                  <c:v>212.0</c:v>
                </c:pt>
                <c:pt idx="1690">
                  <c:v>212.0</c:v>
                </c:pt>
                <c:pt idx="1691">
                  <c:v>212.0</c:v>
                </c:pt>
                <c:pt idx="1692">
                  <c:v>224.0</c:v>
                </c:pt>
                <c:pt idx="1693">
                  <c:v>224.0</c:v>
                </c:pt>
                <c:pt idx="1694">
                  <c:v>224.0</c:v>
                </c:pt>
                <c:pt idx="1695">
                  <c:v>224.0</c:v>
                </c:pt>
                <c:pt idx="1696">
                  <c:v>212.0</c:v>
                </c:pt>
                <c:pt idx="1697">
                  <c:v>212.0</c:v>
                </c:pt>
                <c:pt idx="1698">
                  <c:v>236.0</c:v>
                </c:pt>
                <c:pt idx="1699">
                  <c:v>236.0</c:v>
                </c:pt>
                <c:pt idx="1700">
                  <c:v>236.0</c:v>
                </c:pt>
                <c:pt idx="1701">
                  <c:v>236.0</c:v>
                </c:pt>
                <c:pt idx="1702">
                  <c:v>236.0</c:v>
                </c:pt>
                <c:pt idx="1703">
                  <c:v>236.0</c:v>
                </c:pt>
                <c:pt idx="1704">
                  <c:v>236.0</c:v>
                </c:pt>
                <c:pt idx="1705">
                  <c:v>236.0</c:v>
                </c:pt>
                <c:pt idx="1706">
                  <c:v>293.0</c:v>
                </c:pt>
                <c:pt idx="1707">
                  <c:v>293.0</c:v>
                </c:pt>
                <c:pt idx="1708">
                  <c:v>293.0</c:v>
                </c:pt>
                <c:pt idx="1709">
                  <c:v>293.0</c:v>
                </c:pt>
                <c:pt idx="1710">
                  <c:v>244.0</c:v>
                </c:pt>
                <c:pt idx="1711">
                  <c:v>244.0</c:v>
                </c:pt>
                <c:pt idx="1712">
                  <c:v>244.0</c:v>
                </c:pt>
                <c:pt idx="1713">
                  <c:v>244.0</c:v>
                </c:pt>
                <c:pt idx="1714">
                  <c:v>244.0</c:v>
                </c:pt>
                <c:pt idx="1715">
                  <c:v>244.0</c:v>
                </c:pt>
                <c:pt idx="1716">
                  <c:v>244.0</c:v>
                </c:pt>
                <c:pt idx="1717">
                  <c:v>244.0</c:v>
                </c:pt>
                <c:pt idx="1718">
                  <c:v>244.0</c:v>
                </c:pt>
                <c:pt idx="1719">
                  <c:v>213.0</c:v>
                </c:pt>
                <c:pt idx="1720">
                  <c:v>235.0</c:v>
                </c:pt>
                <c:pt idx="1721">
                  <c:v>235.0</c:v>
                </c:pt>
                <c:pt idx="1722">
                  <c:v>235.0</c:v>
                </c:pt>
                <c:pt idx="1723">
                  <c:v>235.0</c:v>
                </c:pt>
                <c:pt idx="1724">
                  <c:v>235.0</c:v>
                </c:pt>
                <c:pt idx="1725">
                  <c:v>235.0</c:v>
                </c:pt>
                <c:pt idx="1726">
                  <c:v>235.0</c:v>
                </c:pt>
                <c:pt idx="1727">
                  <c:v>235.0</c:v>
                </c:pt>
                <c:pt idx="1728">
                  <c:v>235.0</c:v>
                </c:pt>
                <c:pt idx="1729">
                  <c:v>235.0</c:v>
                </c:pt>
                <c:pt idx="1730">
                  <c:v>212.0</c:v>
                </c:pt>
                <c:pt idx="1731">
                  <c:v>250.0</c:v>
                </c:pt>
                <c:pt idx="1732">
                  <c:v>250.0</c:v>
                </c:pt>
                <c:pt idx="1733">
                  <c:v>250.0</c:v>
                </c:pt>
                <c:pt idx="1734">
                  <c:v>250.0</c:v>
                </c:pt>
                <c:pt idx="1735">
                  <c:v>250.0</c:v>
                </c:pt>
                <c:pt idx="1736">
                  <c:v>250.0</c:v>
                </c:pt>
                <c:pt idx="1737">
                  <c:v>250.0</c:v>
                </c:pt>
                <c:pt idx="1738">
                  <c:v>250.0</c:v>
                </c:pt>
                <c:pt idx="1739">
                  <c:v>250.0</c:v>
                </c:pt>
                <c:pt idx="1740">
                  <c:v>250.0</c:v>
                </c:pt>
                <c:pt idx="1741">
                  <c:v>250.0</c:v>
                </c:pt>
                <c:pt idx="1742">
                  <c:v>250.0</c:v>
                </c:pt>
                <c:pt idx="1743">
                  <c:v>255.0</c:v>
                </c:pt>
                <c:pt idx="1744">
                  <c:v>255.0</c:v>
                </c:pt>
                <c:pt idx="1745">
                  <c:v>255.0</c:v>
                </c:pt>
                <c:pt idx="1746">
                  <c:v>255.0</c:v>
                </c:pt>
                <c:pt idx="1747">
                  <c:v>255.0</c:v>
                </c:pt>
                <c:pt idx="1748">
                  <c:v>255.0</c:v>
                </c:pt>
                <c:pt idx="1749">
                  <c:v>255.0</c:v>
                </c:pt>
                <c:pt idx="1750">
                  <c:v>247.0</c:v>
                </c:pt>
                <c:pt idx="1751">
                  <c:v>255.0</c:v>
                </c:pt>
                <c:pt idx="1752">
                  <c:v>229.0</c:v>
                </c:pt>
                <c:pt idx="1753">
                  <c:v>229.0</c:v>
                </c:pt>
                <c:pt idx="1754">
                  <c:v>248.0</c:v>
                </c:pt>
                <c:pt idx="1755">
                  <c:v>248.0</c:v>
                </c:pt>
                <c:pt idx="1756">
                  <c:v>247.0</c:v>
                </c:pt>
                <c:pt idx="1757">
                  <c:v>247.0</c:v>
                </c:pt>
                <c:pt idx="1758">
                  <c:v>247.0</c:v>
                </c:pt>
                <c:pt idx="1759">
                  <c:v>223.0</c:v>
                </c:pt>
                <c:pt idx="1760">
                  <c:v>223.0</c:v>
                </c:pt>
                <c:pt idx="1761">
                  <c:v>223.0</c:v>
                </c:pt>
                <c:pt idx="1762">
                  <c:v>223.0</c:v>
                </c:pt>
                <c:pt idx="1763">
                  <c:v>223.0</c:v>
                </c:pt>
                <c:pt idx="1764">
                  <c:v>223.0</c:v>
                </c:pt>
                <c:pt idx="1765">
                  <c:v>223.0</c:v>
                </c:pt>
                <c:pt idx="1766">
                  <c:v>222.0</c:v>
                </c:pt>
                <c:pt idx="1767">
                  <c:v>222.0</c:v>
                </c:pt>
                <c:pt idx="1768">
                  <c:v>222.0</c:v>
                </c:pt>
                <c:pt idx="1769">
                  <c:v>222.0</c:v>
                </c:pt>
                <c:pt idx="1770">
                  <c:v>222.0</c:v>
                </c:pt>
                <c:pt idx="1771">
                  <c:v>222.0</c:v>
                </c:pt>
                <c:pt idx="1772">
                  <c:v>270.0</c:v>
                </c:pt>
                <c:pt idx="1773">
                  <c:v>270.0</c:v>
                </c:pt>
                <c:pt idx="1774">
                  <c:v>270.0</c:v>
                </c:pt>
                <c:pt idx="1775">
                  <c:v>249.0</c:v>
                </c:pt>
                <c:pt idx="1776">
                  <c:v>249.0</c:v>
                </c:pt>
                <c:pt idx="1777">
                  <c:v>249.0</c:v>
                </c:pt>
                <c:pt idx="1778">
                  <c:v>249.0</c:v>
                </c:pt>
                <c:pt idx="1779">
                  <c:v>249.0</c:v>
                </c:pt>
                <c:pt idx="1780">
                  <c:v>249.0</c:v>
                </c:pt>
                <c:pt idx="1781">
                  <c:v>249.0</c:v>
                </c:pt>
                <c:pt idx="1782">
                  <c:v>249.0</c:v>
                </c:pt>
                <c:pt idx="1783">
                  <c:v>249.0</c:v>
                </c:pt>
                <c:pt idx="1784">
                  <c:v>209.0</c:v>
                </c:pt>
                <c:pt idx="1785">
                  <c:v>209.0</c:v>
                </c:pt>
                <c:pt idx="1786">
                  <c:v>209.0</c:v>
                </c:pt>
                <c:pt idx="1787">
                  <c:v>209.0</c:v>
                </c:pt>
                <c:pt idx="1788">
                  <c:v>209.0</c:v>
                </c:pt>
                <c:pt idx="1789">
                  <c:v>209.0</c:v>
                </c:pt>
                <c:pt idx="1790">
                  <c:v>209.0</c:v>
                </c:pt>
                <c:pt idx="1791">
                  <c:v>209.0</c:v>
                </c:pt>
                <c:pt idx="1792">
                  <c:v>209.0</c:v>
                </c:pt>
                <c:pt idx="1793">
                  <c:v>200.0</c:v>
                </c:pt>
                <c:pt idx="1794">
                  <c:v>200.0</c:v>
                </c:pt>
                <c:pt idx="1795">
                  <c:v>200.0</c:v>
                </c:pt>
                <c:pt idx="1796">
                  <c:v>200.0</c:v>
                </c:pt>
                <c:pt idx="1797">
                  <c:v>203.0</c:v>
                </c:pt>
                <c:pt idx="1798">
                  <c:v>203.0</c:v>
                </c:pt>
                <c:pt idx="1799">
                  <c:v>203.0</c:v>
                </c:pt>
                <c:pt idx="1800">
                  <c:v>203.0</c:v>
                </c:pt>
                <c:pt idx="1801">
                  <c:v>225.0</c:v>
                </c:pt>
                <c:pt idx="1802">
                  <c:v>203.0</c:v>
                </c:pt>
                <c:pt idx="1803">
                  <c:v>203.0</c:v>
                </c:pt>
                <c:pt idx="1804">
                  <c:v>203.0</c:v>
                </c:pt>
                <c:pt idx="1805">
                  <c:v>203.0</c:v>
                </c:pt>
                <c:pt idx="1806">
                  <c:v>203.0</c:v>
                </c:pt>
                <c:pt idx="1807">
                  <c:v>203.0</c:v>
                </c:pt>
                <c:pt idx="1808">
                  <c:v>203.0</c:v>
                </c:pt>
                <c:pt idx="1809">
                  <c:v>203.0</c:v>
                </c:pt>
                <c:pt idx="1810">
                  <c:v>203.0</c:v>
                </c:pt>
                <c:pt idx="1811">
                  <c:v>203.0</c:v>
                </c:pt>
                <c:pt idx="1812">
                  <c:v>208.0</c:v>
                </c:pt>
                <c:pt idx="1813">
                  <c:v>208.0</c:v>
                </c:pt>
                <c:pt idx="1814">
                  <c:v>208.0</c:v>
                </c:pt>
                <c:pt idx="1815">
                  <c:v>208.0</c:v>
                </c:pt>
                <c:pt idx="1816">
                  <c:v>208.0</c:v>
                </c:pt>
                <c:pt idx="1817">
                  <c:v>208.0</c:v>
                </c:pt>
                <c:pt idx="1818">
                  <c:v>208.0</c:v>
                </c:pt>
                <c:pt idx="1819">
                  <c:v>208.0</c:v>
                </c:pt>
                <c:pt idx="1820">
                  <c:v>208.0</c:v>
                </c:pt>
                <c:pt idx="1821">
                  <c:v>208.0</c:v>
                </c:pt>
                <c:pt idx="1822">
                  <c:v>229.0</c:v>
                </c:pt>
                <c:pt idx="1823">
                  <c:v>229.0</c:v>
                </c:pt>
                <c:pt idx="1824">
                  <c:v>229.0</c:v>
                </c:pt>
                <c:pt idx="1825">
                  <c:v>229.0</c:v>
                </c:pt>
                <c:pt idx="1826">
                  <c:v>229.0</c:v>
                </c:pt>
                <c:pt idx="1827">
                  <c:v>233.0</c:v>
                </c:pt>
                <c:pt idx="1828">
                  <c:v>233.0</c:v>
                </c:pt>
                <c:pt idx="1829">
                  <c:v>224.0</c:v>
                </c:pt>
                <c:pt idx="1830">
                  <c:v>270.0</c:v>
                </c:pt>
                <c:pt idx="1831">
                  <c:v>270.0</c:v>
                </c:pt>
                <c:pt idx="1832">
                  <c:v>210.0</c:v>
                </c:pt>
                <c:pt idx="1833">
                  <c:v>210.0</c:v>
                </c:pt>
                <c:pt idx="1834">
                  <c:v>210.0</c:v>
                </c:pt>
                <c:pt idx="1835">
                  <c:v>210.0</c:v>
                </c:pt>
                <c:pt idx="1836">
                  <c:v>210.0</c:v>
                </c:pt>
                <c:pt idx="1837">
                  <c:v>202.0</c:v>
                </c:pt>
                <c:pt idx="1838">
                  <c:v>207.0</c:v>
                </c:pt>
                <c:pt idx="1839">
                  <c:v>216.0</c:v>
                </c:pt>
                <c:pt idx="1840">
                  <c:v>207.0</c:v>
                </c:pt>
                <c:pt idx="1841">
                  <c:v>233.0</c:v>
                </c:pt>
                <c:pt idx="1842">
                  <c:v>233.0</c:v>
                </c:pt>
                <c:pt idx="1843">
                  <c:v>233.0</c:v>
                </c:pt>
                <c:pt idx="1844">
                  <c:v>233.0</c:v>
                </c:pt>
                <c:pt idx="1845">
                  <c:v>233.0</c:v>
                </c:pt>
                <c:pt idx="1846">
                  <c:v>238.0</c:v>
                </c:pt>
                <c:pt idx="1847">
                  <c:v>238.0</c:v>
                </c:pt>
                <c:pt idx="1848">
                  <c:v>238.0</c:v>
                </c:pt>
                <c:pt idx="1849">
                  <c:v>302.0</c:v>
                </c:pt>
                <c:pt idx="1850">
                  <c:v>302.0</c:v>
                </c:pt>
                <c:pt idx="1851">
                  <c:v>218.0</c:v>
                </c:pt>
                <c:pt idx="1852">
                  <c:v>218.0</c:v>
                </c:pt>
                <c:pt idx="1853">
                  <c:v>253.0</c:v>
                </c:pt>
                <c:pt idx="1854">
                  <c:v>242.0</c:v>
                </c:pt>
                <c:pt idx="1855">
                  <c:v>242.0</c:v>
                </c:pt>
                <c:pt idx="1856">
                  <c:v>242.0</c:v>
                </c:pt>
                <c:pt idx="1857">
                  <c:v>242.0</c:v>
                </c:pt>
                <c:pt idx="1858">
                  <c:v>242.0</c:v>
                </c:pt>
                <c:pt idx="1859">
                  <c:v>242.0</c:v>
                </c:pt>
                <c:pt idx="1860">
                  <c:v>212.0</c:v>
                </c:pt>
                <c:pt idx="1861">
                  <c:v>212.0</c:v>
                </c:pt>
                <c:pt idx="1862">
                  <c:v>212.0</c:v>
                </c:pt>
                <c:pt idx="1863">
                  <c:v>243.0</c:v>
                </c:pt>
                <c:pt idx="1864">
                  <c:v>243.0</c:v>
                </c:pt>
                <c:pt idx="1865">
                  <c:v>243.0</c:v>
                </c:pt>
                <c:pt idx="1866">
                  <c:v>243.0</c:v>
                </c:pt>
                <c:pt idx="1867">
                  <c:v>243.0</c:v>
                </c:pt>
                <c:pt idx="1868">
                  <c:v>243.0</c:v>
                </c:pt>
                <c:pt idx="1869">
                  <c:v>243.0</c:v>
                </c:pt>
                <c:pt idx="1870">
                  <c:v>235.0</c:v>
                </c:pt>
                <c:pt idx="1871">
                  <c:v>235.0</c:v>
                </c:pt>
                <c:pt idx="1872">
                  <c:v>276.0</c:v>
                </c:pt>
                <c:pt idx="1873">
                  <c:v>276.0</c:v>
                </c:pt>
                <c:pt idx="1874">
                  <c:v>276.0</c:v>
                </c:pt>
                <c:pt idx="1875">
                  <c:v>247.0</c:v>
                </c:pt>
                <c:pt idx="1876">
                  <c:v>247.0</c:v>
                </c:pt>
                <c:pt idx="1877">
                  <c:v>227.0</c:v>
                </c:pt>
                <c:pt idx="1878">
                  <c:v>227.0</c:v>
                </c:pt>
                <c:pt idx="1879">
                  <c:v>227.0</c:v>
                </c:pt>
                <c:pt idx="1880">
                  <c:v>227.0</c:v>
                </c:pt>
                <c:pt idx="1881">
                  <c:v>227.0</c:v>
                </c:pt>
                <c:pt idx="1882">
                  <c:v>227.0</c:v>
                </c:pt>
                <c:pt idx="1883">
                  <c:v>227.0</c:v>
                </c:pt>
                <c:pt idx="1884">
                  <c:v>227.0</c:v>
                </c:pt>
                <c:pt idx="1885">
                  <c:v>227.0</c:v>
                </c:pt>
                <c:pt idx="1886">
                  <c:v>227.0</c:v>
                </c:pt>
                <c:pt idx="1887">
                  <c:v>223.0</c:v>
                </c:pt>
                <c:pt idx="1888">
                  <c:v>313.0</c:v>
                </c:pt>
                <c:pt idx="1889">
                  <c:v>253.0</c:v>
                </c:pt>
                <c:pt idx="1890">
                  <c:v>253.0</c:v>
                </c:pt>
                <c:pt idx="1891">
                  <c:v>199.0</c:v>
                </c:pt>
                <c:pt idx="1892">
                  <c:v>199.0</c:v>
                </c:pt>
                <c:pt idx="1893">
                  <c:v>294.0</c:v>
                </c:pt>
                <c:pt idx="1894">
                  <c:v>294.0</c:v>
                </c:pt>
                <c:pt idx="1895">
                  <c:v>213.0</c:v>
                </c:pt>
                <c:pt idx="1896">
                  <c:v>213.0</c:v>
                </c:pt>
                <c:pt idx="1897">
                  <c:v>217.0</c:v>
                </c:pt>
                <c:pt idx="1898">
                  <c:v>211.0</c:v>
                </c:pt>
                <c:pt idx="1899">
                  <c:v>211.0</c:v>
                </c:pt>
                <c:pt idx="1900">
                  <c:v>228.0</c:v>
                </c:pt>
                <c:pt idx="1901">
                  <c:v>211.0</c:v>
                </c:pt>
                <c:pt idx="1902">
                  <c:v>254.0</c:v>
                </c:pt>
                <c:pt idx="1903">
                  <c:v>254.0</c:v>
                </c:pt>
                <c:pt idx="1904">
                  <c:v>254.0</c:v>
                </c:pt>
                <c:pt idx="1905">
                  <c:v>254.0</c:v>
                </c:pt>
                <c:pt idx="1906">
                  <c:v>254.0</c:v>
                </c:pt>
                <c:pt idx="1907">
                  <c:v>254.0</c:v>
                </c:pt>
                <c:pt idx="1908">
                  <c:v>254.0</c:v>
                </c:pt>
                <c:pt idx="1909">
                  <c:v>232.0</c:v>
                </c:pt>
                <c:pt idx="1910">
                  <c:v>232.0</c:v>
                </c:pt>
                <c:pt idx="1911">
                  <c:v>223.0</c:v>
                </c:pt>
                <c:pt idx="1912">
                  <c:v>223.0</c:v>
                </c:pt>
                <c:pt idx="1913">
                  <c:v>223.0</c:v>
                </c:pt>
                <c:pt idx="1914">
                  <c:v>223.0</c:v>
                </c:pt>
                <c:pt idx="1915">
                  <c:v>254.0</c:v>
                </c:pt>
                <c:pt idx="1916">
                  <c:v>222.0</c:v>
                </c:pt>
                <c:pt idx="1917">
                  <c:v>222.0</c:v>
                </c:pt>
                <c:pt idx="1918">
                  <c:v>244.0</c:v>
                </c:pt>
                <c:pt idx="1919">
                  <c:v>222.0</c:v>
                </c:pt>
                <c:pt idx="1920">
                  <c:v>222.0</c:v>
                </c:pt>
                <c:pt idx="1921">
                  <c:v>222.0</c:v>
                </c:pt>
                <c:pt idx="1922">
                  <c:v>222.0</c:v>
                </c:pt>
                <c:pt idx="1923">
                  <c:v>222.0</c:v>
                </c:pt>
                <c:pt idx="1924">
                  <c:v>251.0</c:v>
                </c:pt>
                <c:pt idx="1925">
                  <c:v>251.0</c:v>
                </c:pt>
                <c:pt idx="1926">
                  <c:v>251.0</c:v>
                </c:pt>
                <c:pt idx="1927">
                  <c:v>253.0</c:v>
                </c:pt>
                <c:pt idx="1928">
                  <c:v>253.0</c:v>
                </c:pt>
                <c:pt idx="1929">
                  <c:v>253.0</c:v>
                </c:pt>
                <c:pt idx="1930">
                  <c:v>253.0</c:v>
                </c:pt>
                <c:pt idx="1931">
                  <c:v>253.0</c:v>
                </c:pt>
                <c:pt idx="1932">
                  <c:v>230.0</c:v>
                </c:pt>
                <c:pt idx="1933">
                  <c:v>230.0</c:v>
                </c:pt>
                <c:pt idx="1934">
                  <c:v>230.0</c:v>
                </c:pt>
                <c:pt idx="1935">
                  <c:v>230.0</c:v>
                </c:pt>
                <c:pt idx="1936">
                  <c:v>230.0</c:v>
                </c:pt>
                <c:pt idx="1937">
                  <c:v>230.0</c:v>
                </c:pt>
                <c:pt idx="1938">
                  <c:v>230.0</c:v>
                </c:pt>
                <c:pt idx="1939">
                  <c:v>230.0</c:v>
                </c:pt>
                <c:pt idx="1940">
                  <c:v>230.0</c:v>
                </c:pt>
                <c:pt idx="1941">
                  <c:v>230.0</c:v>
                </c:pt>
                <c:pt idx="1942">
                  <c:v>259.0</c:v>
                </c:pt>
                <c:pt idx="1943">
                  <c:v>259.0</c:v>
                </c:pt>
                <c:pt idx="1944">
                  <c:v>259.0</c:v>
                </c:pt>
                <c:pt idx="1945">
                  <c:v>238.0</c:v>
                </c:pt>
                <c:pt idx="1946">
                  <c:v>204.0</c:v>
                </c:pt>
                <c:pt idx="1947">
                  <c:v>204.0</c:v>
                </c:pt>
                <c:pt idx="1948">
                  <c:v>238.0</c:v>
                </c:pt>
                <c:pt idx="1949">
                  <c:v>247.0</c:v>
                </c:pt>
                <c:pt idx="1950">
                  <c:v>238.0</c:v>
                </c:pt>
                <c:pt idx="1951">
                  <c:v>238.0</c:v>
                </c:pt>
                <c:pt idx="1952">
                  <c:v>229.0</c:v>
                </c:pt>
                <c:pt idx="1953">
                  <c:v>247.0</c:v>
                </c:pt>
                <c:pt idx="1954">
                  <c:v>247.0</c:v>
                </c:pt>
                <c:pt idx="1955">
                  <c:v>247.0</c:v>
                </c:pt>
                <c:pt idx="1956">
                  <c:v>247.0</c:v>
                </c:pt>
                <c:pt idx="1957">
                  <c:v>225.0</c:v>
                </c:pt>
                <c:pt idx="1958">
                  <c:v>180.0</c:v>
                </c:pt>
                <c:pt idx="1959">
                  <c:v>180.0</c:v>
                </c:pt>
                <c:pt idx="1960">
                  <c:v>180.0</c:v>
                </c:pt>
                <c:pt idx="1961">
                  <c:v>180.0</c:v>
                </c:pt>
                <c:pt idx="1962">
                  <c:v>180.0</c:v>
                </c:pt>
                <c:pt idx="1963">
                  <c:v>180.0</c:v>
                </c:pt>
                <c:pt idx="1964">
                  <c:v>180.0</c:v>
                </c:pt>
                <c:pt idx="1965">
                  <c:v>238.0</c:v>
                </c:pt>
                <c:pt idx="1966">
                  <c:v>238.0</c:v>
                </c:pt>
                <c:pt idx="1967">
                  <c:v>220.0</c:v>
                </c:pt>
                <c:pt idx="1968">
                  <c:v>220.0</c:v>
                </c:pt>
                <c:pt idx="1969">
                  <c:v>220.0</c:v>
                </c:pt>
                <c:pt idx="1970">
                  <c:v>215.0</c:v>
                </c:pt>
                <c:pt idx="1971">
                  <c:v>220.0</c:v>
                </c:pt>
                <c:pt idx="1972">
                  <c:v>220.0</c:v>
                </c:pt>
                <c:pt idx="1973">
                  <c:v>241.0</c:v>
                </c:pt>
                <c:pt idx="1974">
                  <c:v>224.0</c:v>
                </c:pt>
                <c:pt idx="1975">
                  <c:v>220.0</c:v>
                </c:pt>
                <c:pt idx="1976">
                  <c:v>220.0</c:v>
                </c:pt>
                <c:pt idx="1977">
                  <c:v>241.0</c:v>
                </c:pt>
                <c:pt idx="1978">
                  <c:v>241.0</c:v>
                </c:pt>
                <c:pt idx="1979">
                  <c:v>241.0</c:v>
                </c:pt>
                <c:pt idx="1980">
                  <c:v>241.0</c:v>
                </c:pt>
                <c:pt idx="1981">
                  <c:v>193.0</c:v>
                </c:pt>
                <c:pt idx="1982">
                  <c:v>241.0</c:v>
                </c:pt>
                <c:pt idx="1983">
                  <c:v>193.0</c:v>
                </c:pt>
                <c:pt idx="1984">
                  <c:v>193.0</c:v>
                </c:pt>
                <c:pt idx="1985">
                  <c:v>193.0</c:v>
                </c:pt>
                <c:pt idx="1986">
                  <c:v>242.0</c:v>
                </c:pt>
                <c:pt idx="1987">
                  <c:v>242.0</c:v>
                </c:pt>
                <c:pt idx="1988">
                  <c:v>242.0</c:v>
                </c:pt>
                <c:pt idx="1989">
                  <c:v>211.0</c:v>
                </c:pt>
                <c:pt idx="1990">
                  <c:v>211.0</c:v>
                </c:pt>
                <c:pt idx="1991">
                  <c:v>250.0</c:v>
                </c:pt>
                <c:pt idx="1992">
                  <c:v>207.0</c:v>
                </c:pt>
                <c:pt idx="1993">
                  <c:v>207.0</c:v>
                </c:pt>
                <c:pt idx="1994">
                  <c:v>207.0</c:v>
                </c:pt>
                <c:pt idx="1995">
                  <c:v>207.0</c:v>
                </c:pt>
                <c:pt idx="1996">
                  <c:v>207.0</c:v>
                </c:pt>
                <c:pt idx="1997">
                  <c:v>207.0</c:v>
                </c:pt>
                <c:pt idx="1998">
                  <c:v>238.0</c:v>
                </c:pt>
                <c:pt idx="1999">
                  <c:v>252.0</c:v>
                </c:pt>
                <c:pt idx="2000">
                  <c:v>252.0</c:v>
                </c:pt>
                <c:pt idx="2001">
                  <c:v>252.0</c:v>
                </c:pt>
                <c:pt idx="2002">
                  <c:v>252.0</c:v>
                </c:pt>
                <c:pt idx="2003">
                  <c:v>252.0</c:v>
                </c:pt>
                <c:pt idx="2004">
                  <c:v>252.0</c:v>
                </c:pt>
                <c:pt idx="2005">
                  <c:v>252.0</c:v>
                </c:pt>
                <c:pt idx="2006">
                  <c:v>252.0</c:v>
                </c:pt>
                <c:pt idx="2007">
                  <c:v>252.0</c:v>
                </c:pt>
                <c:pt idx="2008">
                  <c:v>252.0</c:v>
                </c:pt>
                <c:pt idx="2009">
                  <c:v>252.0</c:v>
                </c:pt>
                <c:pt idx="2010">
                  <c:v>252.0</c:v>
                </c:pt>
                <c:pt idx="2011">
                  <c:v>245.0</c:v>
                </c:pt>
                <c:pt idx="2012">
                  <c:v>245.0</c:v>
                </c:pt>
                <c:pt idx="2013">
                  <c:v>245.0</c:v>
                </c:pt>
                <c:pt idx="2014">
                  <c:v>245.0</c:v>
                </c:pt>
                <c:pt idx="2015">
                  <c:v>245.0</c:v>
                </c:pt>
                <c:pt idx="2016">
                  <c:v>245.0</c:v>
                </c:pt>
                <c:pt idx="2017">
                  <c:v>245.0</c:v>
                </c:pt>
                <c:pt idx="2018">
                  <c:v>245.0</c:v>
                </c:pt>
                <c:pt idx="2019">
                  <c:v>245.0</c:v>
                </c:pt>
                <c:pt idx="2020">
                  <c:v>245.0</c:v>
                </c:pt>
                <c:pt idx="2021">
                  <c:v>245.0</c:v>
                </c:pt>
                <c:pt idx="2022">
                  <c:v>245.0</c:v>
                </c:pt>
                <c:pt idx="2023">
                  <c:v>245.0</c:v>
                </c:pt>
                <c:pt idx="2024">
                  <c:v>245.0</c:v>
                </c:pt>
                <c:pt idx="2025">
                  <c:v>212.0</c:v>
                </c:pt>
                <c:pt idx="2026">
                  <c:v>213.0</c:v>
                </c:pt>
                <c:pt idx="2027">
                  <c:v>212.0</c:v>
                </c:pt>
                <c:pt idx="2028">
                  <c:v>228.0</c:v>
                </c:pt>
                <c:pt idx="2029">
                  <c:v>222.0</c:v>
                </c:pt>
                <c:pt idx="2030">
                  <c:v>228.0</c:v>
                </c:pt>
                <c:pt idx="2031">
                  <c:v>196.0</c:v>
                </c:pt>
                <c:pt idx="2032">
                  <c:v>196.0</c:v>
                </c:pt>
                <c:pt idx="2033">
                  <c:v>196.0</c:v>
                </c:pt>
                <c:pt idx="2034">
                  <c:v>196.0</c:v>
                </c:pt>
                <c:pt idx="2035">
                  <c:v>196.0</c:v>
                </c:pt>
                <c:pt idx="2036">
                  <c:v>199.0</c:v>
                </c:pt>
                <c:pt idx="2037">
                  <c:v>199.0</c:v>
                </c:pt>
                <c:pt idx="2038">
                  <c:v>199.0</c:v>
                </c:pt>
                <c:pt idx="2039">
                  <c:v>199.0</c:v>
                </c:pt>
                <c:pt idx="2040">
                  <c:v>199.0</c:v>
                </c:pt>
                <c:pt idx="2041">
                  <c:v>199.0</c:v>
                </c:pt>
                <c:pt idx="2042">
                  <c:v>199.0</c:v>
                </c:pt>
                <c:pt idx="2043">
                  <c:v>199.0</c:v>
                </c:pt>
                <c:pt idx="2044">
                  <c:v>199.0</c:v>
                </c:pt>
                <c:pt idx="2045">
                  <c:v>233.0</c:v>
                </c:pt>
                <c:pt idx="2046">
                  <c:v>233.0</c:v>
                </c:pt>
                <c:pt idx="2047">
                  <c:v>203.0</c:v>
                </c:pt>
                <c:pt idx="2048">
                  <c:v>223.0</c:v>
                </c:pt>
                <c:pt idx="2049">
                  <c:v>223.0</c:v>
                </c:pt>
                <c:pt idx="2050">
                  <c:v>223.0</c:v>
                </c:pt>
                <c:pt idx="2051">
                  <c:v>223.0</c:v>
                </c:pt>
                <c:pt idx="2052">
                  <c:v>223.0</c:v>
                </c:pt>
                <c:pt idx="2053">
                  <c:v>223.0</c:v>
                </c:pt>
                <c:pt idx="2054">
                  <c:v>223.0</c:v>
                </c:pt>
                <c:pt idx="2055">
                  <c:v>268.0</c:v>
                </c:pt>
                <c:pt idx="2056">
                  <c:v>250.0</c:v>
                </c:pt>
                <c:pt idx="2057">
                  <c:v>268.0</c:v>
                </c:pt>
                <c:pt idx="2058">
                  <c:v>268.0</c:v>
                </c:pt>
                <c:pt idx="2059">
                  <c:v>268.0</c:v>
                </c:pt>
                <c:pt idx="2060">
                  <c:v>236.0</c:v>
                </c:pt>
                <c:pt idx="2061">
                  <c:v>236.0</c:v>
                </c:pt>
                <c:pt idx="2062">
                  <c:v>236.0</c:v>
                </c:pt>
                <c:pt idx="2063">
                  <c:v>236.0</c:v>
                </c:pt>
                <c:pt idx="2064">
                  <c:v>236.0</c:v>
                </c:pt>
                <c:pt idx="2065">
                  <c:v>236.0</c:v>
                </c:pt>
                <c:pt idx="2066">
                  <c:v>263.0</c:v>
                </c:pt>
                <c:pt idx="2067">
                  <c:v>263.0</c:v>
                </c:pt>
                <c:pt idx="2068">
                  <c:v>263.0</c:v>
                </c:pt>
                <c:pt idx="2069">
                  <c:v>263.0</c:v>
                </c:pt>
                <c:pt idx="2070">
                  <c:v>263.0</c:v>
                </c:pt>
                <c:pt idx="2071">
                  <c:v>263.0</c:v>
                </c:pt>
                <c:pt idx="2072">
                  <c:v>263.0</c:v>
                </c:pt>
                <c:pt idx="2073">
                  <c:v>227.0</c:v>
                </c:pt>
                <c:pt idx="2074">
                  <c:v>227.0</c:v>
                </c:pt>
                <c:pt idx="2075">
                  <c:v>220.0</c:v>
                </c:pt>
                <c:pt idx="2076">
                  <c:v>220.0</c:v>
                </c:pt>
                <c:pt idx="2077">
                  <c:v>220.0</c:v>
                </c:pt>
                <c:pt idx="2078">
                  <c:v>220.0</c:v>
                </c:pt>
                <c:pt idx="2079">
                  <c:v>218.0</c:v>
                </c:pt>
                <c:pt idx="2080">
                  <c:v>218.0</c:v>
                </c:pt>
                <c:pt idx="2081">
                  <c:v>204.0</c:v>
                </c:pt>
                <c:pt idx="2082">
                  <c:v>263.0</c:v>
                </c:pt>
                <c:pt idx="2083">
                  <c:v>218.0</c:v>
                </c:pt>
                <c:pt idx="2084">
                  <c:v>235.0</c:v>
                </c:pt>
                <c:pt idx="2085">
                  <c:v>203.0</c:v>
                </c:pt>
                <c:pt idx="2086">
                  <c:v>228.0</c:v>
                </c:pt>
                <c:pt idx="2087">
                  <c:v>228.0</c:v>
                </c:pt>
                <c:pt idx="2088">
                  <c:v>228.0</c:v>
                </c:pt>
                <c:pt idx="2089">
                  <c:v>222.0</c:v>
                </c:pt>
                <c:pt idx="2090">
                  <c:v>228.0</c:v>
                </c:pt>
                <c:pt idx="2091">
                  <c:v>222.0</c:v>
                </c:pt>
                <c:pt idx="2092">
                  <c:v>229.0</c:v>
                </c:pt>
                <c:pt idx="2093">
                  <c:v>222.0</c:v>
                </c:pt>
                <c:pt idx="2094">
                  <c:v>222.0</c:v>
                </c:pt>
                <c:pt idx="2095">
                  <c:v>217.0</c:v>
                </c:pt>
                <c:pt idx="2096">
                  <c:v>260.0</c:v>
                </c:pt>
                <c:pt idx="2097">
                  <c:v>260.0</c:v>
                </c:pt>
                <c:pt idx="2098">
                  <c:v>260.0</c:v>
                </c:pt>
                <c:pt idx="2099">
                  <c:v>260.0</c:v>
                </c:pt>
                <c:pt idx="2100">
                  <c:v>260.0</c:v>
                </c:pt>
                <c:pt idx="2101">
                  <c:v>260.0</c:v>
                </c:pt>
                <c:pt idx="2102">
                  <c:v>231.0</c:v>
                </c:pt>
                <c:pt idx="2103">
                  <c:v>231.0</c:v>
                </c:pt>
                <c:pt idx="2104">
                  <c:v>231.0</c:v>
                </c:pt>
                <c:pt idx="2105">
                  <c:v>243.0</c:v>
                </c:pt>
                <c:pt idx="2106">
                  <c:v>231.0</c:v>
                </c:pt>
                <c:pt idx="2107">
                  <c:v>231.0</c:v>
                </c:pt>
                <c:pt idx="2108">
                  <c:v>228.0</c:v>
                </c:pt>
                <c:pt idx="2109">
                  <c:v>228.0</c:v>
                </c:pt>
                <c:pt idx="2110">
                  <c:v>228.0</c:v>
                </c:pt>
                <c:pt idx="2111">
                  <c:v>228.0</c:v>
                </c:pt>
                <c:pt idx="2112">
                  <c:v>228.0</c:v>
                </c:pt>
                <c:pt idx="2113">
                  <c:v>228.0</c:v>
                </c:pt>
                <c:pt idx="2114">
                  <c:v>228.0</c:v>
                </c:pt>
                <c:pt idx="2115">
                  <c:v>256.0</c:v>
                </c:pt>
                <c:pt idx="2116">
                  <c:v>263.0</c:v>
                </c:pt>
                <c:pt idx="2117">
                  <c:v>263.0</c:v>
                </c:pt>
                <c:pt idx="2118">
                  <c:v>263.0</c:v>
                </c:pt>
                <c:pt idx="2119">
                  <c:v>263.0</c:v>
                </c:pt>
                <c:pt idx="2120">
                  <c:v>263.0</c:v>
                </c:pt>
                <c:pt idx="2121">
                  <c:v>263.0</c:v>
                </c:pt>
                <c:pt idx="2122">
                  <c:v>230.0</c:v>
                </c:pt>
                <c:pt idx="2123">
                  <c:v>230.0</c:v>
                </c:pt>
                <c:pt idx="2124">
                  <c:v>201.0</c:v>
                </c:pt>
                <c:pt idx="2125">
                  <c:v>201.0</c:v>
                </c:pt>
                <c:pt idx="2126">
                  <c:v>201.0</c:v>
                </c:pt>
                <c:pt idx="2127">
                  <c:v>201.0</c:v>
                </c:pt>
                <c:pt idx="2128">
                  <c:v>287.0</c:v>
                </c:pt>
                <c:pt idx="2129">
                  <c:v>287.0</c:v>
                </c:pt>
                <c:pt idx="2130">
                  <c:v>287.0</c:v>
                </c:pt>
                <c:pt idx="2131">
                  <c:v>287.0</c:v>
                </c:pt>
                <c:pt idx="2132">
                  <c:v>287.0</c:v>
                </c:pt>
                <c:pt idx="2133">
                  <c:v>215.0</c:v>
                </c:pt>
                <c:pt idx="2134">
                  <c:v>215.0</c:v>
                </c:pt>
                <c:pt idx="2135">
                  <c:v>215.0</c:v>
                </c:pt>
                <c:pt idx="2136">
                  <c:v>215.0</c:v>
                </c:pt>
                <c:pt idx="2137">
                  <c:v>215.0</c:v>
                </c:pt>
                <c:pt idx="2138">
                  <c:v>215.0</c:v>
                </c:pt>
                <c:pt idx="2139">
                  <c:v>215.0</c:v>
                </c:pt>
                <c:pt idx="2140">
                  <c:v>215.0</c:v>
                </c:pt>
                <c:pt idx="2141">
                  <c:v>199.0</c:v>
                </c:pt>
                <c:pt idx="2142">
                  <c:v>199.0</c:v>
                </c:pt>
                <c:pt idx="2143">
                  <c:v>215.0</c:v>
                </c:pt>
                <c:pt idx="2144">
                  <c:v>215.0</c:v>
                </c:pt>
                <c:pt idx="2145">
                  <c:v>242.0</c:v>
                </c:pt>
                <c:pt idx="2146">
                  <c:v>242.0</c:v>
                </c:pt>
                <c:pt idx="2147">
                  <c:v>221.0</c:v>
                </c:pt>
                <c:pt idx="2148">
                  <c:v>221.0</c:v>
                </c:pt>
                <c:pt idx="2149">
                  <c:v>215.0</c:v>
                </c:pt>
                <c:pt idx="2150">
                  <c:v>221.0</c:v>
                </c:pt>
                <c:pt idx="2151">
                  <c:v>250.0</c:v>
                </c:pt>
                <c:pt idx="2152">
                  <c:v>250.0</c:v>
                </c:pt>
                <c:pt idx="2153">
                  <c:v>250.0</c:v>
                </c:pt>
                <c:pt idx="2154">
                  <c:v>250.0</c:v>
                </c:pt>
                <c:pt idx="2155">
                  <c:v>250.0</c:v>
                </c:pt>
                <c:pt idx="2156">
                  <c:v>250.0</c:v>
                </c:pt>
                <c:pt idx="2157">
                  <c:v>245.0</c:v>
                </c:pt>
                <c:pt idx="2158">
                  <c:v>245.0</c:v>
                </c:pt>
                <c:pt idx="2159">
                  <c:v>245.0</c:v>
                </c:pt>
                <c:pt idx="2160">
                  <c:v>245.0</c:v>
                </c:pt>
                <c:pt idx="2161">
                  <c:v>245.0</c:v>
                </c:pt>
                <c:pt idx="2162">
                  <c:v>245.0</c:v>
                </c:pt>
                <c:pt idx="2163">
                  <c:v>245.0</c:v>
                </c:pt>
                <c:pt idx="2164">
                  <c:v>245.0</c:v>
                </c:pt>
                <c:pt idx="2165">
                  <c:v>193.0</c:v>
                </c:pt>
                <c:pt idx="2166">
                  <c:v>193.0</c:v>
                </c:pt>
                <c:pt idx="2167">
                  <c:v>193.0</c:v>
                </c:pt>
                <c:pt idx="2168">
                  <c:v>193.0</c:v>
                </c:pt>
                <c:pt idx="2169">
                  <c:v>193.0</c:v>
                </c:pt>
                <c:pt idx="2170">
                  <c:v>193.0</c:v>
                </c:pt>
                <c:pt idx="2171">
                  <c:v>193.0</c:v>
                </c:pt>
                <c:pt idx="2172">
                  <c:v>193.0</c:v>
                </c:pt>
                <c:pt idx="2173">
                  <c:v>193.0</c:v>
                </c:pt>
                <c:pt idx="2174">
                  <c:v>225.0</c:v>
                </c:pt>
                <c:pt idx="2175">
                  <c:v>192.0</c:v>
                </c:pt>
                <c:pt idx="2176">
                  <c:v>192.0</c:v>
                </c:pt>
                <c:pt idx="2177">
                  <c:v>225.0</c:v>
                </c:pt>
                <c:pt idx="2178">
                  <c:v>192.0</c:v>
                </c:pt>
                <c:pt idx="2179">
                  <c:v>219.0</c:v>
                </c:pt>
                <c:pt idx="2180">
                  <c:v>219.0</c:v>
                </c:pt>
                <c:pt idx="2181">
                  <c:v>219.0</c:v>
                </c:pt>
                <c:pt idx="2182">
                  <c:v>219.0</c:v>
                </c:pt>
                <c:pt idx="2183">
                  <c:v>219.0</c:v>
                </c:pt>
                <c:pt idx="2184">
                  <c:v>219.0</c:v>
                </c:pt>
                <c:pt idx="2185">
                  <c:v>219.0</c:v>
                </c:pt>
                <c:pt idx="2186">
                  <c:v>219.0</c:v>
                </c:pt>
                <c:pt idx="2187">
                  <c:v>219.0</c:v>
                </c:pt>
                <c:pt idx="2188">
                  <c:v>225.0</c:v>
                </c:pt>
                <c:pt idx="2189">
                  <c:v>225.0</c:v>
                </c:pt>
                <c:pt idx="2190">
                  <c:v>225.0</c:v>
                </c:pt>
                <c:pt idx="2191">
                  <c:v>233.0</c:v>
                </c:pt>
                <c:pt idx="2192">
                  <c:v>233.0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73048"/>
        <c:axId val="275178008"/>
      </c:scatterChart>
      <c:valAx>
        <c:axId val="27517304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75178008"/>
        <c:crosses val="autoZero"/>
        <c:crossBetween val="midCat"/>
      </c:valAx>
      <c:valAx>
        <c:axId val="27517800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75173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'Total Stats'!$E$1</c:f>
              <c:strCache>
                <c:ptCount val="1"/>
                <c:pt idx="0">
                  <c:v>Mean Average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forward val="2.0"/>
            <c:dispRSqr val="1"/>
            <c:dispEq val="1"/>
            <c:trendlineLbl>
              <c:layout>
                <c:manualLayout>
                  <c:x val="0.331869641294838"/>
                  <c:y val="-0.01764253426655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0"/>
            <c:dispEq val="0"/>
          </c:trendline>
          <c:xVal>
            <c:numRef>
              <c:f>'Total Stats'!$D$2:$D$43</c:f>
              <c:numCache>
                <c:formatCode>General</c:formatCode>
                <c:ptCount val="42"/>
                <c:pt idx="0">
                  <c:v>1971.0</c:v>
                </c:pt>
                <c:pt idx="1">
                  <c:v>1972.0</c:v>
                </c:pt>
                <c:pt idx="2">
                  <c:v>1973.0</c:v>
                </c:pt>
                <c:pt idx="3">
                  <c:v>1974.0</c:v>
                </c:pt>
                <c:pt idx="4">
                  <c:v>1975.0</c:v>
                </c:pt>
                <c:pt idx="5">
                  <c:v>1976.0</c:v>
                </c:pt>
                <c:pt idx="6">
                  <c:v>1977.0</c:v>
                </c:pt>
                <c:pt idx="7">
                  <c:v>1978.0</c:v>
                </c:pt>
                <c:pt idx="8">
                  <c:v>1979.0</c:v>
                </c:pt>
                <c:pt idx="9">
                  <c:v>1980.0</c:v>
                </c:pt>
                <c:pt idx="10">
                  <c:v>1981.0</c:v>
                </c:pt>
                <c:pt idx="11">
                  <c:v>1982.0</c:v>
                </c:pt>
                <c:pt idx="12">
                  <c:v>1983.0</c:v>
                </c:pt>
                <c:pt idx="13">
                  <c:v>1984.0</c:v>
                </c:pt>
                <c:pt idx="14">
                  <c:v>1985.0</c:v>
                </c:pt>
                <c:pt idx="15">
                  <c:v>1986.0</c:v>
                </c:pt>
                <c:pt idx="16">
                  <c:v>1987.0</c:v>
                </c:pt>
                <c:pt idx="17">
                  <c:v>1988.0</c:v>
                </c:pt>
                <c:pt idx="18">
                  <c:v>1989.0</c:v>
                </c:pt>
                <c:pt idx="19">
                  <c:v>1990.0</c:v>
                </c:pt>
                <c:pt idx="20">
                  <c:v>1991.0</c:v>
                </c:pt>
                <c:pt idx="21">
                  <c:v>1992.0</c:v>
                </c:pt>
                <c:pt idx="22">
                  <c:v>1993.0</c:v>
                </c:pt>
                <c:pt idx="23">
                  <c:v>1994.0</c:v>
                </c:pt>
                <c:pt idx="24">
                  <c:v>1995.0</c:v>
                </c:pt>
                <c:pt idx="25">
                  <c:v>1996.0</c:v>
                </c:pt>
                <c:pt idx="26">
                  <c:v>1997.0</c:v>
                </c:pt>
                <c:pt idx="27">
                  <c:v>1998.0</c:v>
                </c:pt>
                <c:pt idx="28">
                  <c:v>1999.0</c:v>
                </c:pt>
                <c:pt idx="29">
                  <c:v>2000.0</c:v>
                </c:pt>
                <c:pt idx="30">
                  <c:v>2001.0</c:v>
                </c:pt>
                <c:pt idx="31">
                  <c:v>2002.0</c:v>
                </c:pt>
                <c:pt idx="32">
                  <c:v>2003.0</c:v>
                </c:pt>
                <c:pt idx="33">
                  <c:v>2004.0</c:v>
                </c:pt>
                <c:pt idx="34">
                  <c:v>2005.0</c:v>
                </c:pt>
                <c:pt idx="35">
                  <c:v>2006.0</c:v>
                </c:pt>
                <c:pt idx="36">
                  <c:v>2007.0</c:v>
                </c:pt>
                <c:pt idx="37">
                  <c:v>2008.0</c:v>
                </c:pt>
                <c:pt idx="38">
                  <c:v>2009.0</c:v>
                </c:pt>
                <c:pt idx="39">
                  <c:v>2010.0</c:v>
                </c:pt>
                <c:pt idx="40">
                  <c:v>2011.0</c:v>
                </c:pt>
                <c:pt idx="41">
                  <c:v>2012.0</c:v>
                </c:pt>
              </c:numCache>
            </c:numRef>
          </c:xVal>
          <c:yVal>
            <c:numRef>
              <c:f>'Total Stats'!$E$2:$E$43</c:f>
              <c:numCache>
                <c:formatCode>General</c:formatCode>
                <c:ptCount val="42"/>
                <c:pt idx="0">
                  <c:v>215.0</c:v>
                </c:pt>
                <c:pt idx="1">
                  <c:v>240.0</c:v>
                </c:pt>
                <c:pt idx="2">
                  <c:v>218.0</c:v>
                </c:pt>
                <c:pt idx="3">
                  <c:v>216.0</c:v>
                </c:pt>
                <c:pt idx="4">
                  <c:v>216.0</c:v>
                </c:pt>
                <c:pt idx="5">
                  <c:v>218.0</c:v>
                </c:pt>
                <c:pt idx="6">
                  <c:v>227.0</c:v>
                </c:pt>
                <c:pt idx="7">
                  <c:v>233.0</c:v>
                </c:pt>
                <c:pt idx="8">
                  <c:v>253.0</c:v>
                </c:pt>
                <c:pt idx="9">
                  <c:v>223.0</c:v>
                </c:pt>
                <c:pt idx="10">
                  <c:v>234.0</c:v>
                </c:pt>
                <c:pt idx="11">
                  <c:v>217.0</c:v>
                </c:pt>
                <c:pt idx="12">
                  <c:v>252.0</c:v>
                </c:pt>
                <c:pt idx="13">
                  <c:v>235.0</c:v>
                </c:pt>
                <c:pt idx="14">
                  <c:v>266.0</c:v>
                </c:pt>
                <c:pt idx="15">
                  <c:v>249.0</c:v>
                </c:pt>
                <c:pt idx="16">
                  <c:v>247.0</c:v>
                </c:pt>
                <c:pt idx="17">
                  <c:v>264.0</c:v>
                </c:pt>
                <c:pt idx="18">
                  <c:v>260.0</c:v>
                </c:pt>
                <c:pt idx="19">
                  <c:v>261.0</c:v>
                </c:pt>
                <c:pt idx="20">
                  <c:v>255.0</c:v>
                </c:pt>
                <c:pt idx="21">
                  <c:v>249.0</c:v>
                </c:pt>
                <c:pt idx="22">
                  <c:v>256.0</c:v>
                </c:pt>
                <c:pt idx="23">
                  <c:v>242.0</c:v>
                </c:pt>
                <c:pt idx="24">
                  <c:v>271.0</c:v>
                </c:pt>
                <c:pt idx="25">
                  <c:v>258.0</c:v>
                </c:pt>
                <c:pt idx="26">
                  <c:v>266.0</c:v>
                </c:pt>
                <c:pt idx="27">
                  <c:v>254.0</c:v>
                </c:pt>
                <c:pt idx="28">
                  <c:v>247.0</c:v>
                </c:pt>
                <c:pt idx="29">
                  <c:v>238.0</c:v>
                </c:pt>
                <c:pt idx="30">
                  <c:v>247.0</c:v>
                </c:pt>
                <c:pt idx="31">
                  <c:v>240.0</c:v>
                </c:pt>
                <c:pt idx="32">
                  <c:v>235.0</c:v>
                </c:pt>
                <c:pt idx="33">
                  <c:v>241.0</c:v>
                </c:pt>
                <c:pt idx="34">
                  <c:v>216.0</c:v>
                </c:pt>
                <c:pt idx="35">
                  <c:v>237.0</c:v>
                </c:pt>
                <c:pt idx="36">
                  <c:v>237.0</c:v>
                </c:pt>
                <c:pt idx="37">
                  <c:v>224.0</c:v>
                </c:pt>
                <c:pt idx="38">
                  <c:v>231.0</c:v>
                </c:pt>
                <c:pt idx="39">
                  <c:v>230.0</c:v>
                </c:pt>
                <c:pt idx="40">
                  <c:v>238.0</c:v>
                </c:pt>
                <c:pt idx="41">
                  <c:v>222.0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271800"/>
        <c:axId val="275276856"/>
      </c:scatterChart>
      <c:valAx>
        <c:axId val="27527180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75276856"/>
        <c:crosses val="autoZero"/>
        <c:crossBetween val="midCat"/>
      </c:valAx>
      <c:valAx>
        <c:axId val="27527685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75271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1</xdr:row>
      <xdr:rowOff>25400</xdr:rowOff>
    </xdr:from>
    <xdr:to>
      <xdr:col>18</xdr:col>
      <xdr:colOff>114300</xdr:colOff>
      <xdr:row>36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37</xdr:row>
      <xdr:rowOff>139700</xdr:rowOff>
    </xdr:from>
    <xdr:to>
      <xdr:col>18</xdr:col>
      <xdr:colOff>114300</xdr:colOff>
      <xdr:row>67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55"/>
  <sheetViews>
    <sheetView topLeftCell="BX1" workbookViewId="0">
      <selection activeCell="D3" sqref="D3"/>
    </sheetView>
  </sheetViews>
  <sheetFormatPr baseColWidth="10" defaultRowHeight="15" x14ac:dyDescent="0"/>
  <cols>
    <col min="2" max="2" width="43.5" customWidth="1"/>
    <col min="6" max="6" width="36.5" customWidth="1"/>
    <col min="10" max="10" width="49.83203125" customWidth="1"/>
    <col min="14" max="14" width="48" customWidth="1"/>
    <col min="18" max="18" width="51.33203125" customWidth="1"/>
    <col min="22" max="22" width="50" customWidth="1"/>
    <col min="26" max="26" width="52.83203125" customWidth="1"/>
    <col min="30" max="30" width="54" customWidth="1"/>
    <col min="34" max="34" width="44.33203125" customWidth="1"/>
    <col min="38" max="38" width="43.5" customWidth="1"/>
    <col min="42" max="42" width="36.1640625" customWidth="1"/>
    <col min="46" max="46" width="45.33203125" customWidth="1"/>
    <col min="50" max="50" width="46.5" customWidth="1"/>
    <col min="54" max="54" width="41.33203125" customWidth="1"/>
    <col min="58" max="58" width="43.1640625" customWidth="1"/>
    <col min="62" max="62" width="45.6640625" customWidth="1"/>
    <col min="66" max="66" width="63.1640625" customWidth="1"/>
    <col min="70" max="70" width="50" customWidth="1"/>
    <col min="74" max="74" width="37.1640625" customWidth="1"/>
    <col min="78" max="78" width="47.5" customWidth="1"/>
    <col min="82" max="82" width="42.83203125" customWidth="1"/>
  </cols>
  <sheetData>
    <row r="2" spans="1:84">
      <c r="A2">
        <v>1971</v>
      </c>
      <c r="B2" t="s">
        <v>0</v>
      </c>
      <c r="C2" t="s">
        <v>14</v>
      </c>
      <c r="D2" t="s">
        <v>265</v>
      </c>
      <c r="E2">
        <v>1972</v>
      </c>
      <c r="F2" t="s">
        <v>0</v>
      </c>
      <c r="G2" t="s">
        <v>14</v>
      </c>
      <c r="H2" t="s">
        <v>266</v>
      </c>
      <c r="I2">
        <v>1973</v>
      </c>
      <c r="J2" t="s">
        <v>0</v>
      </c>
      <c r="K2" t="s">
        <v>14</v>
      </c>
      <c r="L2" t="s">
        <v>266</v>
      </c>
      <c r="M2">
        <v>1974</v>
      </c>
      <c r="N2" t="s">
        <v>0</v>
      </c>
      <c r="O2" t="s">
        <v>14</v>
      </c>
      <c r="P2" t="s">
        <v>266</v>
      </c>
      <c r="Q2">
        <v>1975</v>
      </c>
      <c r="R2" t="s">
        <v>0</v>
      </c>
      <c r="S2" t="s">
        <v>14</v>
      </c>
      <c r="T2" t="s">
        <v>266</v>
      </c>
      <c r="U2">
        <v>1976</v>
      </c>
      <c r="V2" t="s">
        <v>0</v>
      </c>
      <c r="W2" t="s">
        <v>14</v>
      </c>
      <c r="X2" t="s">
        <v>266</v>
      </c>
      <c r="Y2">
        <v>1977</v>
      </c>
      <c r="Z2" t="s">
        <v>0</v>
      </c>
      <c r="AA2" t="s">
        <v>14</v>
      </c>
      <c r="AB2" t="s">
        <v>266</v>
      </c>
      <c r="AC2">
        <v>1978</v>
      </c>
      <c r="AD2" t="s">
        <v>0</v>
      </c>
      <c r="AE2" t="s">
        <v>14</v>
      </c>
      <c r="AF2" t="s">
        <v>266</v>
      </c>
      <c r="AG2">
        <v>1979</v>
      </c>
      <c r="AH2" t="s">
        <v>0</v>
      </c>
      <c r="AI2" t="s">
        <v>14</v>
      </c>
      <c r="AJ2" t="s">
        <v>266</v>
      </c>
      <c r="AK2">
        <v>1980</v>
      </c>
      <c r="AL2" t="s">
        <v>0</v>
      </c>
      <c r="AM2" t="s">
        <v>14</v>
      </c>
      <c r="AN2" t="s">
        <v>265</v>
      </c>
      <c r="AO2">
        <v>1981</v>
      </c>
      <c r="AP2" t="s">
        <v>0</v>
      </c>
      <c r="AQ2" t="s">
        <v>14</v>
      </c>
      <c r="AR2" t="s">
        <v>266</v>
      </c>
      <c r="AS2">
        <v>1982</v>
      </c>
      <c r="AT2" t="s">
        <v>0</v>
      </c>
      <c r="AU2" t="s">
        <v>14</v>
      </c>
      <c r="AV2" t="s">
        <v>266</v>
      </c>
      <c r="AW2">
        <v>1983</v>
      </c>
      <c r="AX2" t="s">
        <v>0</v>
      </c>
      <c r="AY2" t="s">
        <v>14</v>
      </c>
      <c r="AZ2" t="s">
        <v>266</v>
      </c>
      <c r="BA2">
        <v>1984</v>
      </c>
      <c r="BB2" t="s">
        <v>0</v>
      </c>
      <c r="BC2" t="s">
        <v>14</v>
      </c>
      <c r="BD2" t="s">
        <v>266</v>
      </c>
      <c r="BE2">
        <v>1985</v>
      </c>
      <c r="BF2" t="s">
        <v>0</v>
      </c>
      <c r="BG2" t="s">
        <v>14</v>
      </c>
      <c r="BH2" t="s">
        <v>266</v>
      </c>
      <c r="BI2">
        <v>1986</v>
      </c>
      <c r="BJ2" t="s">
        <v>0</v>
      </c>
      <c r="BK2" t="s">
        <v>14</v>
      </c>
      <c r="BL2" t="s">
        <v>266</v>
      </c>
      <c r="BM2">
        <v>1987</v>
      </c>
      <c r="BN2" t="s">
        <v>0</v>
      </c>
      <c r="BO2" t="s">
        <v>14</v>
      </c>
      <c r="BP2" t="s">
        <v>266</v>
      </c>
      <c r="BQ2">
        <v>1988</v>
      </c>
      <c r="BR2" t="s">
        <v>0</v>
      </c>
      <c r="BS2" t="s">
        <v>14</v>
      </c>
      <c r="BT2" t="s">
        <v>266</v>
      </c>
      <c r="BU2">
        <v>1989</v>
      </c>
      <c r="BV2" t="s">
        <v>0</v>
      </c>
      <c r="BW2" t="s">
        <v>14</v>
      </c>
      <c r="BX2" t="s">
        <v>266</v>
      </c>
      <c r="BY2">
        <v>1990</v>
      </c>
      <c r="BZ2" t="s">
        <v>0</v>
      </c>
      <c r="CA2" t="s">
        <v>14</v>
      </c>
      <c r="CB2" t="s">
        <v>266</v>
      </c>
      <c r="CC2">
        <v>1991</v>
      </c>
      <c r="CD2" t="s">
        <v>0</v>
      </c>
      <c r="CE2" t="s">
        <v>14</v>
      </c>
      <c r="CF2" t="s">
        <v>266</v>
      </c>
    </row>
    <row r="3" spans="1:84">
      <c r="A3">
        <v>1</v>
      </c>
      <c r="B3" t="s">
        <v>277</v>
      </c>
      <c r="C3">
        <f>4*60+39</f>
        <v>279</v>
      </c>
      <c r="D3">
        <f>AVERAGE(C3:C54)</f>
        <v>214.78846153846155</v>
      </c>
      <c r="E3">
        <v>1</v>
      </c>
      <c r="F3" t="s">
        <v>296</v>
      </c>
      <c r="G3">
        <f>2*60+26</f>
        <v>146</v>
      </c>
      <c r="H3">
        <f>AVERAGE(G3:G55)</f>
        <v>240.28301886792454</v>
      </c>
      <c r="I3">
        <v>1</v>
      </c>
      <c r="J3" t="s">
        <v>318</v>
      </c>
      <c r="K3">
        <f>4*60+19</f>
        <v>259</v>
      </c>
      <c r="L3" s="3">
        <f>AVERAGE(K3:K54)</f>
        <v>217.76923076923077</v>
      </c>
      <c r="M3">
        <v>1</v>
      </c>
      <c r="N3" t="s">
        <v>343</v>
      </c>
      <c r="O3">
        <f>2*60+30</f>
        <v>150</v>
      </c>
      <c r="P3">
        <f>AVERAGE(O3:O54)</f>
        <v>215.73076923076923</v>
      </c>
      <c r="Q3">
        <v>1</v>
      </c>
      <c r="R3" t="s">
        <v>379</v>
      </c>
      <c r="S3">
        <f>5*60+54</f>
        <v>354</v>
      </c>
      <c r="T3">
        <f>AVERAGE(S3:S54)</f>
        <v>216.21153846153845</v>
      </c>
      <c r="U3">
        <v>1</v>
      </c>
      <c r="V3" t="s">
        <v>413</v>
      </c>
      <c r="W3">
        <f>2*60+56</f>
        <v>176</v>
      </c>
      <c r="X3">
        <f>AVERAGE(W3:W54)</f>
        <v>217.94230769230768</v>
      </c>
      <c r="Y3">
        <v>1</v>
      </c>
      <c r="Z3" t="s">
        <v>438</v>
      </c>
      <c r="AA3" s="1">
        <v>236</v>
      </c>
      <c r="AB3">
        <f>AVERAGE(AA3:AA55)</f>
        <v>226.71698113207546</v>
      </c>
      <c r="AC3">
        <v>1</v>
      </c>
      <c r="AD3" s="1" t="s">
        <v>466</v>
      </c>
      <c r="AE3" s="1">
        <v>216</v>
      </c>
      <c r="AF3">
        <f>AVERAGE(AE3:AE54)</f>
        <v>232.55769230769232</v>
      </c>
      <c r="AG3">
        <v>1</v>
      </c>
      <c r="AH3" t="s">
        <v>486</v>
      </c>
      <c r="AI3">
        <f>4*60+58</f>
        <v>298</v>
      </c>
      <c r="AJ3">
        <f>AVERAGE(AI3:AI54)</f>
        <v>253.42307692307693</v>
      </c>
      <c r="AK3">
        <v>1</v>
      </c>
      <c r="AL3" t="s">
        <v>509</v>
      </c>
      <c r="AM3">
        <f>3*60+43</f>
        <v>223</v>
      </c>
      <c r="AN3">
        <f>AVERAGE(AM3:AM54)</f>
        <v>222.65384615384616</v>
      </c>
      <c r="AO3">
        <v>1</v>
      </c>
      <c r="AP3" s="1" t="s">
        <v>523</v>
      </c>
      <c r="AQ3">
        <f>3*60+51</f>
        <v>231</v>
      </c>
      <c r="AR3">
        <f>AVERAGE(AQ3:AQ54)</f>
        <v>234.17307692307693</v>
      </c>
      <c r="AS3">
        <v>1</v>
      </c>
      <c r="AT3" s="1" t="s">
        <v>540</v>
      </c>
      <c r="AU3">
        <f>3*60+45</f>
        <v>225</v>
      </c>
      <c r="AV3">
        <f>AVERAGE(AU3:AU54)</f>
        <v>216.92307692307693</v>
      </c>
      <c r="AW3">
        <v>1</v>
      </c>
      <c r="AX3" s="1" t="s">
        <v>555</v>
      </c>
      <c r="AY3" s="1">
        <v>273</v>
      </c>
      <c r="AZ3">
        <f>AVERAGE(AY3:AY55)</f>
        <v>251.79245283018867</v>
      </c>
      <c r="BA3">
        <v>1</v>
      </c>
      <c r="BB3" s="1" t="s">
        <v>571</v>
      </c>
      <c r="BC3">
        <f>3*60+55</f>
        <v>235</v>
      </c>
      <c r="BD3">
        <f>AVERAGE(BC3:BC54)</f>
        <v>235.44230769230768</v>
      </c>
      <c r="BE3">
        <v>1</v>
      </c>
      <c r="BF3" t="s">
        <v>590</v>
      </c>
      <c r="BG3">
        <f>3*60+38</f>
        <v>218</v>
      </c>
      <c r="BH3">
        <f>AVERAGE(BG3:BG54)</f>
        <v>265.86538461538464</v>
      </c>
      <c r="BI3">
        <v>1</v>
      </c>
      <c r="BJ3" t="s">
        <v>616</v>
      </c>
      <c r="BK3">
        <f>4*60+3</f>
        <v>243</v>
      </c>
      <c r="BL3">
        <f>AVERAGE(BK3:BK54)</f>
        <v>248.69230769230768</v>
      </c>
      <c r="BM3">
        <v>1</v>
      </c>
      <c r="BN3" t="s">
        <v>646</v>
      </c>
      <c r="BO3">
        <f>3*60+24</f>
        <v>204</v>
      </c>
      <c r="BP3">
        <f>AVERAGE(BO3:BO54)</f>
        <v>247.40384615384616</v>
      </c>
      <c r="BQ3">
        <v>1</v>
      </c>
      <c r="BR3" t="s">
        <v>674</v>
      </c>
      <c r="BS3">
        <f>3*60+16</f>
        <v>196</v>
      </c>
      <c r="BT3">
        <f>AVERAGE(BS3:BS55)</f>
        <v>264.47169811320754</v>
      </c>
      <c r="BU3">
        <v>1</v>
      </c>
      <c r="BV3" t="s">
        <v>707</v>
      </c>
      <c r="BW3" s="1">
        <v>260</v>
      </c>
      <c r="BX3">
        <f>AVERAGE(BW3:BW54)</f>
        <v>260.15384615384613</v>
      </c>
      <c r="BY3">
        <v>1</v>
      </c>
      <c r="BZ3" t="s">
        <v>739</v>
      </c>
      <c r="CA3">
        <f>4*60+48</f>
        <v>288</v>
      </c>
      <c r="CB3">
        <f>AVERAGE(CA3:CA54)</f>
        <v>260.69230769230768</v>
      </c>
      <c r="CC3">
        <v>1</v>
      </c>
      <c r="CD3" t="s">
        <v>765</v>
      </c>
      <c r="CE3">
        <f>4*60+59</f>
        <v>299</v>
      </c>
      <c r="CF3">
        <f>AVERAGE(CE3:CE54)</f>
        <v>254.53846153846155</v>
      </c>
    </row>
    <row r="4" spans="1:84">
      <c r="A4">
        <v>2</v>
      </c>
      <c r="B4" t="s">
        <v>277</v>
      </c>
      <c r="C4">
        <f>4*60+39</f>
        <v>279</v>
      </c>
      <c r="D4">
        <f>STDEV(C3:C54)</f>
        <v>50.595410370189725</v>
      </c>
      <c r="E4">
        <v>2</v>
      </c>
      <c r="F4" t="s">
        <v>296</v>
      </c>
      <c r="G4">
        <f>2*60+26</f>
        <v>146</v>
      </c>
      <c r="H4">
        <f>STDEV(G3:G55)</f>
        <v>90.829167070447014</v>
      </c>
      <c r="I4">
        <v>2</v>
      </c>
      <c r="J4" t="s">
        <v>318</v>
      </c>
      <c r="K4">
        <f>4*60+19</f>
        <v>259</v>
      </c>
      <c r="L4">
        <f>STDEV(K3:K54)</f>
        <v>41.760575922243582</v>
      </c>
      <c r="M4">
        <v>2</v>
      </c>
      <c r="N4" t="s">
        <v>344</v>
      </c>
      <c r="O4">
        <f>3*60+35</f>
        <v>215</v>
      </c>
      <c r="P4">
        <f>STDEV(O3:O54)</f>
        <v>60.015721922076871</v>
      </c>
      <c r="Q4">
        <v>2</v>
      </c>
      <c r="R4" t="s">
        <v>379</v>
      </c>
      <c r="S4">
        <f>5*60+54</f>
        <v>354</v>
      </c>
      <c r="T4">
        <f>STDEV(S3:S54)</f>
        <v>44.854595820430447</v>
      </c>
      <c r="U4">
        <v>2</v>
      </c>
      <c r="V4" t="s">
        <v>414</v>
      </c>
      <c r="W4">
        <f>3*60+49</f>
        <v>229</v>
      </c>
      <c r="X4">
        <f>STDEV(W3:W54)</f>
        <v>28.136511386479839</v>
      </c>
      <c r="Y4">
        <v>2</v>
      </c>
      <c r="Z4" t="s">
        <v>439</v>
      </c>
      <c r="AA4">
        <f>3*60+39</f>
        <v>219</v>
      </c>
      <c r="AB4">
        <f>STDEV(AA3:AA55)</f>
        <v>57.521359697771466</v>
      </c>
      <c r="AC4">
        <v>2</v>
      </c>
      <c r="AD4" t="s">
        <v>467</v>
      </c>
      <c r="AE4">
        <f>3*60+36</f>
        <v>216</v>
      </c>
      <c r="AF4">
        <f>STDEV(AE3:AE54)</f>
        <v>49.404061697568913</v>
      </c>
      <c r="AG4">
        <v>2</v>
      </c>
      <c r="AH4" t="s">
        <v>486</v>
      </c>
      <c r="AI4">
        <f>4*60+58</f>
        <v>298</v>
      </c>
      <c r="AJ4">
        <f>STDEV(AI3:AI54)</f>
        <v>42.668510753889159</v>
      </c>
      <c r="AK4">
        <v>2</v>
      </c>
      <c r="AL4" t="s">
        <v>508</v>
      </c>
      <c r="AM4">
        <f>3*60+50</f>
        <v>230</v>
      </c>
      <c r="AN4">
        <f>STDEV(AM3:AM54)</f>
        <v>24.709198585161783</v>
      </c>
      <c r="AO4">
        <v>2</v>
      </c>
      <c r="AP4" s="1" t="s">
        <v>523</v>
      </c>
      <c r="AQ4">
        <f>3*60+51</f>
        <v>231</v>
      </c>
      <c r="AR4">
        <f>STDEV(AQ3:AQ54)</f>
        <v>40.27635960818813</v>
      </c>
      <c r="AS4">
        <v>2</v>
      </c>
      <c r="AT4" s="1" t="s">
        <v>540</v>
      </c>
      <c r="AU4">
        <f>3*60+45</f>
        <v>225</v>
      </c>
      <c r="AV4">
        <f>STDEV(AU3:AU54)</f>
        <v>23.149002565092868</v>
      </c>
      <c r="AW4">
        <v>2</v>
      </c>
      <c r="AX4" s="1" t="s">
        <v>555</v>
      </c>
      <c r="AY4" s="1">
        <v>273</v>
      </c>
      <c r="AZ4">
        <f>STDEV(AY3:AY55)</f>
        <v>24.337655606207967</v>
      </c>
      <c r="BA4">
        <v>2</v>
      </c>
      <c r="BB4" s="1" t="s">
        <v>571</v>
      </c>
      <c r="BC4">
        <f>3*60+55</f>
        <v>235</v>
      </c>
      <c r="BD4">
        <f>STDEV(BC3:BC54)</f>
        <v>14.682807688891087</v>
      </c>
      <c r="BE4">
        <v>2</v>
      </c>
      <c r="BF4" t="s">
        <v>590</v>
      </c>
      <c r="BG4">
        <f>3*60+38</f>
        <v>218</v>
      </c>
      <c r="BH4">
        <f>STDEV(BG3:BG54)</f>
        <v>49.138471348993285</v>
      </c>
      <c r="BI4">
        <v>2</v>
      </c>
      <c r="BJ4" t="s">
        <v>616</v>
      </c>
      <c r="BK4">
        <f>4*60+3</f>
        <v>243</v>
      </c>
      <c r="BL4">
        <f>STDEV(BK3:BK54)</f>
        <v>27.862082225538817</v>
      </c>
      <c r="BM4">
        <v>2</v>
      </c>
      <c r="BN4" t="s">
        <v>646</v>
      </c>
      <c r="BO4">
        <f>3*60+24</f>
        <v>204</v>
      </c>
      <c r="BP4">
        <f>STDEV(BO3:BO54)</f>
        <v>35.351600687826704</v>
      </c>
      <c r="BQ4">
        <v>2</v>
      </c>
      <c r="BR4" t="s">
        <v>676</v>
      </c>
      <c r="BS4">
        <f>4*60</f>
        <v>240</v>
      </c>
      <c r="BT4">
        <f>STDEV(BS3:BS55)</f>
        <v>47.026835126988445</v>
      </c>
      <c r="BU4">
        <v>2</v>
      </c>
      <c r="BV4" t="s">
        <v>708</v>
      </c>
      <c r="BW4">
        <f>4*60+51</f>
        <v>291</v>
      </c>
      <c r="BX4">
        <f>STDEV(BW3:BW54)</f>
        <v>38.379112280338681</v>
      </c>
      <c r="BY4">
        <v>2</v>
      </c>
      <c r="BZ4" t="s">
        <v>739</v>
      </c>
      <c r="CA4">
        <f>4*60+48</f>
        <v>288</v>
      </c>
      <c r="CB4">
        <f>STDEV(CA3:CA54)</f>
        <v>32.022380936536351</v>
      </c>
      <c r="CC4">
        <v>2</v>
      </c>
      <c r="CD4" t="s">
        <v>765</v>
      </c>
      <c r="CE4">
        <f>4*60+59</f>
        <v>299</v>
      </c>
      <c r="CF4">
        <f>STDEV(CE3:CE54)</f>
        <v>31.6689131536247</v>
      </c>
    </row>
    <row r="5" spans="1:84">
      <c r="A5">
        <v>3</v>
      </c>
      <c r="B5" t="s">
        <v>277</v>
      </c>
      <c r="C5">
        <f>4*60+39</f>
        <v>279</v>
      </c>
      <c r="D5">
        <f>MEDIAN(C3:C54)</f>
        <v>197</v>
      </c>
      <c r="E5">
        <v>3</v>
      </c>
      <c r="F5" t="s">
        <v>297</v>
      </c>
      <c r="G5">
        <f>8*60+33</f>
        <v>513</v>
      </c>
      <c r="H5">
        <f>MEDIAN(G3:G55)</f>
        <v>216</v>
      </c>
      <c r="I5">
        <v>3</v>
      </c>
      <c r="J5" t="s">
        <v>318</v>
      </c>
      <c r="K5">
        <f>4*60+19</f>
        <v>259</v>
      </c>
      <c r="L5">
        <f>MEDIAN(K3:K54)</f>
        <v>207</v>
      </c>
      <c r="M5">
        <v>3</v>
      </c>
      <c r="N5" t="s">
        <v>345</v>
      </c>
      <c r="O5">
        <f>3*60+31</f>
        <v>211</v>
      </c>
      <c r="P5">
        <f>MEDIAN(O3:O54)</f>
        <v>207.5</v>
      </c>
      <c r="Q5">
        <v>3</v>
      </c>
      <c r="R5" t="s">
        <v>380</v>
      </c>
      <c r="S5">
        <f>3*60+20</f>
        <v>200</v>
      </c>
      <c r="T5">
        <f>MEDIAN(S3:S54)</f>
        <v>206</v>
      </c>
      <c r="U5">
        <v>3</v>
      </c>
      <c r="V5" t="s">
        <v>415</v>
      </c>
      <c r="W5">
        <f>3*60+43</f>
        <v>223</v>
      </c>
      <c r="X5">
        <f>MEDIAN(W3:W54)</f>
        <v>212</v>
      </c>
      <c r="Y5">
        <v>3</v>
      </c>
      <c r="Z5" t="s">
        <v>440</v>
      </c>
      <c r="AA5">
        <f>2*60+50</f>
        <v>170</v>
      </c>
      <c r="AB5">
        <f>MEDIAN(AA3:AA55)</f>
        <v>216</v>
      </c>
      <c r="AC5">
        <v>3</v>
      </c>
      <c r="AD5" t="s">
        <v>467</v>
      </c>
      <c r="AE5">
        <f>3*60+36</f>
        <v>216</v>
      </c>
      <c r="AF5">
        <f>MEDIAN(AE3:AE54)</f>
        <v>211</v>
      </c>
      <c r="AG5">
        <v>3</v>
      </c>
      <c r="AH5" t="s">
        <v>485</v>
      </c>
      <c r="AI5">
        <f>3*60+30</f>
        <v>210</v>
      </c>
      <c r="AJ5">
        <f>MEDIAN(AI3:AI54)</f>
        <v>238</v>
      </c>
      <c r="AK5">
        <v>3</v>
      </c>
      <c r="AL5" t="s">
        <v>510</v>
      </c>
      <c r="AM5">
        <f>3*60+40</f>
        <v>220</v>
      </c>
      <c r="AN5">
        <f>MEDIAN(AM3:AM54)</f>
        <v>229</v>
      </c>
      <c r="AO5">
        <v>3</v>
      </c>
      <c r="AP5" s="1" t="s">
        <v>523</v>
      </c>
      <c r="AQ5">
        <f>3*60+51</f>
        <v>231</v>
      </c>
      <c r="AR5">
        <f>MEDIAN(AQ3:AQ54)</f>
        <v>228</v>
      </c>
      <c r="AS5">
        <v>3</v>
      </c>
      <c r="AT5" s="1" t="s">
        <v>540</v>
      </c>
      <c r="AU5">
        <f>3*60+45</f>
        <v>225</v>
      </c>
      <c r="AV5">
        <f>MEDIAN(AU3:AU54)</f>
        <v>222</v>
      </c>
      <c r="AW5">
        <v>3</v>
      </c>
      <c r="AX5" t="s">
        <v>556</v>
      </c>
      <c r="AY5">
        <f>3*60+42</f>
        <v>222</v>
      </c>
      <c r="AZ5">
        <f>MEDIAN(AY3:AY55)</f>
        <v>253</v>
      </c>
      <c r="BA5">
        <v>3</v>
      </c>
      <c r="BB5" t="s">
        <v>572</v>
      </c>
      <c r="BC5">
        <f>3*60+50</f>
        <v>230</v>
      </c>
      <c r="BD5">
        <f>MEDIAN(BC3:BC54)</f>
        <v>231</v>
      </c>
      <c r="BE5">
        <v>3</v>
      </c>
      <c r="BF5" t="s">
        <v>590</v>
      </c>
      <c r="BG5">
        <f>3*60+38</f>
        <v>218</v>
      </c>
      <c r="BH5">
        <f>MEDIAN(BG3:BG54)</f>
        <v>254</v>
      </c>
      <c r="BI5">
        <v>3</v>
      </c>
      <c r="BJ5" t="s">
        <v>617</v>
      </c>
      <c r="BK5">
        <f>4*60+14</f>
        <v>254</v>
      </c>
      <c r="BL5">
        <f>MEDIAN(BK3:BK54)</f>
        <v>254</v>
      </c>
      <c r="BM5">
        <v>3</v>
      </c>
      <c r="BN5" t="s">
        <v>647</v>
      </c>
      <c r="BO5">
        <f>4*60+4</f>
        <v>244</v>
      </c>
      <c r="BP5">
        <f>MEDIAN(BO3:BO54)</f>
        <v>247.5</v>
      </c>
      <c r="BQ5">
        <v>3</v>
      </c>
      <c r="BR5" t="s">
        <v>677</v>
      </c>
      <c r="BS5">
        <f>3*60+51</f>
        <v>231</v>
      </c>
      <c r="BT5">
        <f>MEDIAN(BS3:BS55)</f>
        <v>260</v>
      </c>
      <c r="BU5">
        <v>3</v>
      </c>
      <c r="BV5" t="s">
        <v>709</v>
      </c>
      <c r="BW5">
        <f>3*60+23</f>
        <v>203</v>
      </c>
      <c r="BX5">
        <f>MEDIAN(BW3:BW54)</f>
        <v>252</v>
      </c>
      <c r="BY5">
        <v>3</v>
      </c>
      <c r="BZ5" t="s">
        <v>740</v>
      </c>
      <c r="CA5">
        <f>4*60+13</f>
        <v>253</v>
      </c>
      <c r="CB5">
        <f>MEDIAN(CA3:CA54)</f>
        <v>256</v>
      </c>
      <c r="CC5">
        <v>3</v>
      </c>
      <c r="CD5" t="s">
        <v>766</v>
      </c>
      <c r="CE5">
        <f>4*60+35</f>
        <v>275</v>
      </c>
      <c r="CF5">
        <f>MEDIAN(CE3:CE54)</f>
        <v>247</v>
      </c>
    </row>
    <row r="6" spans="1:84">
      <c r="A6">
        <v>4</v>
      </c>
      <c r="B6" t="s">
        <v>278</v>
      </c>
      <c r="C6">
        <f>2*60+57</f>
        <v>177</v>
      </c>
      <c r="E6">
        <v>4</v>
      </c>
      <c r="F6" t="s">
        <v>297</v>
      </c>
      <c r="G6">
        <f>8*60+33</f>
        <v>513</v>
      </c>
      <c r="I6">
        <v>4</v>
      </c>
      <c r="J6" t="s">
        <v>319</v>
      </c>
      <c r="K6">
        <f>4*60+26</f>
        <v>266</v>
      </c>
      <c r="M6">
        <v>4</v>
      </c>
      <c r="N6" t="s">
        <v>346</v>
      </c>
      <c r="O6">
        <f>2*60+46</f>
        <v>166</v>
      </c>
      <c r="Q6">
        <v>4</v>
      </c>
      <c r="R6" t="s">
        <v>792</v>
      </c>
      <c r="S6">
        <f>2*60+50</f>
        <v>170</v>
      </c>
      <c r="U6">
        <v>4</v>
      </c>
      <c r="V6" t="s">
        <v>416</v>
      </c>
      <c r="W6">
        <f>3*60+25</f>
        <v>205</v>
      </c>
      <c r="Y6">
        <v>4</v>
      </c>
      <c r="Z6" t="s">
        <v>441</v>
      </c>
      <c r="AA6">
        <f>3*60+37</f>
        <v>217</v>
      </c>
      <c r="AC6">
        <v>4</v>
      </c>
      <c r="AD6" t="s">
        <v>467</v>
      </c>
      <c r="AE6">
        <f>3*60+36</f>
        <v>216</v>
      </c>
      <c r="AG6">
        <v>4</v>
      </c>
      <c r="AH6" t="s">
        <v>485</v>
      </c>
      <c r="AI6">
        <f>3*60+30</f>
        <v>210</v>
      </c>
      <c r="AK6">
        <v>4</v>
      </c>
      <c r="AL6" t="s">
        <v>510</v>
      </c>
      <c r="AM6">
        <f>3*60+40</f>
        <v>220</v>
      </c>
      <c r="AO6">
        <v>4</v>
      </c>
      <c r="AP6" s="1" t="s">
        <v>523</v>
      </c>
      <c r="AQ6">
        <f>3*60+51</f>
        <v>231</v>
      </c>
      <c r="AS6">
        <v>4</v>
      </c>
      <c r="AT6" s="1" t="s">
        <v>540</v>
      </c>
      <c r="AU6">
        <f>3*60+45</f>
        <v>225</v>
      </c>
      <c r="AW6">
        <v>4</v>
      </c>
      <c r="AX6" t="s">
        <v>556</v>
      </c>
      <c r="AY6">
        <f>3*60+42</f>
        <v>222</v>
      </c>
      <c r="BA6">
        <v>4</v>
      </c>
      <c r="BB6" t="s">
        <v>572</v>
      </c>
      <c r="BC6">
        <f>3*60+50</f>
        <v>230</v>
      </c>
      <c r="BE6">
        <v>4</v>
      </c>
      <c r="BF6" t="s">
        <v>590</v>
      </c>
      <c r="BG6">
        <f>3*60+38</f>
        <v>218</v>
      </c>
      <c r="BI6">
        <v>4</v>
      </c>
      <c r="BJ6" t="s">
        <v>617</v>
      </c>
      <c r="BK6">
        <f>4*60+14</f>
        <v>254</v>
      </c>
      <c r="BM6">
        <v>4</v>
      </c>
      <c r="BN6" t="s">
        <v>648</v>
      </c>
      <c r="BO6">
        <f>4*60+21</f>
        <v>261</v>
      </c>
      <c r="BQ6">
        <v>4</v>
      </c>
      <c r="BR6" t="s">
        <v>678</v>
      </c>
      <c r="BS6">
        <f>4*60+26</f>
        <v>266</v>
      </c>
      <c r="BU6">
        <v>4</v>
      </c>
      <c r="BV6" t="s">
        <v>709</v>
      </c>
      <c r="BW6">
        <f>3*60+23</f>
        <v>203</v>
      </c>
      <c r="BY6">
        <v>4</v>
      </c>
      <c r="BZ6" t="s">
        <v>740</v>
      </c>
      <c r="CA6">
        <f>4*60+13</f>
        <v>253</v>
      </c>
      <c r="CC6">
        <v>4</v>
      </c>
      <c r="CD6" t="s">
        <v>767</v>
      </c>
      <c r="CE6">
        <f>4*60+16</f>
        <v>256</v>
      </c>
    </row>
    <row r="7" spans="1:84">
      <c r="A7">
        <v>5</v>
      </c>
      <c r="B7" t="s">
        <v>278</v>
      </c>
      <c r="C7">
        <f>2*60+57</f>
        <v>177</v>
      </c>
      <c r="E7">
        <v>5</v>
      </c>
      <c r="F7" t="s">
        <v>297</v>
      </c>
      <c r="G7">
        <f>8*60+33</f>
        <v>513</v>
      </c>
      <c r="I7">
        <v>5</v>
      </c>
      <c r="J7" t="s">
        <v>320</v>
      </c>
      <c r="K7">
        <f>3*60+23</f>
        <v>203</v>
      </c>
      <c r="M7">
        <v>5</v>
      </c>
      <c r="N7" t="s">
        <v>347</v>
      </c>
      <c r="O7">
        <f>3*60+31</f>
        <v>211</v>
      </c>
      <c r="Q7">
        <v>5</v>
      </c>
      <c r="R7" t="s">
        <v>381</v>
      </c>
      <c r="S7">
        <f>2*60+50</f>
        <v>170</v>
      </c>
      <c r="U7">
        <v>5</v>
      </c>
      <c r="V7" t="s">
        <v>417</v>
      </c>
      <c r="W7">
        <f>2*60+52</f>
        <v>172</v>
      </c>
      <c r="Y7">
        <v>5</v>
      </c>
      <c r="Z7" t="s">
        <v>442</v>
      </c>
      <c r="AA7">
        <f>3*60+20</f>
        <v>200</v>
      </c>
      <c r="AC7">
        <v>5</v>
      </c>
      <c r="AD7" t="s">
        <v>468</v>
      </c>
      <c r="AE7">
        <f>4*60+45</f>
        <v>285</v>
      </c>
      <c r="AG7">
        <v>5</v>
      </c>
      <c r="AH7" t="s">
        <v>485</v>
      </c>
      <c r="AI7">
        <f>3*60+30</f>
        <v>210</v>
      </c>
      <c r="AK7">
        <v>5</v>
      </c>
      <c r="AL7" t="s">
        <v>510</v>
      </c>
      <c r="AM7">
        <f>3*60+40</f>
        <v>220</v>
      </c>
      <c r="AO7">
        <v>5</v>
      </c>
      <c r="AP7" s="1" t="s">
        <v>525</v>
      </c>
      <c r="AQ7">
        <f>3*60+55</f>
        <v>235</v>
      </c>
      <c r="AS7">
        <v>5</v>
      </c>
      <c r="AT7" s="1" t="s">
        <v>541</v>
      </c>
      <c r="AU7">
        <f>3*60+39</f>
        <v>219</v>
      </c>
      <c r="AW7">
        <v>5</v>
      </c>
      <c r="AX7" t="s">
        <v>556</v>
      </c>
      <c r="AY7">
        <f>3*60+42</f>
        <v>222</v>
      </c>
      <c r="BA7">
        <v>5</v>
      </c>
      <c r="BB7" t="s">
        <v>573</v>
      </c>
      <c r="BC7">
        <f>3*60+51</f>
        <v>231</v>
      </c>
      <c r="BE7">
        <v>5</v>
      </c>
      <c r="BF7" t="s">
        <v>591</v>
      </c>
      <c r="BG7">
        <f>4*60+58</f>
        <v>298</v>
      </c>
      <c r="BI7">
        <v>5</v>
      </c>
      <c r="BJ7" t="s">
        <v>617</v>
      </c>
      <c r="BK7">
        <f>4*60+14</f>
        <v>254</v>
      </c>
      <c r="BM7">
        <v>5</v>
      </c>
      <c r="BN7" t="s">
        <v>648</v>
      </c>
      <c r="BO7">
        <f>4*60+21</f>
        <v>261</v>
      </c>
      <c r="BQ7">
        <v>5</v>
      </c>
      <c r="BR7" t="s">
        <v>679</v>
      </c>
      <c r="BS7">
        <f>3*60</f>
        <v>180</v>
      </c>
      <c r="BU7">
        <v>5</v>
      </c>
      <c r="BV7" t="s">
        <v>710</v>
      </c>
      <c r="BW7">
        <f>3*60+58</f>
        <v>238</v>
      </c>
      <c r="BY7">
        <v>5</v>
      </c>
      <c r="BZ7" t="s">
        <v>740</v>
      </c>
      <c r="CA7">
        <f>4*60+13</f>
        <v>253</v>
      </c>
      <c r="CC7">
        <v>5</v>
      </c>
      <c r="CD7" t="s">
        <v>767</v>
      </c>
      <c r="CE7">
        <f>4*60+16</f>
        <v>256</v>
      </c>
    </row>
    <row r="8" spans="1:84">
      <c r="A8">
        <v>6</v>
      </c>
      <c r="B8" t="s">
        <v>278</v>
      </c>
      <c r="C8">
        <f>2*60+57</f>
        <v>177</v>
      </c>
      <c r="E8">
        <v>6</v>
      </c>
      <c r="F8" t="s">
        <v>297</v>
      </c>
      <c r="G8">
        <f>8*60+33</f>
        <v>513</v>
      </c>
      <c r="I8">
        <v>6</v>
      </c>
      <c r="J8" t="s">
        <v>320</v>
      </c>
      <c r="K8">
        <f>3*60+23</f>
        <v>203</v>
      </c>
      <c r="M8">
        <v>6</v>
      </c>
      <c r="N8" t="s">
        <v>348</v>
      </c>
      <c r="O8">
        <f>3*60+36</f>
        <v>216</v>
      </c>
      <c r="Q8">
        <v>6</v>
      </c>
      <c r="R8" t="s">
        <v>382</v>
      </c>
      <c r="S8">
        <f>3*60+12</f>
        <v>192</v>
      </c>
      <c r="U8">
        <v>6</v>
      </c>
      <c r="V8" t="s">
        <v>418</v>
      </c>
      <c r="W8">
        <f>3*60+35</f>
        <v>215</v>
      </c>
      <c r="Y8">
        <v>6</v>
      </c>
      <c r="Z8" t="s">
        <v>443</v>
      </c>
      <c r="AA8">
        <f>3*60+40</f>
        <v>220</v>
      </c>
      <c r="AC8">
        <v>6</v>
      </c>
      <c r="AD8" t="s">
        <v>468</v>
      </c>
      <c r="AE8">
        <f>4*60+45</f>
        <v>285</v>
      </c>
      <c r="AG8">
        <v>6</v>
      </c>
      <c r="AH8" t="s">
        <v>487</v>
      </c>
      <c r="AI8">
        <f>5*60+28</f>
        <v>328</v>
      </c>
      <c r="AK8">
        <v>6</v>
      </c>
      <c r="AL8" t="s">
        <v>510</v>
      </c>
      <c r="AM8">
        <f>3*60+40</f>
        <v>220</v>
      </c>
      <c r="AO8">
        <v>6</v>
      </c>
      <c r="AP8" s="1" t="s">
        <v>526</v>
      </c>
      <c r="AQ8">
        <f>3*60+39</f>
        <v>219</v>
      </c>
      <c r="AS8">
        <v>6</v>
      </c>
      <c r="AT8" s="1" t="s">
        <v>542</v>
      </c>
      <c r="AU8">
        <f t="shared" ref="AU8:AU13" si="0">3*60+36</f>
        <v>216</v>
      </c>
      <c r="AW8">
        <v>6</v>
      </c>
      <c r="AX8" t="s">
        <v>557</v>
      </c>
      <c r="AY8">
        <f>4*60+58</f>
        <v>298</v>
      </c>
      <c r="BA8">
        <v>6</v>
      </c>
      <c r="BB8" t="s">
        <v>573</v>
      </c>
      <c r="BC8">
        <f>3*60+51</f>
        <v>231</v>
      </c>
      <c r="BE8">
        <v>6</v>
      </c>
      <c r="BF8" t="s">
        <v>591</v>
      </c>
      <c r="BG8">
        <f>4*60+58</f>
        <v>298</v>
      </c>
      <c r="BI8">
        <v>6</v>
      </c>
      <c r="BJ8" t="s">
        <v>617</v>
      </c>
      <c r="BK8">
        <f>4*60+14</f>
        <v>254</v>
      </c>
      <c r="BM8">
        <v>6</v>
      </c>
      <c r="BN8" t="s">
        <v>649</v>
      </c>
      <c r="BO8">
        <f>3*60+49</f>
        <v>229</v>
      </c>
      <c r="BQ8">
        <v>6</v>
      </c>
      <c r="BR8" t="s">
        <v>680</v>
      </c>
      <c r="BS8">
        <f>3*60+32</f>
        <v>212</v>
      </c>
      <c r="BU8">
        <v>6</v>
      </c>
      <c r="BV8" t="s">
        <v>711</v>
      </c>
      <c r="BW8">
        <f>4*60+11</f>
        <v>251</v>
      </c>
      <c r="BY8">
        <v>6</v>
      </c>
      <c r="BZ8" t="s">
        <v>741</v>
      </c>
      <c r="CA8">
        <f>4*60+24</f>
        <v>264</v>
      </c>
      <c r="CC8">
        <v>6</v>
      </c>
      <c r="CD8" t="s">
        <v>768</v>
      </c>
      <c r="CE8">
        <f>4*60+4</f>
        <v>244</v>
      </c>
    </row>
    <row r="9" spans="1:84">
      <c r="A9">
        <v>7</v>
      </c>
      <c r="B9" t="s">
        <v>279</v>
      </c>
      <c r="C9">
        <f>2*60+46</f>
        <v>166</v>
      </c>
      <c r="E9">
        <v>7</v>
      </c>
      <c r="F9" t="s">
        <v>298</v>
      </c>
      <c r="G9">
        <f>3*60+16</f>
        <v>196</v>
      </c>
      <c r="I9">
        <v>7</v>
      </c>
      <c r="J9" t="s">
        <v>320</v>
      </c>
      <c r="K9">
        <f>3*60+23</f>
        <v>203</v>
      </c>
      <c r="M9">
        <v>7</v>
      </c>
      <c r="N9" t="s">
        <v>347</v>
      </c>
      <c r="O9">
        <f>3*60+31</f>
        <v>211</v>
      </c>
      <c r="Q9">
        <v>7</v>
      </c>
      <c r="R9" t="s">
        <v>383</v>
      </c>
      <c r="S9">
        <f>2*60+30</f>
        <v>150</v>
      </c>
      <c r="U9">
        <v>7</v>
      </c>
      <c r="V9" t="s">
        <v>418</v>
      </c>
      <c r="W9">
        <f>3*60+35</f>
        <v>215</v>
      </c>
      <c r="Y9">
        <v>7</v>
      </c>
      <c r="Z9" t="s">
        <v>443</v>
      </c>
      <c r="AA9">
        <f>3*60+40</f>
        <v>220</v>
      </c>
      <c r="AC9">
        <v>7</v>
      </c>
      <c r="AD9" t="s">
        <v>468</v>
      </c>
      <c r="AE9">
        <f>4*60+45</f>
        <v>285</v>
      </c>
      <c r="AG9">
        <v>7</v>
      </c>
      <c r="AH9" t="s">
        <v>487</v>
      </c>
      <c r="AI9">
        <f>5*60+28</f>
        <v>328</v>
      </c>
      <c r="AK9">
        <v>7</v>
      </c>
      <c r="AL9" t="s">
        <v>511</v>
      </c>
      <c r="AM9">
        <f>3*60+45</f>
        <v>225</v>
      </c>
      <c r="AO9">
        <v>7</v>
      </c>
      <c r="AP9" s="1" t="s">
        <v>526</v>
      </c>
      <c r="AQ9">
        <f>3*60+39</f>
        <v>219</v>
      </c>
      <c r="AS9">
        <v>7</v>
      </c>
      <c r="AT9" s="1" t="s">
        <v>542</v>
      </c>
      <c r="AU9">
        <f t="shared" si="0"/>
        <v>216</v>
      </c>
      <c r="AW9">
        <v>7</v>
      </c>
      <c r="AX9" t="s">
        <v>556</v>
      </c>
      <c r="AY9">
        <f>3*60+42</f>
        <v>222</v>
      </c>
      <c r="BA9">
        <v>7</v>
      </c>
      <c r="BB9" t="s">
        <v>573</v>
      </c>
      <c r="BC9">
        <f>3*60+51</f>
        <v>231</v>
      </c>
      <c r="BE9">
        <v>7</v>
      </c>
      <c r="BF9" t="s">
        <v>592</v>
      </c>
      <c r="BG9">
        <f>5*60+4</f>
        <v>304</v>
      </c>
      <c r="BI9">
        <v>7</v>
      </c>
      <c r="BJ9" t="s">
        <v>618</v>
      </c>
      <c r="BK9">
        <f>4*60+33</f>
        <v>273</v>
      </c>
      <c r="BM9">
        <v>7</v>
      </c>
      <c r="BN9" t="s">
        <v>650</v>
      </c>
      <c r="BO9">
        <f>4*60+11</f>
        <v>251</v>
      </c>
      <c r="BQ9">
        <v>7</v>
      </c>
      <c r="BR9" t="s">
        <v>680</v>
      </c>
      <c r="BS9">
        <f>3*60+32</f>
        <v>212</v>
      </c>
      <c r="BU9">
        <v>7</v>
      </c>
      <c r="BV9" t="s">
        <v>711</v>
      </c>
      <c r="BW9">
        <f>4*60+11</f>
        <v>251</v>
      </c>
      <c r="BY9">
        <v>7</v>
      </c>
      <c r="BZ9" t="s">
        <v>741</v>
      </c>
      <c r="CA9">
        <f>4*60+24</f>
        <v>264</v>
      </c>
      <c r="CC9">
        <v>7</v>
      </c>
      <c r="CD9" t="s">
        <v>768</v>
      </c>
      <c r="CE9">
        <f>4*60+4</f>
        <v>244</v>
      </c>
    </row>
    <row r="10" spans="1:84">
      <c r="A10">
        <v>8</v>
      </c>
      <c r="B10" t="s">
        <v>279</v>
      </c>
      <c r="C10">
        <f>2*60+46</f>
        <v>166</v>
      </c>
      <c r="E10">
        <v>8</v>
      </c>
      <c r="F10" t="s">
        <v>299</v>
      </c>
      <c r="G10">
        <f>3*60+17</f>
        <v>197</v>
      </c>
      <c r="I10">
        <v>8</v>
      </c>
      <c r="J10" t="s">
        <v>321</v>
      </c>
      <c r="K10">
        <f>4*60+46</f>
        <v>286</v>
      </c>
      <c r="M10">
        <v>8</v>
      </c>
      <c r="N10" t="s">
        <v>347</v>
      </c>
      <c r="O10">
        <f>3*60+31</f>
        <v>211</v>
      </c>
      <c r="Q10">
        <v>8</v>
      </c>
      <c r="R10" t="s">
        <v>384</v>
      </c>
      <c r="S10">
        <f>3*60+2</f>
        <v>182</v>
      </c>
      <c r="U10">
        <v>8</v>
      </c>
      <c r="V10" t="s">
        <v>418</v>
      </c>
      <c r="W10">
        <f>3*60+35</f>
        <v>215</v>
      </c>
      <c r="Y10">
        <v>8</v>
      </c>
      <c r="Z10" t="s">
        <v>444</v>
      </c>
      <c r="AA10">
        <f>3*60+48</f>
        <v>228</v>
      </c>
      <c r="AC10">
        <v>8</v>
      </c>
      <c r="AD10" t="s">
        <v>468</v>
      </c>
      <c r="AE10">
        <f>4*60+45</f>
        <v>285</v>
      </c>
      <c r="AG10">
        <v>8</v>
      </c>
      <c r="AH10" t="s">
        <v>487</v>
      </c>
      <c r="AI10">
        <f>5*60+28</f>
        <v>328</v>
      </c>
      <c r="AK10">
        <v>8</v>
      </c>
      <c r="AL10" t="s">
        <v>512</v>
      </c>
      <c r="AM10">
        <f>2*60+42</f>
        <v>162</v>
      </c>
      <c r="AO10">
        <v>8</v>
      </c>
      <c r="AP10" s="1" t="s">
        <v>527</v>
      </c>
      <c r="AQ10">
        <f>2*60+43</f>
        <v>163</v>
      </c>
      <c r="AS10">
        <v>8</v>
      </c>
      <c r="AT10" s="1" t="s">
        <v>542</v>
      </c>
      <c r="AU10">
        <f t="shared" si="0"/>
        <v>216</v>
      </c>
      <c r="AW10">
        <v>8</v>
      </c>
      <c r="AX10" t="s">
        <v>558</v>
      </c>
      <c r="AY10">
        <f>3*60+31</f>
        <v>211</v>
      </c>
      <c r="BA10">
        <v>8</v>
      </c>
      <c r="BB10" t="s">
        <v>574</v>
      </c>
      <c r="BC10">
        <f>4*60+3</f>
        <v>243</v>
      </c>
      <c r="BE10">
        <v>8</v>
      </c>
      <c r="BF10" t="s">
        <v>592</v>
      </c>
      <c r="BG10">
        <f>5*60+4</f>
        <v>304</v>
      </c>
      <c r="BI10">
        <v>8</v>
      </c>
      <c r="BJ10" t="s">
        <v>618</v>
      </c>
      <c r="BK10">
        <f>4*60+33</f>
        <v>273</v>
      </c>
      <c r="BM10">
        <v>8</v>
      </c>
      <c r="BN10" t="s">
        <v>650</v>
      </c>
      <c r="BO10">
        <f>4*60+11</f>
        <v>251</v>
      </c>
      <c r="BQ10">
        <v>8</v>
      </c>
      <c r="BR10" t="s">
        <v>681</v>
      </c>
      <c r="BS10">
        <f>4*60+18</f>
        <v>258</v>
      </c>
      <c r="BU10">
        <v>8</v>
      </c>
      <c r="BV10" t="s">
        <v>711</v>
      </c>
      <c r="BW10">
        <f>4*60+11</f>
        <v>251</v>
      </c>
      <c r="BY10">
        <v>8</v>
      </c>
      <c r="BZ10" t="s">
        <v>741</v>
      </c>
      <c r="CA10">
        <f>4*60+24</f>
        <v>264</v>
      </c>
      <c r="CC10">
        <v>8</v>
      </c>
      <c r="CD10" t="s">
        <v>769</v>
      </c>
      <c r="CE10">
        <f>3*60+54</f>
        <v>234</v>
      </c>
    </row>
    <row r="11" spans="1:84">
      <c r="A11">
        <v>9</v>
      </c>
      <c r="B11" t="s">
        <v>279</v>
      </c>
      <c r="C11">
        <f>2*60+46</f>
        <v>166</v>
      </c>
      <c r="E11">
        <v>9</v>
      </c>
      <c r="F11" t="s">
        <v>299</v>
      </c>
      <c r="G11">
        <f>3*60+17</f>
        <v>197</v>
      </c>
      <c r="I11">
        <v>9</v>
      </c>
      <c r="J11" t="s">
        <v>321</v>
      </c>
      <c r="K11">
        <f>4*60+46</f>
        <v>286</v>
      </c>
      <c r="M11">
        <v>9</v>
      </c>
      <c r="N11" t="s">
        <v>349</v>
      </c>
      <c r="O11">
        <f>3*60+24</f>
        <v>204</v>
      </c>
      <c r="Q11">
        <v>9</v>
      </c>
      <c r="R11" t="s">
        <v>385</v>
      </c>
      <c r="S11">
        <f>3*60+25</f>
        <v>205</v>
      </c>
      <c r="U11">
        <v>9</v>
      </c>
      <c r="V11" t="s">
        <v>419</v>
      </c>
      <c r="W11">
        <f>4*60+7</f>
        <v>247</v>
      </c>
      <c r="Y11">
        <v>9</v>
      </c>
      <c r="Z11" t="s">
        <v>445</v>
      </c>
      <c r="AA11">
        <f>4*60+49</f>
        <v>289</v>
      </c>
      <c r="AC11">
        <v>9</v>
      </c>
      <c r="AD11" t="s">
        <v>469</v>
      </c>
      <c r="AE11">
        <f>3*60+18</f>
        <v>198</v>
      </c>
      <c r="AG11">
        <v>9</v>
      </c>
      <c r="AH11" t="s">
        <v>487</v>
      </c>
      <c r="AI11">
        <f>5*60+28</f>
        <v>328</v>
      </c>
      <c r="AK11">
        <v>9</v>
      </c>
      <c r="AL11" t="s">
        <v>512</v>
      </c>
      <c r="AM11">
        <f>2*60+42</f>
        <v>162</v>
      </c>
      <c r="AO11">
        <v>9</v>
      </c>
      <c r="AP11" s="1" t="s">
        <v>528</v>
      </c>
      <c r="AQ11">
        <f>3*60+8</f>
        <v>188</v>
      </c>
      <c r="AS11">
        <v>9</v>
      </c>
      <c r="AT11" s="1" t="s">
        <v>542</v>
      </c>
      <c r="AU11">
        <f t="shared" si="0"/>
        <v>216</v>
      </c>
      <c r="AW11">
        <v>9</v>
      </c>
      <c r="AX11" t="s">
        <v>558</v>
      </c>
      <c r="AY11">
        <f>3*60+31</f>
        <v>211</v>
      </c>
      <c r="BA11">
        <v>9</v>
      </c>
      <c r="BB11" t="s">
        <v>574</v>
      </c>
      <c r="BC11">
        <f>4*60+3</f>
        <v>243</v>
      </c>
      <c r="BE11">
        <v>9</v>
      </c>
      <c r="BF11" t="s">
        <v>592</v>
      </c>
      <c r="BG11">
        <f>5*60+4</f>
        <v>304</v>
      </c>
      <c r="BI11">
        <v>9</v>
      </c>
      <c r="BJ11" t="s">
        <v>619</v>
      </c>
      <c r="BK11">
        <f>4*60+10</f>
        <v>250</v>
      </c>
      <c r="BM11">
        <v>9</v>
      </c>
      <c r="BN11" t="s">
        <v>650</v>
      </c>
      <c r="BO11">
        <f>4*60+11</f>
        <v>251</v>
      </c>
      <c r="BQ11">
        <v>9</v>
      </c>
      <c r="BR11" t="s">
        <v>682</v>
      </c>
      <c r="BS11">
        <f>5*60+40</f>
        <v>340</v>
      </c>
      <c r="BU11">
        <v>9</v>
      </c>
      <c r="BV11" t="s">
        <v>712</v>
      </c>
      <c r="BW11">
        <f>3*60+34</f>
        <v>214</v>
      </c>
      <c r="BY11">
        <v>9</v>
      </c>
      <c r="BZ11" t="s">
        <v>742</v>
      </c>
      <c r="CA11">
        <f>4*60+9</f>
        <v>249</v>
      </c>
      <c r="CC11">
        <v>9</v>
      </c>
      <c r="CD11" t="s">
        <v>769</v>
      </c>
      <c r="CE11">
        <f>3*60+54</f>
        <v>234</v>
      </c>
    </row>
    <row r="12" spans="1:84">
      <c r="A12">
        <v>10</v>
      </c>
      <c r="B12" t="s">
        <v>279</v>
      </c>
      <c r="C12">
        <f>2*60+46</f>
        <v>166</v>
      </c>
      <c r="E12">
        <v>10</v>
      </c>
      <c r="F12" t="s">
        <v>299</v>
      </c>
      <c r="G12">
        <f>3*60+17</f>
        <v>197</v>
      </c>
      <c r="I12">
        <v>10</v>
      </c>
      <c r="J12" t="s">
        <v>321</v>
      </c>
      <c r="K12">
        <f>4*60+46</f>
        <v>286</v>
      </c>
      <c r="M12">
        <v>10</v>
      </c>
      <c r="N12" t="s">
        <v>349</v>
      </c>
      <c r="O12">
        <f>3*60+24</f>
        <v>204</v>
      </c>
      <c r="Q12">
        <v>10</v>
      </c>
      <c r="R12" t="s">
        <v>386</v>
      </c>
      <c r="S12">
        <f>3*60+31</f>
        <v>211</v>
      </c>
      <c r="U12">
        <v>10</v>
      </c>
      <c r="V12" t="s">
        <v>420</v>
      </c>
      <c r="W12">
        <f>2*60+55</f>
        <v>175</v>
      </c>
      <c r="Y12">
        <v>10</v>
      </c>
      <c r="Z12" t="s">
        <v>446</v>
      </c>
      <c r="AA12">
        <f>3*60+4</f>
        <v>184</v>
      </c>
      <c r="AC12">
        <v>10</v>
      </c>
      <c r="AD12" t="s">
        <v>469</v>
      </c>
      <c r="AE12">
        <f>3*60+18</f>
        <v>198</v>
      </c>
      <c r="AG12">
        <v>10</v>
      </c>
      <c r="AH12" t="s">
        <v>488</v>
      </c>
      <c r="AI12">
        <f>3*60+15</f>
        <v>195</v>
      </c>
      <c r="AK12">
        <v>10</v>
      </c>
      <c r="AL12" t="s">
        <v>512</v>
      </c>
      <c r="AM12">
        <f>2*60+42</f>
        <v>162</v>
      </c>
      <c r="AO12">
        <v>10</v>
      </c>
      <c r="AP12" s="1" t="s">
        <v>528</v>
      </c>
      <c r="AQ12">
        <f>3*60+8</f>
        <v>188</v>
      </c>
      <c r="AS12">
        <v>10</v>
      </c>
      <c r="AT12" s="1" t="s">
        <v>542</v>
      </c>
      <c r="AU12">
        <f t="shared" si="0"/>
        <v>216</v>
      </c>
      <c r="AW12">
        <v>10</v>
      </c>
      <c r="AX12" t="s">
        <v>559</v>
      </c>
      <c r="AY12">
        <f t="shared" ref="AY12:AY18" si="1">4*60+53</f>
        <v>293</v>
      </c>
      <c r="BA12">
        <v>10</v>
      </c>
      <c r="BB12" t="s">
        <v>574</v>
      </c>
      <c r="BC12">
        <f>4*60+3</f>
        <v>243</v>
      </c>
      <c r="BE12">
        <v>10</v>
      </c>
      <c r="BF12" t="s">
        <v>593</v>
      </c>
      <c r="BG12">
        <f>4*60+55</f>
        <v>295</v>
      </c>
      <c r="BI12">
        <v>10</v>
      </c>
      <c r="BJ12" t="s">
        <v>619</v>
      </c>
      <c r="BK12">
        <f>4*60+10</f>
        <v>250</v>
      </c>
      <c r="BM12">
        <v>10</v>
      </c>
      <c r="BN12" t="s">
        <v>650</v>
      </c>
      <c r="BO12">
        <f>4*60+11</f>
        <v>251</v>
      </c>
      <c r="BQ12">
        <v>10</v>
      </c>
      <c r="BR12" t="s">
        <v>682</v>
      </c>
      <c r="BS12">
        <f>5*60+40</f>
        <v>340</v>
      </c>
      <c r="BU12">
        <v>10</v>
      </c>
      <c r="BV12" t="s">
        <v>712</v>
      </c>
      <c r="BW12">
        <f>3*60+34</f>
        <v>214</v>
      </c>
      <c r="BY12">
        <v>10</v>
      </c>
      <c r="BZ12" t="s">
        <v>742</v>
      </c>
      <c r="CA12">
        <f>4*60+9</f>
        <v>249</v>
      </c>
      <c r="CC12">
        <v>10</v>
      </c>
      <c r="CD12" t="s">
        <v>770</v>
      </c>
      <c r="CE12">
        <f>4*60+7</f>
        <v>247</v>
      </c>
    </row>
    <row r="13" spans="1:84">
      <c r="A13">
        <v>11</v>
      </c>
      <c r="B13" t="s">
        <v>279</v>
      </c>
      <c r="C13">
        <f>2*60+46</f>
        <v>166</v>
      </c>
      <c r="E13">
        <v>11</v>
      </c>
      <c r="F13" t="s">
        <v>299</v>
      </c>
      <c r="G13">
        <f>3*60+17</f>
        <v>197</v>
      </c>
      <c r="I13">
        <v>11</v>
      </c>
      <c r="J13" t="s">
        <v>321</v>
      </c>
      <c r="K13">
        <f>4*60+46</f>
        <v>286</v>
      </c>
      <c r="M13">
        <v>11</v>
      </c>
      <c r="N13" t="s">
        <v>349</v>
      </c>
      <c r="O13">
        <f>3*60+24</f>
        <v>204</v>
      </c>
      <c r="Q13">
        <v>11</v>
      </c>
      <c r="R13" t="s">
        <v>387</v>
      </c>
      <c r="S13">
        <f>4*60+18</f>
        <v>258</v>
      </c>
      <c r="U13">
        <v>11</v>
      </c>
      <c r="V13" t="s">
        <v>421</v>
      </c>
      <c r="W13">
        <f>3*60+20</f>
        <v>200</v>
      </c>
      <c r="Y13">
        <v>11</v>
      </c>
      <c r="Z13" t="s">
        <v>446</v>
      </c>
      <c r="AA13">
        <f>3*60+4</f>
        <v>184</v>
      </c>
      <c r="AC13">
        <v>11</v>
      </c>
      <c r="AD13" t="s">
        <v>470</v>
      </c>
      <c r="AE13">
        <f t="shared" ref="AE13:AE20" si="2">3*60+31</f>
        <v>211</v>
      </c>
      <c r="AG13">
        <v>11</v>
      </c>
      <c r="AH13" t="s">
        <v>488</v>
      </c>
      <c r="AI13">
        <f>3*60+15</f>
        <v>195</v>
      </c>
      <c r="AK13">
        <v>11</v>
      </c>
      <c r="AL13" t="s">
        <v>512</v>
      </c>
      <c r="AM13">
        <f>2*60+42</f>
        <v>162</v>
      </c>
      <c r="AO13">
        <v>11</v>
      </c>
      <c r="AP13" s="1" t="s">
        <v>527</v>
      </c>
      <c r="AQ13">
        <f>2*60+43</f>
        <v>163</v>
      </c>
      <c r="AS13">
        <v>11</v>
      </c>
      <c r="AT13" s="1" t="s">
        <v>542</v>
      </c>
      <c r="AU13">
        <f t="shared" si="0"/>
        <v>216</v>
      </c>
      <c r="AW13">
        <v>11</v>
      </c>
      <c r="AX13" t="s">
        <v>559</v>
      </c>
      <c r="AY13">
        <f t="shared" si="1"/>
        <v>293</v>
      </c>
      <c r="BA13">
        <v>11</v>
      </c>
      <c r="BB13" t="s">
        <v>574</v>
      </c>
      <c r="BC13">
        <f>4*60+3</f>
        <v>243</v>
      </c>
      <c r="BE13">
        <v>11</v>
      </c>
      <c r="BF13" t="s">
        <v>593</v>
      </c>
      <c r="BG13">
        <f>4*60+55</f>
        <v>295</v>
      </c>
      <c r="BI13">
        <v>11</v>
      </c>
      <c r="BJ13" t="s">
        <v>620</v>
      </c>
      <c r="BK13">
        <f>4*60+18</f>
        <v>258</v>
      </c>
      <c r="BM13">
        <v>11</v>
      </c>
      <c r="BN13" t="s">
        <v>651</v>
      </c>
      <c r="BO13">
        <f>3*60+33</f>
        <v>213</v>
      </c>
      <c r="BQ13">
        <v>11</v>
      </c>
      <c r="BR13" t="s">
        <v>683</v>
      </c>
      <c r="BS13">
        <f>3*60+32</f>
        <v>212</v>
      </c>
      <c r="BU13">
        <v>11</v>
      </c>
      <c r="BV13" t="s">
        <v>712</v>
      </c>
      <c r="BW13">
        <f>3*60+34</f>
        <v>214</v>
      </c>
      <c r="BY13">
        <v>11</v>
      </c>
      <c r="BZ13" t="s">
        <v>742</v>
      </c>
      <c r="CA13">
        <f>4*60+9</f>
        <v>249</v>
      </c>
      <c r="CC13">
        <v>11</v>
      </c>
      <c r="CD13" t="s">
        <v>770</v>
      </c>
      <c r="CE13">
        <f>4*60+7</f>
        <v>247</v>
      </c>
    </row>
    <row r="14" spans="1:84">
      <c r="A14">
        <v>12</v>
      </c>
      <c r="B14" t="s">
        <v>280</v>
      </c>
      <c r="C14">
        <f>4*60+33</f>
        <v>273</v>
      </c>
      <c r="E14">
        <v>12</v>
      </c>
      <c r="F14" t="s">
        <v>300</v>
      </c>
      <c r="G14">
        <f>3*60+7</f>
        <v>187</v>
      </c>
      <c r="I14">
        <v>12</v>
      </c>
      <c r="J14" t="s">
        <v>322</v>
      </c>
      <c r="K14">
        <f>2*60+50</f>
        <v>170</v>
      </c>
      <c r="M14">
        <v>12</v>
      </c>
      <c r="N14" t="s">
        <v>350</v>
      </c>
      <c r="O14">
        <f>3*60+27</f>
        <v>207</v>
      </c>
      <c r="Q14">
        <v>12</v>
      </c>
      <c r="R14" t="s">
        <v>388</v>
      </c>
      <c r="S14">
        <f>3*60+27</f>
        <v>207</v>
      </c>
      <c r="U14">
        <v>12</v>
      </c>
      <c r="V14" t="s">
        <v>421</v>
      </c>
      <c r="W14">
        <f>3*60+20</f>
        <v>200</v>
      </c>
      <c r="Y14">
        <v>12</v>
      </c>
      <c r="Z14" t="s">
        <v>446</v>
      </c>
      <c r="AA14">
        <f>3*60+4</f>
        <v>184</v>
      </c>
      <c r="AC14">
        <v>12</v>
      </c>
      <c r="AD14" t="s">
        <v>470</v>
      </c>
      <c r="AE14">
        <f t="shared" si="2"/>
        <v>211</v>
      </c>
      <c r="AG14">
        <v>12</v>
      </c>
      <c r="AH14" t="s">
        <v>489</v>
      </c>
      <c r="AI14">
        <f>5*60+3</f>
        <v>303</v>
      </c>
      <c r="AK14">
        <v>12</v>
      </c>
      <c r="AL14" t="s">
        <v>513</v>
      </c>
      <c r="AM14">
        <f>3*60+59</f>
        <v>239</v>
      </c>
      <c r="AO14">
        <v>12</v>
      </c>
      <c r="AP14" s="1" t="s">
        <v>529</v>
      </c>
      <c r="AQ14">
        <f>3*60+22</f>
        <v>202</v>
      </c>
      <c r="AS14">
        <v>12</v>
      </c>
      <c r="AT14" s="1" t="s">
        <v>543</v>
      </c>
      <c r="AU14">
        <f t="shared" ref="AU14:AU20" si="3">2*60+48</f>
        <v>168</v>
      </c>
      <c r="AW14">
        <v>12</v>
      </c>
      <c r="AX14" t="s">
        <v>559</v>
      </c>
      <c r="AY14">
        <f t="shared" si="1"/>
        <v>293</v>
      </c>
      <c r="BA14">
        <v>12</v>
      </c>
      <c r="BB14" t="s">
        <v>574</v>
      </c>
      <c r="BC14">
        <f>4*60+3</f>
        <v>243</v>
      </c>
      <c r="BE14">
        <v>12</v>
      </c>
      <c r="BF14" t="s">
        <v>593</v>
      </c>
      <c r="BG14">
        <f>4*60+55</f>
        <v>295</v>
      </c>
      <c r="BI14">
        <v>12</v>
      </c>
      <c r="BJ14" t="s">
        <v>621</v>
      </c>
      <c r="BK14">
        <f>4*60+15</f>
        <v>255</v>
      </c>
      <c r="BM14">
        <v>12</v>
      </c>
      <c r="BN14" t="s">
        <v>652</v>
      </c>
      <c r="BO14">
        <f>4*60</f>
        <v>240</v>
      </c>
      <c r="BQ14">
        <v>12</v>
      </c>
      <c r="BR14" t="s">
        <v>683</v>
      </c>
      <c r="BS14">
        <f>3*60+32</f>
        <v>212</v>
      </c>
      <c r="BU14">
        <v>12</v>
      </c>
      <c r="BV14" t="s">
        <v>713</v>
      </c>
      <c r="BW14">
        <f>5*60+32</f>
        <v>332</v>
      </c>
      <c r="BY14">
        <v>12</v>
      </c>
      <c r="BZ14" t="s">
        <v>743</v>
      </c>
      <c r="CA14">
        <f>4*60+49</f>
        <v>289</v>
      </c>
      <c r="CC14">
        <v>12</v>
      </c>
      <c r="CD14" t="s">
        <v>771</v>
      </c>
      <c r="CE14">
        <f>3*60+29</f>
        <v>209</v>
      </c>
    </row>
    <row r="15" spans="1:84">
      <c r="A15">
        <v>13</v>
      </c>
      <c r="B15" t="s">
        <v>280</v>
      </c>
      <c r="C15">
        <f>4*60+33</f>
        <v>273</v>
      </c>
      <c r="E15">
        <v>13</v>
      </c>
      <c r="F15" t="s">
        <v>301</v>
      </c>
      <c r="G15">
        <f>4*60+8</f>
        <v>248</v>
      </c>
      <c r="I15">
        <v>13</v>
      </c>
      <c r="J15" t="s">
        <v>321</v>
      </c>
      <c r="K15">
        <f>4*60+46</f>
        <v>286</v>
      </c>
      <c r="M15">
        <v>13</v>
      </c>
      <c r="N15" t="s">
        <v>351</v>
      </c>
      <c r="O15">
        <f>3*60+18</f>
        <v>198</v>
      </c>
      <c r="Q15">
        <v>13</v>
      </c>
      <c r="R15" t="s">
        <v>389</v>
      </c>
      <c r="S15">
        <f>3*60+56</f>
        <v>236</v>
      </c>
      <c r="U15">
        <v>13</v>
      </c>
      <c r="V15" t="s">
        <v>421</v>
      </c>
      <c r="W15">
        <f>3*60+20</f>
        <v>200</v>
      </c>
      <c r="Y15">
        <v>13</v>
      </c>
      <c r="Z15" t="s">
        <v>447</v>
      </c>
      <c r="AA15">
        <f>2*60+23</f>
        <v>143</v>
      </c>
      <c r="AC15">
        <v>13</v>
      </c>
      <c r="AD15" t="s">
        <v>470</v>
      </c>
      <c r="AE15">
        <f t="shared" si="2"/>
        <v>211</v>
      </c>
      <c r="AG15">
        <v>13</v>
      </c>
      <c r="AH15" t="s">
        <v>489</v>
      </c>
      <c r="AI15">
        <f>5*60+3</f>
        <v>303</v>
      </c>
      <c r="AK15">
        <v>13</v>
      </c>
      <c r="AL15" t="s">
        <v>513</v>
      </c>
      <c r="AM15">
        <f>3*60+59</f>
        <v>239</v>
      </c>
      <c r="AO15">
        <v>13</v>
      </c>
      <c r="AP15" s="1" t="s">
        <v>530</v>
      </c>
      <c r="AQ15">
        <f>6*60+33</f>
        <v>393</v>
      </c>
      <c r="AS15">
        <v>13</v>
      </c>
      <c r="AT15" s="1" t="s">
        <v>543</v>
      </c>
      <c r="AU15">
        <f t="shared" si="3"/>
        <v>168</v>
      </c>
      <c r="AW15">
        <v>13</v>
      </c>
      <c r="AX15" t="s">
        <v>559</v>
      </c>
      <c r="AY15">
        <f t="shared" si="1"/>
        <v>293</v>
      </c>
      <c r="BA15">
        <v>13</v>
      </c>
      <c r="BB15" t="s">
        <v>575</v>
      </c>
      <c r="BC15">
        <f>3*60+48</f>
        <v>228</v>
      </c>
      <c r="BE15">
        <v>13</v>
      </c>
      <c r="BF15" t="s">
        <v>594</v>
      </c>
      <c r="BG15">
        <f>4*60+22</f>
        <v>262</v>
      </c>
      <c r="BI15">
        <v>13</v>
      </c>
      <c r="BJ15" t="s">
        <v>622</v>
      </c>
      <c r="BK15">
        <f>3*60+11</f>
        <v>191</v>
      </c>
      <c r="BM15">
        <v>13</v>
      </c>
      <c r="BN15" t="s">
        <v>652</v>
      </c>
      <c r="BO15">
        <f>4*60</f>
        <v>240</v>
      </c>
      <c r="BQ15">
        <v>13</v>
      </c>
      <c r="BR15" t="s">
        <v>684</v>
      </c>
      <c r="BS15">
        <f>5*60+2</f>
        <v>302</v>
      </c>
      <c r="BU15">
        <v>13</v>
      </c>
      <c r="BV15" t="s">
        <v>714</v>
      </c>
      <c r="BW15">
        <f>3*60+56</f>
        <v>236</v>
      </c>
      <c r="BY15">
        <v>13</v>
      </c>
      <c r="BZ15" t="s">
        <v>743</v>
      </c>
      <c r="CA15">
        <f>4*60+49</f>
        <v>289</v>
      </c>
      <c r="CC15">
        <v>13</v>
      </c>
      <c r="CD15" t="s">
        <v>772</v>
      </c>
      <c r="CE15">
        <f>4*60+7</f>
        <v>247</v>
      </c>
    </row>
    <row r="16" spans="1:84">
      <c r="A16">
        <v>14</v>
      </c>
      <c r="B16" t="s">
        <v>281</v>
      </c>
      <c r="C16">
        <f>3*60+54</f>
        <v>234</v>
      </c>
      <c r="E16">
        <v>14</v>
      </c>
      <c r="F16" t="s">
        <v>301</v>
      </c>
      <c r="G16">
        <f>4*60+8</f>
        <v>248</v>
      </c>
      <c r="I16">
        <v>14</v>
      </c>
      <c r="J16" t="s">
        <v>323</v>
      </c>
      <c r="K16">
        <f>3*60+40</f>
        <v>220</v>
      </c>
      <c r="M16">
        <v>14</v>
      </c>
      <c r="N16" t="s">
        <v>352</v>
      </c>
      <c r="O16">
        <f>2*60+48</f>
        <v>168</v>
      </c>
      <c r="Q16">
        <v>14</v>
      </c>
      <c r="R16" t="s">
        <v>390</v>
      </c>
      <c r="S16">
        <f>3*60+21</f>
        <v>201</v>
      </c>
      <c r="U16">
        <v>14</v>
      </c>
      <c r="V16" t="s">
        <v>422</v>
      </c>
      <c r="W16">
        <f>4*60+20</f>
        <v>260</v>
      </c>
      <c r="Y16">
        <v>14</v>
      </c>
      <c r="Z16" t="s">
        <v>447</v>
      </c>
      <c r="AA16">
        <f>2*60+23</f>
        <v>143</v>
      </c>
      <c r="AC16">
        <v>14</v>
      </c>
      <c r="AD16" t="s">
        <v>470</v>
      </c>
      <c r="AE16">
        <f t="shared" si="2"/>
        <v>211</v>
      </c>
      <c r="AG16">
        <v>14</v>
      </c>
      <c r="AH16" t="s">
        <v>488</v>
      </c>
      <c r="AI16">
        <f>3*60+15</f>
        <v>195</v>
      </c>
      <c r="AK16">
        <v>14</v>
      </c>
      <c r="AL16" t="s">
        <v>513</v>
      </c>
      <c r="AM16">
        <f>3*60+59</f>
        <v>239</v>
      </c>
      <c r="AO16">
        <v>14</v>
      </c>
      <c r="AP16" s="1" t="s">
        <v>530</v>
      </c>
      <c r="AQ16">
        <f>6*60+33</f>
        <v>393</v>
      </c>
      <c r="AS16">
        <v>14</v>
      </c>
      <c r="AT16" s="1" t="s">
        <v>543</v>
      </c>
      <c r="AU16">
        <f t="shared" si="3"/>
        <v>168</v>
      </c>
      <c r="AW16">
        <v>14</v>
      </c>
      <c r="AX16" t="s">
        <v>559</v>
      </c>
      <c r="AY16">
        <f t="shared" si="1"/>
        <v>293</v>
      </c>
      <c r="BA16">
        <v>14</v>
      </c>
      <c r="BB16" t="s">
        <v>575</v>
      </c>
      <c r="BC16">
        <f>3*60+48</f>
        <v>228</v>
      </c>
      <c r="BE16">
        <v>14</v>
      </c>
      <c r="BF16" t="s">
        <v>594</v>
      </c>
      <c r="BG16">
        <f>4*60+22</f>
        <v>262</v>
      </c>
      <c r="BI16">
        <v>14</v>
      </c>
      <c r="BJ16" t="s">
        <v>622</v>
      </c>
      <c r="BK16">
        <f>3*60+11</f>
        <v>191</v>
      </c>
      <c r="BM16">
        <v>14</v>
      </c>
      <c r="BN16" t="s">
        <v>653</v>
      </c>
      <c r="BO16">
        <f>4*60+30</f>
        <v>270</v>
      </c>
      <c r="BQ16">
        <v>14</v>
      </c>
      <c r="BR16" t="s">
        <v>684</v>
      </c>
      <c r="BS16">
        <f>5*60+2</f>
        <v>302</v>
      </c>
      <c r="BU16">
        <v>14</v>
      </c>
      <c r="BV16" t="s">
        <v>715</v>
      </c>
      <c r="BW16">
        <f>3*60+57</f>
        <v>237</v>
      </c>
      <c r="BY16">
        <v>14</v>
      </c>
      <c r="BZ16" t="s">
        <v>744</v>
      </c>
      <c r="CA16">
        <f>4*60+24</f>
        <v>264</v>
      </c>
      <c r="CC16">
        <v>14</v>
      </c>
      <c r="CD16" t="s">
        <v>772</v>
      </c>
      <c r="CE16">
        <f>4*60+7</f>
        <v>247</v>
      </c>
    </row>
    <row r="17" spans="1:83">
      <c r="A17">
        <v>15</v>
      </c>
      <c r="B17" t="s">
        <v>281</v>
      </c>
      <c r="C17">
        <f>3*60+54</f>
        <v>234</v>
      </c>
      <c r="E17">
        <v>15</v>
      </c>
      <c r="F17" t="s">
        <v>301</v>
      </c>
      <c r="G17">
        <f>4*60+8</f>
        <v>248</v>
      </c>
      <c r="I17">
        <v>15</v>
      </c>
      <c r="J17" t="s">
        <v>323</v>
      </c>
      <c r="K17">
        <f>3*60+40</f>
        <v>220</v>
      </c>
      <c r="M17">
        <v>15</v>
      </c>
      <c r="N17" t="s">
        <v>353</v>
      </c>
      <c r="O17">
        <f>5*60+23</f>
        <v>323</v>
      </c>
      <c r="Q17">
        <v>15</v>
      </c>
      <c r="R17" t="s">
        <v>391</v>
      </c>
      <c r="S17">
        <f>5*60+38</f>
        <v>338</v>
      </c>
      <c r="U17">
        <v>15</v>
      </c>
      <c r="V17" t="s">
        <v>422</v>
      </c>
      <c r="W17">
        <f>4*60+20</f>
        <v>260</v>
      </c>
      <c r="Y17">
        <v>15</v>
      </c>
      <c r="Z17" t="s">
        <v>448</v>
      </c>
      <c r="AA17">
        <f>3*60+51</f>
        <v>231</v>
      </c>
      <c r="AC17">
        <v>15</v>
      </c>
      <c r="AD17" t="s">
        <v>470</v>
      </c>
      <c r="AE17">
        <f t="shared" si="2"/>
        <v>211</v>
      </c>
      <c r="AG17">
        <v>15</v>
      </c>
      <c r="AH17" t="s">
        <v>490</v>
      </c>
      <c r="AI17">
        <f>3*60+41</f>
        <v>221</v>
      </c>
      <c r="AK17">
        <v>15</v>
      </c>
      <c r="AL17" t="s">
        <v>513</v>
      </c>
      <c r="AM17">
        <f>3*60+59</f>
        <v>239</v>
      </c>
      <c r="AO17">
        <v>15</v>
      </c>
      <c r="AP17" s="1" t="s">
        <v>531</v>
      </c>
      <c r="AQ17">
        <f>3*60+56</f>
        <v>236</v>
      </c>
      <c r="AS17">
        <v>15</v>
      </c>
      <c r="AT17" s="1" t="s">
        <v>543</v>
      </c>
      <c r="AU17">
        <f t="shared" si="3"/>
        <v>168</v>
      </c>
      <c r="AW17">
        <v>15</v>
      </c>
      <c r="AX17" t="s">
        <v>559</v>
      </c>
      <c r="AY17">
        <f t="shared" si="1"/>
        <v>293</v>
      </c>
      <c r="BA17">
        <v>15</v>
      </c>
      <c r="BB17" t="s">
        <v>575</v>
      </c>
      <c r="BC17">
        <f>3*60+48</f>
        <v>228</v>
      </c>
      <c r="BE17">
        <v>15</v>
      </c>
      <c r="BF17" t="s">
        <v>595</v>
      </c>
      <c r="BG17">
        <f>6*60+24</f>
        <v>384</v>
      </c>
      <c r="BI17">
        <v>15</v>
      </c>
      <c r="BJ17" t="s">
        <v>622</v>
      </c>
      <c r="BK17">
        <f>3*60+11</f>
        <v>191</v>
      </c>
      <c r="BM17">
        <v>15</v>
      </c>
      <c r="BN17" t="s">
        <v>653</v>
      </c>
      <c r="BO17">
        <f>4*60+30</f>
        <v>270</v>
      </c>
      <c r="BQ17">
        <v>15</v>
      </c>
      <c r="BR17" t="s">
        <v>685</v>
      </c>
      <c r="BS17">
        <f>4*60+43</f>
        <v>283</v>
      </c>
      <c r="BU17">
        <v>15</v>
      </c>
      <c r="BV17" t="s">
        <v>716</v>
      </c>
      <c r="BW17">
        <f>3*60+38</f>
        <v>218</v>
      </c>
      <c r="BY17">
        <v>15</v>
      </c>
      <c r="BZ17" t="s">
        <v>745</v>
      </c>
      <c r="CA17">
        <f>4*60+10</f>
        <v>250</v>
      </c>
      <c r="CC17">
        <v>15</v>
      </c>
      <c r="CD17" t="s">
        <v>773</v>
      </c>
      <c r="CE17">
        <f>3*60+49</f>
        <v>229</v>
      </c>
    </row>
    <row r="18" spans="1:83">
      <c r="A18">
        <v>16</v>
      </c>
      <c r="B18" t="s">
        <v>282</v>
      </c>
      <c r="C18">
        <f t="shared" ref="C18:C23" si="4">3*60+17</f>
        <v>197</v>
      </c>
      <c r="E18">
        <v>16</v>
      </c>
      <c r="F18" t="s">
        <v>302</v>
      </c>
      <c r="G18">
        <f t="shared" ref="G18:G23" si="5">4*60+15</f>
        <v>255</v>
      </c>
      <c r="I18">
        <v>16</v>
      </c>
      <c r="J18" t="s">
        <v>324</v>
      </c>
      <c r="K18">
        <f>3*60+20</f>
        <v>200</v>
      </c>
      <c r="M18">
        <v>16</v>
      </c>
      <c r="N18" t="s">
        <v>354</v>
      </c>
      <c r="O18">
        <f>3*60+29</f>
        <v>209</v>
      </c>
      <c r="Q18">
        <v>16</v>
      </c>
      <c r="R18" t="s">
        <v>391</v>
      </c>
      <c r="S18">
        <f>5*60+38</f>
        <v>338</v>
      </c>
      <c r="U18">
        <v>16</v>
      </c>
      <c r="V18" t="s">
        <v>422</v>
      </c>
      <c r="W18">
        <f>4*60+20</f>
        <v>260</v>
      </c>
      <c r="Y18">
        <v>16</v>
      </c>
      <c r="Z18" t="s">
        <v>449</v>
      </c>
      <c r="AA18">
        <f>3*60+32</f>
        <v>212</v>
      </c>
      <c r="AC18">
        <v>16</v>
      </c>
      <c r="AD18" t="s">
        <v>470</v>
      </c>
      <c r="AE18">
        <f t="shared" si="2"/>
        <v>211</v>
      </c>
      <c r="AG18">
        <v>16</v>
      </c>
      <c r="AH18" t="s">
        <v>491</v>
      </c>
      <c r="AI18">
        <f>3*60+5</f>
        <v>185</v>
      </c>
      <c r="AK18">
        <v>16</v>
      </c>
      <c r="AL18" t="s">
        <v>514</v>
      </c>
      <c r="AM18">
        <f t="shared" ref="AM18:AM23" si="6">3*60+32</f>
        <v>212</v>
      </c>
      <c r="AO18">
        <v>16</v>
      </c>
      <c r="AP18" s="1" t="s">
        <v>531</v>
      </c>
      <c r="AQ18">
        <f>3*60+56</f>
        <v>236</v>
      </c>
      <c r="AS18">
        <v>16</v>
      </c>
      <c r="AT18" s="1" t="s">
        <v>543</v>
      </c>
      <c r="AU18">
        <f t="shared" si="3"/>
        <v>168</v>
      </c>
      <c r="AW18">
        <v>16</v>
      </c>
      <c r="AX18" t="s">
        <v>559</v>
      </c>
      <c r="AY18">
        <f t="shared" si="1"/>
        <v>293</v>
      </c>
      <c r="BA18">
        <v>16</v>
      </c>
      <c r="BB18" t="s">
        <v>576</v>
      </c>
      <c r="BC18">
        <f>3*60+23</f>
        <v>203</v>
      </c>
      <c r="BE18">
        <v>16</v>
      </c>
      <c r="BF18" t="s">
        <v>595</v>
      </c>
      <c r="BG18">
        <f>6*60+24</f>
        <v>384</v>
      </c>
      <c r="BI18">
        <v>16</v>
      </c>
      <c r="BJ18" t="s">
        <v>623</v>
      </c>
      <c r="BK18">
        <f>3*60+46</f>
        <v>226</v>
      </c>
      <c r="BM18">
        <v>16</v>
      </c>
      <c r="BN18" t="s">
        <v>654</v>
      </c>
      <c r="BO18">
        <f>4*60</f>
        <v>240</v>
      </c>
      <c r="BQ18">
        <v>16</v>
      </c>
      <c r="BR18" t="s">
        <v>685</v>
      </c>
      <c r="BS18">
        <f>4*60+43</f>
        <v>283</v>
      </c>
      <c r="BU18">
        <v>16</v>
      </c>
      <c r="BV18" t="s">
        <v>717</v>
      </c>
      <c r="BW18">
        <f>5*60+41</f>
        <v>341</v>
      </c>
      <c r="BY18">
        <v>16</v>
      </c>
      <c r="BZ18" t="s">
        <v>746</v>
      </c>
      <c r="CA18">
        <f>4*60+13</f>
        <v>253</v>
      </c>
      <c r="CC18">
        <v>16</v>
      </c>
      <c r="CD18" t="s">
        <v>774</v>
      </c>
      <c r="CE18">
        <f>3*60+59</f>
        <v>239</v>
      </c>
    </row>
    <row r="19" spans="1:83">
      <c r="A19">
        <v>17</v>
      </c>
      <c r="B19" t="s">
        <v>282</v>
      </c>
      <c r="C19">
        <f t="shared" si="4"/>
        <v>197</v>
      </c>
      <c r="E19">
        <v>17</v>
      </c>
      <c r="F19" t="s">
        <v>302</v>
      </c>
      <c r="G19">
        <f t="shared" si="5"/>
        <v>255</v>
      </c>
      <c r="I19">
        <v>17</v>
      </c>
      <c r="J19" t="s">
        <v>324</v>
      </c>
      <c r="K19">
        <f>3*60+20</f>
        <v>200</v>
      </c>
      <c r="M19">
        <v>17</v>
      </c>
      <c r="N19" t="s">
        <v>354</v>
      </c>
      <c r="O19">
        <f>3*60+29</f>
        <v>209</v>
      </c>
      <c r="Q19">
        <v>17</v>
      </c>
      <c r="R19" t="s">
        <v>392</v>
      </c>
      <c r="S19">
        <f>3*60+23</f>
        <v>203</v>
      </c>
      <c r="U19">
        <v>17</v>
      </c>
      <c r="V19" t="s">
        <v>422</v>
      </c>
      <c r="W19">
        <f>4*60+20</f>
        <v>260</v>
      </c>
      <c r="Y19">
        <v>17</v>
      </c>
      <c r="Z19" t="s">
        <v>450</v>
      </c>
      <c r="AA19">
        <f>3*60+59</f>
        <v>239</v>
      </c>
      <c r="AC19">
        <v>17</v>
      </c>
      <c r="AD19" t="s">
        <v>470</v>
      </c>
      <c r="AE19">
        <f t="shared" si="2"/>
        <v>211</v>
      </c>
      <c r="AG19">
        <v>17</v>
      </c>
      <c r="AH19" t="s">
        <v>492</v>
      </c>
      <c r="AI19">
        <f>3*60+22</f>
        <v>202</v>
      </c>
      <c r="AK19">
        <v>17</v>
      </c>
      <c r="AL19" t="s">
        <v>514</v>
      </c>
      <c r="AM19">
        <f t="shared" si="6"/>
        <v>212</v>
      </c>
      <c r="AO19">
        <v>17</v>
      </c>
      <c r="AP19" s="1" t="s">
        <v>531</v>
      </c>
      <c r="AQ19">
        <f>3*60+56</f>
        <v>236</v>
      </c>
      <c r="AS19">
        <v>17</v>
      </c>
      <c r="AT19" s="1" t="s">
        <v>543</v>
      </c>
      <c r="AU19">
        <f t="shared" si="3"/>
        <v>168</v>
      </c>
      <c r="AW19">
        <v>17</v>
      </c>
      <c r="AX19" t="s">
        <v>560</v>
      </c>
      <c r="AY19">
        <f>3*60+28</f>
        <v>208</v>
      </c>
      <c r="BA19">
        <v>17</v>
      </c>
      <c r="BB19" t="s">
        <v>576</v>
      </c>
      <c r="BC19">
        <f>3*60+23</f>
        <v>203</v>
      </c>
      <c r="BE19">
        <v>17</v>
      </c>
      <c r="BF19" t="s">
        <v>595</v>
      </c>
      <c r="BG19">
        <f>6*60+24</f>
        <v>384</v>
      </c>
      <c r="BI19">
        <v>17</v>
      </c>
      <c r="BJ19" t="s">
        <v>623</v>
      </c>
      <c r="BK19">
        <f>3*60+46</f>
        <v>226</v>
      </c>
      <c r="BM19">
        <v>17</v>
      </c>
      <c r="BN19" t="s">
        <v>654</v>
      </c>
      <c r="BO19">
        <f>4*60</f>
        <v>240</v>
      </c>
      <c r="BQ19">
        <v>17</v>
      </c>
      <c r="BR19" t="s">
        <v>686</v>
      </c>
      <c r="BS19">
        <f>4*60+38</f>
        <v>278</v>
      </c>
      <c r="BU19">
        <v>17</v>
      </c>
      <c r="BV19" t="s">
        <v>717</v>
      </c>
      <c r="BW19">
        <f>5*60+41</f>
        <v>341</v>
      </c>
      <c r="BY19">
        <v>17</v>
      </c>
      <c r="BZ19" t="s">
        <v>746</v>
      </c>
      <c r="CA19">
        <f>4*60+13</f>
        <v>253</v>
      </c>
      <c r="CC19">
        <v>17</v>
      </c>
      <c r="CD19" t="s">
        <v>775</v>
      </c>
      <c r="CE19">
        <f>3*60+57</f>
        <v>237</v>
      </c>
    </row>
    <row r="20" spans="1:83">
      <c r="A20">
        <v>18</v>
      </c>
      <c r="B20" t="s">
        <v>282</v>
      </c>
      <c r="C20">
        <f t="shared" si="4"/>
        <v>197</v>
      </c>
      <c r="E20">
        <v>18</v>
      </c>
      <c r="F20" t="s">
        <v>302</v>
      </c>
      <c r="G20">
        <f t="shared" si="5"/>
        <v>255</v>
      </c>
      <c r="I20">
        <v>18</v>
      </c>
      <c r="J20" t="s">
        <v>324</v>
      </c>
      <c r="K20">
        <f>3*60+20</f>
        <v>200</v>
      </c>
      <c r="M20">
        <v>18</v>
      </c>
      <c r="N20" t="s">
        <v>355</v>
      </c>
      <c r="O20">
        <f>2*60+46</f>
        <v>166</v>
      </c>
      <c r="Q20">
        <v>18</v>
      </c>
      <c r="R20" t="s">
        <v>393</v>
      </c>
      <c r="S20">
        <f>3*60+47</f>
        <v>227</v>
      </c>
      <c r="U20">
        <v>18</v>
      </c>
      <c r="V20" t="s">
        <v>423</v>
      </c>
      <c r="W20">
        <f>3*60+18</f>
        <v>198</v>
      </c>
      <c r="Y20">
        <v>18</v>
      </c>
      <c r="Z20" t="s">
        <v>451</v>
      </c>
      <c r="AA20">
        <f>3*60</f>
        <v>180</v>
      </c>
      <c r="AC20">
        <v>18</v>
      </c>
      <c r="AD20" t="s">
        <v>470</v>
      </c>
      <c r="AE20">
        <f t="shared" si="2"/>
        <v>211</v>
      </c>
      <c r="AG20">
        <v>18</v>
      </c>
      <c r="AH20" t="s">
        <v>493</v>
      </c>
      <c r="AI20">
        <f>3*60+55</f>
        <v>235</v>
      </c>
      <c r="AK20">
        <v>18</v>
      </c>
      <c r="AL20" t="s">
        <v>514</v>
      </c>
      <c r="AM20">
        <f t="shared" si="6"/>
        <v>212</v>
      </c>
      <c r="AO20">
        <v>18</v>
      </c>
      <c r="AP20" s="1" t="s">
        <v>532</v>
      </c>
      <c r="AQ20">
        <f>3*60+20</f>
        <v>200</v>
      </c>
      <c r="AS20">
        <v>18</v>
      </c>
      <c r="AT20" s="1" t="s">
        <v>543</v>
      </c>
      <c r="AU20">
        <f t="shared" si="3"/>
        <v>168</v>
      </c>
      <c r="AW20">
        <v>18</v>
      </c>
      <c r="AX20" t="s">
        <v>561</v>
      </c>
      <c r="AY20">
        <f>4*60+18</f>
        <v>258</v>
      </c>
      <c r="BA20">
        <v>18</v>
      </c>
      <c r="BB20" t="s">
        <v>576</v>
      </c>
      <c r="BC20">
        <f>3*60+23</f>
        <v>203</v>
      </c>
      <c r="BE20">
        <v>18</v>
      </c>
      <c r="BF20" t="s">
        <v>595</v>
      </c>
      <c r="BG20">
        <f>6*60+24</f>
        <v>384</v>
      </c>
      <c r="BI20">
        <v>18</v>
      </c>
      <c r="BJ20" t="s">
        <v>624</v>
      </c>
      <c r="BK20">
        <f>4*60+4</f>
        <v>244</v>
      </c>
      <c r="BM20">
        <v>18</v>
      </c>
      <c r="BN20" t="s">
        <v>655</v>
      </c>
      <c r="BO20">
        <f>4*60+41</f>
        <v>281</v>
      </c>
      <c r="BQ20">
        <v>18</v>
      </c>
      <c r="BR20" t="s">
        <v>686</v>
      </c>
      <c r="BS20">
        <f>4*60+38</f>
        <v>278</v>
      </c>
      <c r="BU20">
        <v>18</v>
      </c>
      <c r="BV20" t="s">
        <v>717</v>
      </c>
      <c r="BW20">
        <f>5*60+41</f>
        <v>341</v>
      </c>
      <c r="BY20">
        <v>18</v>
      </c>
      <c r="BZ20" t="s">
        <v>746</v>
      </c>
      <c r="CA20">
        <f>4*60+13</f>
        <v>253</v>
      </c>
      <c r="CC20">
        <v>18</v>
      </c>
      <c r="CD20" t="s">
        <v>775</v>
      </c>
      <c r="CE20">
        <f>3*60+57</f>
        <v>237</v>
      </c>
    </row>
    <row r="21" spans="1:83">
      <c r="A21">
        <v>19</v>
      </c>
      <c r="B21" t="s">
        <v>282</v>
      </c>
      <c r="C21">
        <f t="shared" si="4"/>
        <v>197</v>
      </c>
      <c r="E21">
        <v>19</v>
      </c>
      <c r="F21" t="s">
        <v>302</v>
      </c>
      <c r="G21">
        <f t="shared" si="5"/>
        <v>255</v>
      </c>
      <c r="I21">
        <v>19</v>
      </c>
      <c r="J21" t="s">
        <v>324</v>
      </c>
      <c r="K21">
        <f>3*60+20</f>
        <v>200</v>
      </c>
      <c r="M21">
        <v>19</v>
      </c>
      <c r="N21" t="s">
        <v>355</v>
      </c>
      <c r="O21">
        <f>2*60+46</f>
        <v>166</v>
      </c>
      <c r="Q21">
        <v>19</v>
      </c>
      <c r="R21" t="s">
        <v>393</v>
      </c>
      <c r="S21">
        <f>3*60+47</f>
        <v>227</v>
      </c>
      <c r="U21">
        <v>19</v>
      </c>
      <c r="V21" t="s">
        <v>424</v>
      </c>
      <c r="W21">
        <f>2*60+51</f>
        <v>171</v>
      </c>
      <c r="Y21">
        <v>19</v>
      </c>
      <c r="Z21" t="s">
        <v>452</v>
      </c>
      <c r="AA21">
        <f>6*60+30</f>
        <v>390</v>
      </c>
      <c r="AC21">
        <v>19</v>
      </c>
      <c r="AD21" t="s">
        <v>471</v>
      </c>
      <c r="AE21">
        <f>3*60+25</f>
        <v>205</v>
      </c>
      <c r="AG21">
        <v>19</v>
      </c>
      <c r="AH21" t="s">
        <v>493</v>
      </c>
      <c r="AI21">
        <f>3*60+55</f>
        <v>235</v>
      </c>
      <c r="AK21">
        <v>19</v>
      </c>
      <c r="AL21" t="s">
        <v>514</v>
      </c>
      <c r="AM21">
        <f t="shared" si="6"/>
        <v>212</v>
      </c>
      <c r="AO21">
        <v>19</v>
      </c>
      <c r="AP21" s="1" t="s">
        <v>532</v>
      </c>
      <c r="AQ21">
        <f>3*60+20</f>
        <v>200</v>
      </c>
      <c r="AS21">
        <v>19</v>
      </c>
      <c r="AT21" s="1" t="s">
        <v>544</v>
      </c>
      <c r="AU21">
        <f>3*60+32</f>
        <v>212</v>
      </c>
      <c r="AW21">
        <v>19</v>
      </c>
      <c r="AX21" t="s">
        <v>561</v>
      </c>
      <c r="AY21">
        <f>4*60+18</f>
        <v>258</v>
      </c>
      <c r="BA21">
        <v>19</v>
      </c>
      <c r="BB21" t="s">
        <v>577</v>
      </c>
      <c r="BC21">
        <f>4*60+11</f>
        <v>251</v>
      </c>
      <c r="BE21">
        <v>19</v>
      </c>
      <c r="BF21" t="s">
        <v>596</v>
      </c>
      <c r="BG21">
        <f>4*60+8</f>
        <v>248</v>
      </c>
      <c r="BI21">
        <v>19</v>
      </c>
      <c r="BJ21" t="s">
        <v>625</v>
      </c>
      <c r="BK21">
        <f>4*60+14</f>
        <v>254</v>
      </c>
      <c r="BM21">
        <v>19</v>
      </c>
      <c r="BN21" t="s">
        <v>655</v>
      </c>
      <c r="BO21">
        <f>4*60+41</f>
        <v>281</v>
      </c>
      <c r="BQ21">
        <v>19</v>
      </c>
      <c r="BR21" t="s">
        <v>687</v>
      </c>
      <c r="BS21">
        <f>3*60+33</f>
        <v>213</v>
      </c>
      <c r="BU21">
        <v>19</v>
      </c>
      <c r="BV21" t="s">
        <v>718</v>
      </c>
      <c r="BW21">
        <f>5*60+41</f>
        <v>341</v>
      </c>
      <c r="BY21">
        <v>19</v>
      </c>
      <c r="BZ21" t="s">
        <v>746</v>
      </c>
      <c r="CA21">
        <f>4*60+13</f>
        <v>253</v>
      </c>
      <c r="CC21">
        <v>19</v>
      </c>
      <c r="CD21" t="s">
        <v>776</v>
      </c>
      <c r="CE21">
        <f>4*60+22</f>
        <v>262</v>
      </c>
    </row>
    <row r="22" spans="1:83">
      <c r="A22">
        <v>20</v>
      </c>
      <c r="B22" t="s">
        <v>282</v>
      </c>
      <c r="C22">
        <f t="shared" si="4"/>
        <v>197</v>
      </c>
      <c r="E22">
        <v>20</v>
      </c>
      <c r="F22" t="s">
        <v>302</v>
      </c>
      <c r="G22">
        <f t="shared" si="5"/>
        <v>255</v>
      </c>
      <c r="I22">
        <v>20</v>
      </c>
      <c r="J22" t="s">
        <v>325</v>
      </c>
      <c r="K22">
        <f>2*60+58</f>
        <v>178</v>
      </c>
      <c r="M22">
        <v>20</v>
      </c>
      <c r="N22" t="s">
        <v>356</v>
      </c>
      <c r="O22">
        <f>6*60+58</f>
        <v>418</v>
      </c>
      <c r="Q22">
        <v>20</v>
      </c>
      <c r="R22" t="s">
        <v>393</v>
      </c>
      <c r="S22">
        <f>3*60+47</f>
        <v>227</v>
      </c>
      <c r="U22">
        <v>20</v>
      </c>
      <c r="V22" t="s">
        <v>425</v>
      </c>
      <c r="W22">
        <f>3*60+29</f>
        <v>209</v>
      </c>
      <c r="Y22">
        <v>20</v>
      </c>
      <c r="Z22" t="s">
        <v>453</v>
      </c>
      <c r="AA22">
        <f>4*60+9</f>
        <v>249</v>
      </c>
      <c r="AC22">
        <v>20</v>
      </c>
      <c r="AD22" t="s">
        <v>472</v>
      </c>
      <c r="AE22">
        <f>3*60+13</f>
        <v>193</v>
      </c>
      <c r="AG22">
        <v>20</v>
      </c>
      <c r="AH22" t="s">
        <v>493</v>
      </c>
      <c r="AI22">
        <f>3*60+55</f>
        <v>235</v>
      </c>
      <c r="AK22">
        <v>20</v>
      </c>
      <c r="AL22" t="s">
        <v>514</v>
      </c>
      <c r="AM22">
        <f t="shared" si="6"/>
        <v>212</v>
      </c>
      <c r="AO22">
        <v>20</v>
      </c>
      <c r="AP22" s="1" t="s">
        <v>533</v>
      </c>
      <c r="AQ22">
        <f>3*60+48</f>
        <v>228</v>
      </c>
      <c r="AS22">
        <v>20</v>
      </c>
      <c r="AT22" s="1" t="s">
        <v>545</v>
      </c>
      <c r="AU22">
        <f t="shared" ref="AU22:AU28" si="7">3*60+42</f>
        <v>222</v>
      </c>
      <c r="AW22">
        <v>20</v>
      </c>
      <c r="AX22" t="s">
        <v>561</v>
      </c>
      <c r="AY22">
        <f>4*60+18</f>
        <v>258</v>
      </c>
      <c r="BA22">
        <v>20</v>
      </c>
      <c r="BB22" t="s">
        <v>577</v>
      </c>
      <c r="BC22">
        <f>4*60+11</f>
        <v>251</v>
      </c>
      <c r="BE22">
        <v>20</v>
      </c>
      <c r="BF22" t="s">
        <v>597</v>
      </c>
      <c r="BG22">
        <f>4*60+19</f>
        <v>259</v>
      </c>
      <c r="BI22">
        <v>20</v>
      </c>
      <c r="BJ22" t="s">
        <v>626</v>
      </c>
      <c r="BK22">
        <f>4*60+48</f>
        <v>288</v>
      </c>
      <c r="BM22">
        <v>20</v>
      </c>
      <c r="BN22" t="s">
        <v>656</v>
      </c>
      <c r="BO22">
        <f>4*60+53</f>
        <v>293</v>
      </c>
      <c r="BQ22">
        <v>20</v>
      </c>
      <c r="BR22" t="s">
        <v>688</v>
      </c>
      <c r="BS22">
        <f>3*60+43</f>
        <v>223</v>
      </c>
      <c r="BU22">
        <v>20</v>
      </c>
      <c r="BV22" t="s">
        <v>719</v>
      </c>
      <c r="BW22">
        <f>4*60+58</f>
        <v>298</v>
      </c>
      <c r="BY22">
        <v>20</v>
      </c>
      <c r="BZ22" t="s">
        <v>747</v>
      </c>
      <c r="CA22">
        <f>4*60+50</f>
        <v>290</v>
      </c>
      <c r="CC22">
        <v>20</v>
      </c>
      <c r="CD22" t="s">
        <v>777</v>
      </c>
      <c r="CE22">
        <f>5*60+52</f>
        <v>352</v>
      </c>
    </row>
    <row r="23" spans="1:83">
      <c r="A23">
        <v>21</v>
      </c>
      <c r="B23" t="s">
        <v>282</v>
      </c>
      <c r="C23">
        <f t="shared" si="4"/>
        <v>197</v>
      </c>
      <c r="E23">
        <v>21</v>
      </c>
      <c r="F23" t="s">
        <v>302</v>
      </c>
      <c r="G23">
        <f t="shared" si="5"/>
        <v>255</v>
      </c>
      <c r="I23">
        <v>21</v>
      </c>
      <c r="J23" t="s">
        <v>326</v>
      </c>
      <c r="K23">
        <f>3*60+28</f>
        <v>208</v>
      </c>
      <c r="M23">
        <v>21</v>
      </c>
      <c r="N23" t="s">
        <v>356</v>
      </c>
      <c r="O23">
        <f>6*60+58</f>
        <v>418</v>
      </c>
      <c r="Q23">
        <v>21</v>
      </c>
      <c r="R23" t="s">
        <v>394</v>
      </c>
      <c r="S23">
        <f>2*60+51</f>
        <v>171</v>
      </c>
      <c r="U23">
        <v>21</v>
      </c>
      <c r="V23" t="s">
        <v>426</v>
      </c>
      <c r="W23">
        <f>3*60+22</f>
        <v>202</v>
      </c>
      <c r="Y23">
        <v>21</v>
      </c>
      <c r="Z23" t="s">
        <v>454</v>
      </c>
      <c r="AA23">
        <f>3*60+54</f>
        <v>234</v>
      </c>
      <c r="AC23">
        <v>21</v>
      </c>
      <c r="AD23" t="s">
        <v>472</v>
      </c>
      <c r="AE23">
        <f>3*60+13</f>
        <v>193</v>
      </c>
      <c r="AG23">
        <v>21</v>
      </c>
      <c r="AH23" t="s">
        <v>493</v>
      </c>
      <c r="AI23">
        <f>3*60+55</f>
        <v>235</v>
      </c>
      <c r="AK23">
        <v>21</v>
      </c>
      <c r="AL23" t="s">
        <v>514</v>
      </c>
      <c r="AM23">
        <f t="shared" si="6"/>
        <v>212</v>
      </c>
      <c r="AO23">
        <v>21</v>
      </c>
      <c r="AP23" s="1" t="s">
        <v>533</v>
      </c>
      <c r="AQ23">
        <f>3*60+48</f>
        <v>228</v>
      </c>
      <c r="AS23">
        <v>21</v>
      </c>
      <c r="AT23" s="1" t="s">
        <v>545</v>
      </c>
      <c r="AU23">
        <f t="shared" si="7"/>
        <v>222</v>
      </c>
      <c r="AW23">
        <v>21</v>
      </c>
      <c r="AX23" t="s">
        <v>562</v>
      </c>
      <c r="AY23">
        <f>4*60+10</f>
        <v>250</v>
      </c>
      <c r="BA23">
        <v>21</v>
      </c>
      <c r="BB23" t="s">
        <v>578</v>
      </c>
      <c r="BC23">
        <f>4*60+20</f>
        <v>260</v>
      </c>
      <c r="BE23">
        <v>21</v>
      </c>
      <c r="BF23" t="s">
        <v>598</v>
      </c>
      <c r="BG23">
        <f>5*60+30</f>
        <v>330</v>
      </c>
      <c r="BI23">
        <v>21</v>
      </c>
      <c r="BJ23" t="s">
        <v>626</v>
      </c>
      <c r="BK23">
        <f>4*60+48</f>
        <v>288</v>
      </c>
      <c r="BM23">
        <v>21</v>
      </c>
      <c r="BN23" t="s">
        <v>656</v>
      </c>
      <c r="BO23">
        <f>4*60+53</f>
        <v>293</v>
      </c>
      <c r="BQ23">
        <v>21</v>
      </c>
      <c r="BR23" t="s">
        <v>688</v>
      </c>
      <c r="BS23">
        <f>3*60+43</f>
        <v>223</v>
      </c>
      <c r="BU23">
        <v>21</v>
      </c>
      <c r="BV23" t="s">
        <v>719</v>
      </c>
      <c r="BW23">
        <f>4*60+58</f>
        <v>298</v>
      </c>
      <c r="BY23">
        <v>21</v>
      </c>
      <c r="BZ23" t="s">
        <v>747</v>
      </c>
      <c r="CA23">
        <f>4*60+50</f>
        <v>290</v>
      </c>
      <c r="CC23">
        <v>21</v>
      </c>
      <c r="CD23" t="s">
        <v>778</v>
      </c>
      <c r="CE23">
        <f>4*60+16</f>
        <v>256</v>
      </c>
    </row>
    <row r="24" spans="1:83">
      <c r="A24">
        <v>22</v>
      </c>
      <c r="B24" t="s">
        <v>283</v>
      </c>
      <c r="C24">
        <f>3*60+50</f>
        <v>230</v>
      </c>
      <c r="E24">
        <v>22</v>
      </c>
      <c r="F24" t="s">
        <v>303</v>
      </c>
      <c r="G24">
        <f>3*60+16</f>
        <v>196</v>
      </c>
      <c r="I24">
        <v>22</v>
      </c>
      <c r="J24" t="s">
        <v>327</v>
      </c>
      <c r="K24">
        <f>4*60+7</f>
        <v>247</v>
      </c>
      <c r="M24">
        <v>22</v>
      </c>
      <c r="N24" t="s">
        <v>356</v>
      </c>
      <c r="O24">
        <f>6*60+58</f>
        <v>418</v>
      </c>
      <c r="Q24">
        <v>22</v>
      </c>
      <c r="R24" t="s">
        <v>395</v>
      </c>
      <c r="S24">
        <f>2*60+33</f>
        <v>153</v>
      </c>
      <c r="U24">
        <v>22</v>
      </c>
      <c r="V24" t="s">
        <v>427</v>
      </c>
      <c r="W24">
        <f>3*60+40</f>
        <v>220</v>
      </c>
      <c r="Y24">
        <v>22</v>
      </c>
      <c r="Z24" t="s">
        <v>454</v>
      </c>
      <c r="AA24">
        <f>3*60+54</f>
        <v>234</v>
      </c>
      <c r="AC24">
        <v>22</v>
      </c>
      <c r="AD24" t="s">
        <v>473</v>
      </c>
      <c r="AE24">
        <f>3*60</f>
        <v>180</v>
      </c>
      <c r="AG24">
        <v>22</v>
      </c>
      <c r="AH24" t="s">
        <v>494</v>
      </c>
      <c r="AI24">
        <f>5*60+14</f>
        <v>314</v>
      </c>
      <c r="AK24">
        <v>22</v>
      </c>
      <c r="AL24" t="s">
        <v>515</v>
      </c>
      <c r="AM24">
        <f>4*60</f>
        <v>240</v>
      </c>
      <c r="AO24">
        <v>22</v>
      </c>
      <c r="AP24" s="1" t="s">
        <v>533</v>
      </c>
      <c r="AQ24">
        <f>3*60+48</f>
        <v>228</v>
      </c>
      <c r="AS24">
        <v>22</v>
      </c>
      <c r="AT24" s="1" t="s">
        <v>545</v>
      </c>
      <c r="AU24">
        <f t="shared" si="7"/>
        <v>222</v>
      </c>
      <c r="AW24">
        <v>22</v>
      </c>
      <c r="AX24" t="s">
        <v>563</v>
      </c>
      <c r="AY24">
        <f t="shared" ref="AY24:AY29" si="8">3*60+55</f>
        <v>235</v>
      </c>
      <c r="BA24">
        <v>22</v>
      </c>
      <c r="BB24" t="s">
        <v>578</v>
      </c>
      <c r="BC24">
        <f>4*60+20</f>
        <v>260</v>
      </c>
      <c r="BE24">
        <v>22</v>
      </c>
      <c r="BF24" t="s">
        <v>598</v>
      </c>
      <c r="BG24">
        <f>5*60+30</f>
        <v>330</v>
      </c>
      <c r="BI24">
        <v>22</v>
      </c>
      <c r="BJ24" t="s">
        <v>626</v>
      </c>
      <c r="BK24">
        <f>4*60+48</f>
        <v>288</v>
      </c>
      <c r="BM24">
        <v>22</v>
      </c>
      <c r="BN24" t="s">
        <v>656</v>
      </c>
      <c r="BO24">
        <f>4*60+53</f>
        <v>293</v>
      </c>
      <c r="BQ24">
        <v>22</v>
      </c>
      <c r="BR24" t="s">
        <v>689</v>
      </c>
      <c r="BS24">
        <f>5*60+52</f>
        <v>352</v>
      </c>
      <c r="BU24">
        <v>22</v>
      </c>
      <c r="BV24" t="s">
        <v>720</v>
      </c>
      <c r="BW24">
        <f>3*60+17</f>
        <v>197</v>
      </c>
      <c r="BY24">
        <v>22</v>
      </c>
      <c r="BZ24" t="s">
        <v>747</v>
      </c>
      <c r="CA24">
        <f>4*60+50</f>
        <v>290</v>
      </c>
      <c r="CC24">
        <v>22</v>
      </c>
      <c r="CD24" t="s">
        <v>778</v>
      </c>
      <c r="CE24">
        <f>4*60+16</f>
        <v>256</v>
      </c>
    </row>
    <row r="25" spans="1:83">
      <c r="A25">
        <v>23</v>
      </c>
      <c r="B25" t="s">
        <v>283</v>
      </c>
      <c r="C25">
        <f>3*60+50</f>
        <v>230</v>
      </c>
      <c r="E25">
        <v>23</v>
      </c>
      <c r="F25" t="s">
        <v>304</v>
      </c>
      <c r="G25">
        <f>3*60+17</f>
        <v>197</v>
      </c>
      <c r="I25">
        <v>23</v>
      </c>
      <c r="J25" t="s">
        <v>327</v>
      </c>
      <c r="K25">
        <f>4*60+7</f>
        <v>247</v>
      </c>
      <c r="M25">
        <v>23</v>
      </c>
      <c r="N25" t="s">
        <v>357</v>
      </c>
      <c r="O25">
        <f>3*60+50</f>
        <v>230</v>
      </c>
      <c r="Q25">
        <v>23</v>
      </c>
      <c r="R25" t="s">
        <v>396</v>
      </c>
      <c r="S25">
        <f>3*60+13</f>
        <v>193</v>
      </c>
      <c r="U25">
        <v>23</v>
      </c>
      <c r="V25" t="s">
        <v>427</v>
      </c>
      <c r="W25">
        <f>3*60+40</f>
        <v>220</v>
      </c>
      <c r="Y25">
        <v>23</v>
      </c>
      <c r="Z25" t="s">
        <v>454</v>
      </c>
      <c r="AA25">
        <f>3*60+54</f>
        <v>234</v>
      </c>
      <c r="AC25">
        <v>23</v>
      </c>
      <c r="AD25" t="s">
        <v>474</v>
      </c>
      <c r="AE25">
        <f>2*60+49</f>
        <v>169</v>
      </c>
      <c r="AG25">
        <v>23</v>
      </c>
      <c r="AH25" t="s">
        <v>495</v>
      </c>
      <c r="AI25">
        <f>3*60+48</f>
        <v>228</v>
      </c>
      <c r="AK25">
        <v>23</v>
      </c>
      <c r="AL25" t="s">
        <v>515</v>
      </c>
      <c r="AM25">
        <f>4*60</f>
        <v>240</v>
      </c>
      <c r="AO25">
        <v>23</v>
      </c>
      <c r="AP25" s="1" t="s">
        <v>533</v>
      </c>
      <c r="AQ25">
        <f>3*60+48</f>
        <v>228</v>
      </c>
      <c r="AS25">
        <v>23</v>
      </c>
      <c r="AT25" s="1" t="s">
        <v>545</v>
      </c>
      <c r="AU25">
        <f t="shared" si="7"/>
        <v>222</v>
      </c>
      <c r="AW25">
        <v>23</v>
      </c>
      <c r="AX25" t="s">
        <v>563</v>
      </c>
      <c r="AY25">
        <f t="shared" si="8"/>
        <v>235</v>
      </c>
      <c r="BA25">
        <v>23</v>
      </c>
      <c r="BB25" t="s">
        <v>579</v>
      </c>
      <c r="BC25">
        <f>4*60+3</f>
        <v>243</v>
      </c>
      <c r="BE25">
        <v>23</v>
      </c>
      <c r="BF25" t="s">
        <v>599</v>
      </c>
      <c r="BG25">
        <f>4*60+13</f>
        <v>253</v>
      </c>
      <c r="BI25">
        <v>23</v>
      </c>
      <c r="BJ25" t="s">
        <v>627</v>
      </c>
      <c r="BK25">
        <f>4*60+37</f>
        <v>277</v>
      </c>
      <c r="BM25">
        <v>23</v>
      </c>
      <c r="BN25" t="s">
        <v>657</v>
      </c>
      <c r="BO25">
        <f>4*60+15</f>
        <v>255</v>
      </c>
      <c r="BQ25">
        <v>23</v>
      </c>
      <c r="BR25" t="s">
        <v>689</v>
      </c>
      <c r="BS25">
        <f>5*60+52</f>
        <v>352</v>
      </c>
      <c r="BU25">
        <v>23</v>
      </c>
      <c r="BV25" t="s">
        <v>721</v>
      </c>
      <c r="BW25">
        <f>4*60+54</f>
        <v>294</v>
      </c>
      <c r="BY25">
        <v>23</v>
      </c>
      <c r="BZ25" t="s">
        <v>748</v>
      </c>
      <c r="CA25">
        <f>3*60+42</f>
        <v>222</v>
      </c>
      <c r="CC25">
        <v>23</v>
      </c>
      <c r="CD25" t="s">
        <v>779</v>
      </c>
      <c r="CE25">
        <f>5*60+40</f>
        <v>340</v>
      </c>
    </row>
    <row r="26" spans="1:83">
      <c r="A26">
        <v>24</v>
      </c>
      <c r="B26" t="s">
        <v>284</v>
      </c>
      <c r="C26">
        <f>2*60+45</f>
        <v>165</v>
      </c>
      <c r="E26">
        <v>24</v>
      </c>
      <c r="F26" t="s">
        <v>305</v>
      </c>
      <c r="G26">
        <f>3*60+10</f>
        <v>190</v>
      </c>
      <c r="I26">
        <v>24</v>
      </c>
      <c r="J26" t="s">
        <v>327</v>
      </c>
      <c r="K26">
        <f>4*60+7</f>
        <v>247</v>
      </c>
      <c r="M26">
        <v>24</v>
      </c>
      <c r="N26" t="s">
        <v>358</v>
      </c>
      <c r="O26">
        <f>3*60+59</f>
        <v>239</v>
      </c>
      <c r="Q26">
        <v>24</v>
      </c>
      <c r="R26" t="s">
        <v>397</v>
      </c>
      <c r="S26">
        <f>3*60+16</f>
        <v>196</v>
      </c>
      <c r="U26">
        <v>24</v>
      </c>
      <c r="V26" t="s">
        <v>426</v>
      </c>
      <c r="W26">
        <f>3*60+22</f>
        <v>202</v>
      </c>
      <c r="Y26">
        <v>24</v>
      </c>
      <c r="Z26" t="s">
        <v>455</v>
      </c>
      <c r="AA26">
        <f>4*60+4</f>
        <v>244</v>
      </c>
      <c r="AC26">
        <v>24</v>
      </c>
      <c r="AD26" t="s">
        <v>475</v>
      </c>
      <c r="AE26">
        <f t="shared" ref="AE26:AE32" si="9">4*60+34</f>
        <v>274</v>
      </c>
      <c r="AG26">
        <v>24</v>
      </c>
      <c r="AH26" t="s">
        <v>494</v>
      </c>
      <c r="AI26">
        <f>5*60+14</f>
        <v>314</v>
      </c>
      <c r="AK26">
        <v>24</v>
      </c>
      <c r="AL26" t="s">
        <v>515</v>
      </c>
      <c r="AM26">
        <f>4*60</f>
        <v>240</v>
      </c>
      <c r="AO26">
        <v>24</v>
      </c>
      <c r="AP26" s="1" t="s">
        <v>533</v>
      </c>
      <c r="AQ26">
        <f>3*60+48</f>
        <v>228</v>
      </c>
      <c r="AS26">
        <v>24</v>
      </c>
      <c r="AT26" s="1" t="s">
        <v>545</v>
      </c>
      <c r="AU26">
        <f t="shared" si="7"/>
        <v>222</v>
      </c>
      <c r="AW26">
        <v>24</v>
      </c>
      <c r="AX26" t="s">
        <v>563</v>
      </c>
      <c r="AY26">
        <f t="shared" si="8"/>
        <v>235</v>
      </c>
      <c r="BA26">
        <v>24</v>
      </c>
      <c r="BB26" t="s">
        <v>579</v>
      </c>
      <c r="BC26">
        <f>4*60+3</f>
        <v>243</v>
      </c>
      <c r="BE26">
        <v>24</v>
      </c>
      <c r="BF26" t="s">
        <v>599</v>
      </c>
      <c r="BG26">
        <f>4*60+13</f>
        <v>253</v>
      </c>
      <c r="BI26">
        <v>24</v>
      </c>
      <c r="BJ26" t="s">
        <v>628</v>
      </c>
      <c r="BK26">
        <f>4*60+33</f>
        <v>273</v>
      </c>
      <c r="BM26">
        <v>24</v>
      </c>
      <c r="BN26" t="s">
        <v>658</v>
      </c>
      <c r="BO26">
        <f>3*60+59</f>
        <v>239</v>
      </c>
      <c r="BQ26">
        <v>24</v>
      </c>
      <c r="BR26" t="s">
        <v>689</v>
      </c>
      <c r="BS26">
        <f>5*60+52</f>
        <v>352</v>
      </c>
      <c r="BU26">
        <v>24</v>
      </c>
      <c r="BV26" t="s">
        <v>722</v>
      </c>
      <c r="BW26">
        <f>3*60+57</f>
        <v>237</v>
      </c>
      <c r="BY26">
        <v>24</v>
      </c>
      <c r="BZ26" t="s">
        <v>749</v>
      </c>
      <c r="CA26">
        <f>4*60+18</f>
        <v>258</v>
      </c>
      <c r="CC26">
        <v>24</v>
      </c>
      <c r="CD26" t="s">
        <v>780</v>
      </c>
      <c r="CE26">
        <f>4*60+52</f>
        <v>292</v>
      </c>
    </row>
    <row r="27" spans="1:83">
      <c r="A27">
        <v>25</v>
      </c>
      <c r="B27" t="s">
        <v>285</v>
      </c>
      <c r="C27">
        <f>3*60+51</f>
        <v>231</v>
      </c>
      <c r="E27">
        <v>25</v>
      </c>
      <c r="F27" t="s">
        <v>305</v>
      </c>
      <c r="G27">
        <f>3*60+10</f>
        <v>190</v>
      </c>
      <c r="I27">
        <v>25</v>
      </c>
      <c r="J27" t="s">
        <v>327</v>
      </c>
      <c r="K27">
        <f>4*60+7</f>
        <v>247</v>
      </c>
      <c r="M27">
        <v>25</v>
      </c>
      <c r="N27" t="s">
        <v>358</v>
      </c>
      <c r="O27">
        <f>3*60+59</f>
        <v>239</v>
      </c>
      <c r="Q27">
        <v>25</v>
      </c>
      <c r="R27" t="s">
        <v>398</v>
      </c>
      <c r="S27">
        <f>3*60+24</f>
        <v>204</v>
      </c>
      <c r="U27">
        <v>25</v>
      </c>
      <c r="V27" t="s">
        <v>426</v>
      </c>
      <c r="W27">
        <f>3*60+22</f>
        <v>202</v>
      </c>
      <c r="Y27">
        <v>25</v>
      </c>
      <c r="Z27" t="s">
        <v>456</v>
      </c>
      <c r="AA27">
        <f>4*60+17</f>
        <v>257</v>
      </c>
      <c r="AC27">
        <v>25</v>
      </c>
      <c r="AD27" t="s">
        <v>475</v>
      </c>
      <c r="AE27">
        <f t="shared" si="9"/>
        <v>274</v>
      </c>
      <c r="AG27">
        <v>25</v>
      </c>
      <c r="AH27" t="s">
        <v>494</v>
      </c>
      <c r="AI27">
        <f>5*60+14</f>
        <v>314</v>
      </c>
      <c r="AK27">
        <v>25</v>
      </c>
      <c r="AL27" t="s">
        <v>515</v>
      </c>
      <c r="AM27">
        <f>4*60</f>
        <v>240</v>
      </c>
      <c r="AO27">
        <v>25</v>
      </c>
      <c r="AP27" s="1" t="s">
        <v>534</v>
      </c>
      <c r="AQ27">
        <f>4*60+5</f>
        <v>245</v>
      </c>
      <c r="AS27">
        <v>25</v>
      </c>
      <c r="AT27" s="1" t="s">
        <v>545</v>
      </c>
      <c r="AU27">
        <f t="shared" si="7"/>
        <v>222</v>
      </c>
      <c r="AW27">
        <v>25</v>
      </c>
      <c r="AX27" t="s">
        <v>563</v>
      </c>
      <c r="AY27">
        <f t="shared" si="8"/>
        <v>235</v>
      </c>
      <c r="BA27">
        <v>25</v>
      </c>
      <c r="BB27" t="s">
        <v>580</v>
      </c>
      <c r="BC27">
        <f>4*60+25</f>
        <v>265</v>
      </c>
      <c r="BE27">
        <v>25</v>
      </c>
      <c r="BF27" t="s">
        <v>600</v>
      </c>
      <c r="BG27">
        <f>4*60+4</f>
        <v>244</v>
      </c>
      <c r="BI27">
        <v>25</v>
      </c>
      <c r="BJ27" t="s">
        <v>628</v>
      </c>
      <c r="BK27">
        <f>4*60+33</f>
        <v>273</v>
      </c>
      <c r="BM27">
        <v>25</v>
      </c>
      <c r="BN27" t="s">
        <v>659</v>
      </c>
      <c r="BO27">
        <f>5*60+3</f>
        <v>303</v>
      </c>
      <c r="BQ27">
        <v>25</v>
      </c>
      <c r="BR27" t="s">
        <v>690</v>
      </c>
      <c r="BS27">
        <f>3*60+24</f>
        <v>204</v>
      </c>
      <c r="BU27">
        <v>25</v>
      </c>
      <c r="BV27" t="s">
        <v>723</v>
      </c>
      <c r="BW27">
        <f>4*60+14</f>
        <v>254</v>
      </c>
      <c r="BY27">
        <v>25</v>
      </c>
      <c r="BZ27" t="s">
        <v>749</v>
      </c>
      <c r="CA27">
        <f>4*60+18</f>
        <v>258</v>
      </c>
      <c r="CC27">
        <v>25</v>
      </c>
      <c r="CD27" t="s">
        <v>780</v>
      </c>
      <c r="CE27">
        <f>4*60+52</f>
        <v>292</v>
      </c>
    </row>
    <row r="28" spans="1:83">
      <c r="A28">
        <v>26</v>
      </c>
      <c r="B28" t="s">
        <v>285</v>
      </c>
      <c r="C28">
        <f>3*60+51</f>
        <v>231</v>
      </c>
      <c r="E28">
        <v>26</v>
      </c>
      <c r="F28" t="s">
        <v>305</v>
      </c>
      <c r="G28">
        <f>3*60+10</f>
        <v>190</v>
      </c>
      <c r="I28">
        <v>26</v>
      </c>
      <c r="J28" t="s">
        <v>328</v>
      </c>
      <c r="K28">
        <f>3*60+25</f>
        <v>205</v>
      </c>
      <c r="M28">
        <v>26</v>
      </c>
      <c r="N28" t="s">
        <v>359</v>
      </c>
      <c r="O28">
        <f>3*60+37</f>
        <v>217</v>
      </c>
      <c r="Q28">
        <v>26</v>
      </c>
      <c r="R28" t="s">
        <v>398</v>
      </c>
      <c r="S28">
        <f>3*60+24</f>
        <v>204</v>
      </c>
      <c r="U28">
        <v>26</v>
      </c>
      <c r="V28" t="s">
        <v>426</v>
      </c>
      <c r="W28">
        <f>3*60+22</f>
        <v>202</v>
      </c>
      <c r="Y28">
        <v>26</v>
      </c>
      <c r="Z28" t="s">
        <v>457</v>
      </c>
      <c r="AA28">
        <f>4*60+12</f>
        <v>252</v>
      </c>
      <c r="AC28">
        <v>26</v>
      </c>
      <c r="AD28" t="s">
        <v>475</v>
      </c>
      <c r="AE28">
        <f t="shared" si="9"/>
        <v>274</v>
      </c>
      <c r="AG28">
        <v>26</v>
      </c>
      <c r="AH28" t="s">
        <v>496</v>
      </c>
      <c r="AI28">
        <f>4*60+28</f>
        <v>268</v>
      </c>
      <c r="AK28">
        <v>26</v>
      </c>
      <c r="AL28" t="s">
        <v>516</v>
      </c>
      <c r="AM28">
        <f>3*60+49</f>
        <v>229</v>
      </c>
      <c r="AO28">
        <v>26</v>
      </c>
      <c r="AP28" s="1" t="s">
        <v>533</v>
      </c>
      <c r="AQ28">
        <f>3*60+48</f>
        <v>228</v>
      </c>
      <c r="AS28">
        <v>26</v>
      </c>
      <c r="AT28" s="1" t="s">
        <v>545</v>
      </c>
      <c r="AU28">
        <f t="shared" si="7"/>
        <v>222</v>
      </c>
      <c r="AW28">
        <v>26</v>
      </c>
      <c r="AX28" t="s">
        <v>563</v>
      </c>
      <c r="AY28">
        <f t="shared" si="8"/>
        <v>235</v>
      </c>
      <c r="BA28">
        <v>26</v>
      </c>
      <c r="BB28" t="s">
        <v>580</v>
      </c>
      <c r="BC28">
        <f>4*60+25</f>
        <v>265</v>
      </c>
      <c r="BE28">
        <v>26</v>
      </c>
      <c r="BF28" t="s">
        <v>600</v>
      </c>
      <c r="BG28">
        <f>4*60+4</f>
        <v>244</v>
      </c>
      <c r="BI28">
        <v>26</v>
      </c>
      <c r="BJ28" t="s">
        <v>628</v>
      </c>
      <c r="BK28">
        <f>4*60+33</f>
        <v>273</v>
      </c>
      <c r="BM28">
        <v>26</v>
      </c>
      <c r="BN28" t="s">
        <v>660</v>
      </c>
      <c r="BO28">
        <f>4*60+52</f>
        <v>292</v>
      </c>
      <c r="BQ28">
        <v>26</v>
      </c>
      <c r="BR28" t="s">
        <v>691</v>
      </c>
      <c r="BS28">
        <f>4*60+25</f>
        <v>265</v>
      </c>
      <c r="BU28">
        <v>26</v>
      </c>
      <c r="BV28" t="s">
        <v>724</v>
      </c>
      <c r="BW28">
        <f>4*60</f>
        <v>240</v>
      </c>
      <c r="BY28">
        <v>26</v>
      </c>
      <c r="BZ28" t="s">
        <v>750</v>
      </c>
      <c r="CA28">
        <f>4*60+29</f>
        <v>269</v>
      </c>
      <c r="CC28">
        <v>26</v>
      </c>
      <c r="CD28" t="s">
        <v>780</v>
      </c>
      <c r="CE28">
        <f>4*60+52</f>
        <v>292</v>
      </c>
    </row>
    <row r="29" spans="1:83">
      <c r="A29">
        <v>27</v>
      </c>
      <c r="B29" t="s">
        <v>286</v>
      </c>
      <c r="C29">
        <f>3*60</f>
        <v>180</v>
      </c>
      <c r="E29">
        <v>27</v>
      </c>
      <c r="F29" t="s">
        <v>306</v>
      </c>
      <c r="G29">
        <f>3*60+15</f>
        <v>195</v>
      </c>
      <c r="I29">
        <v>27</v>
      </c>
      <c r="J29" t="s">
        <v>329</v>
      </c>
      <c r="K29">
        <f>4*60+29</f>
        <v>269</v>
      </c>
      <c r="M29">
        <v>27</v>
      </c>
      <c r="N29" t="s">
        <v>360</v>
      </c>
      <c r="O29">
        <f>3*60+22</f>
        <v>202</v>
      </c>
      <c r="Q29">
        <v>27</v>
      </c>
      <c r="R29" t="s">
        <v>398</v>
      </c>
      <c r="S29">
        <f>3*60+24</f>
        <v>204</v>
      </c>
      <c r="U29">
        <v>27</v>
      </c>
      <c r="V29" t="s">
        <v>426</v>
      </c>
      <c r="W29">
        <f>3*60+22</f>
        <v>202</v>
      </c>
      <c r="Y29">
        <v>27</v>
      </c>
      <c r="Z29" t="s">
        <v>458</v>
      </c>
      <c r="AA29">
        <f>2*60+48</f>
        <v>168</v>
      </c>
      <c r="AC29">
        <v>27</v>
      </c>
      <c r="AD29" t="s">
        <v>475</v>
      </c>
      <c r="AE29">
        <f t="shared" si="9"/>
        <v>274</v>
      </c>
      <c r="AG29">
        <v>27</v>
      </c>
      <c r="AH29" t="s">
        <v>496</v>
      </c>
      <c r="AI29">
        <f>4*60+28</f>
        <v>268</v>
      </c>
      <c r="AK29">
        <v>27</v>
      </c>
      <c r="AL29" t="s">
        <v>516</v>
      </c>
      <c r="AM29">
        <f>3*60+49</f>
        <v>229</v>
      </c>
      <c r="AO29">
        <v>27</v>
      </c>
      <c r="AP29" s="1" t="s">
        <v>533</v>
      </c>
      <c r="AQ29">
        <f>3*60+48</f>
        <v>228</v>
      </c>
      <c r="AS29">
        <v>27</v>
      </c>
      <c r="AT29" s="1" t="s">
        <v>546</v>
      </c>
      <c r="AU29">
        <f>3*60+56</f>
        <v>236</v>
      </c>
      <c r="AW29">
        <v>27</v>
      </c>
      <c r="AX29" t="s">
        <v>563</v>
      </c>
      <c r="AY29">
        <f t="shared" si="8"/>
        <v>235</v>
      </c>
      <c r="BA29">
        <v>27</v>
      </c>
      <c r="BB29" t="s">
        <v>581</v>
      </c>
      <c r="BC29">
        <f>3*60+47</f>
        <v>227</v>
      </c>
      <c r="BE29">
        <v>27</v>
      </c>
      <c r="BF29" t="s">
        <v>601</v>
      </c>
      <c r="BG29">
        <f>4*60+23</f>
        <v>263</v>
      </c>
      <c r="BI29">
        <v>27</v>
      </c>
      <c r="BJ29" t="s">
        <v>629</v>
      </c>
      <c r="BK29">
        <f>4*60+31</f>
        <v>271</v>
      </c>
      <c r="BM29">
        <v>27</v>
      </c>
      <c r="BN29" t="s">
        <v>660</v>
      </c>
      <c r="BO29">
        <f>4*60+52</f>
        <v>292</v>
      </c>
      <c r="BQ29">
        <v>27</v>
      </c>
      <c r="BR29" t="s">
        <v>692</v>
      </c>
      <c r="BS29">
        <f>4*60+40</f>
        <v>280</v>
      </c>
      <c r="BU29">
        <v>27</v>
      </c>
      <c r="BV29" t="s">
        <v>725</v>
      </c>
      <c r="BW29">
        <f>3*60+24</f>
        <v>204</v>
      </c>
      <c r="BY29">
        <v>27</v>
      </c>
      <c r="BZ29" t="s">
        <v>750</v>
      </c>
      <c r="CA29">
        <f>4*60+29</f>
        <v>269</v>
      </c>
      <c r="CC29">
        <v>27</v>
      </c>
      <c r="CD29" t="s">
        <v>780</v>
      </c>
      <c r="CE29">
        <f>4*60+52</f>
        <v>292</v>
      </c>
    </row>
    <row r="30" spans="1:83">
      <c r="A30">
        <v>28</v>
      </c>
      <c r="B30" t="s">
        <v>286</v>
      </c>
      <c r="C30">
        <f>3*60</f>
        <v>180</v>
      </c>
      <c r="E30">
        <v>28</v>
      </c>
      <c r="F30" t="s">
        <v>307</v>
      </c>
      <c r="G30">
        <f>4*60+17</f>
        <v>257</v>
      </c>
      <c r="I30">
        <v>28</v>
      </c>
      <c r="J30" t="s">
        <v>329</v>
      </c>
      <c r="K30">
        <f>4*60+29</f>
        <v>269</v>
      </c>
      <c r="M30">
        <v>28</v>
      </c>
      <c r="N30" t="s">
        <v>361</v>
      </c>
      <c r="O30">
        <f>3*60+14</f>
        <v>194</v>
      </c>
      <c r="Q30">
        <v>28</v>
      </c>
      <c r="R30" t="s">
        <v>398</v>
      </c>
      <c r="S30">
        <f>3*60+24</f>
        <v>204</v>
      </c>
      <c r="U30">
        <v>28</v>
      </c>
      <c r="V30" t="s">
        <v>428</v>
      </c>
      <c r="W30">
        <f>3*60+16</f>
        <v>196</v>
      </c>
      <c r="Y30">
        <v>28</v>
      </c>
      <c r="Z30" t="s">
        <v>459</v>
      </c>
      <c r="AA30">
        <f>3*60+40</f>
        <v>220</v>
      </c>
      <c r="AC30">
        <v>28</v>
      </c>
      <c r="AD30" t="s">
        <v>475</v>
      </c>
      <c r="AE30">
        <f t="shared" si="9"/>
        <v>274</v>
      </c>
      <c r="AG30">
        <v>28</v>
      </c>
      <c r="AH30" t="s">
        <v>497</v>
      </c>
      <c r="AI30">
        <f>4*60+55</f>
        <v>295</v>
      </c>
      <c r="AK30">
        <v>28</v>
      </c>
      <c r="AL30" t="s">
        <v>516</v>
      </c>
      <c r="AM30">
        <f>3*60+49</f>
        <v>229</v>
      </c>
      <c r="AO30">
        <v>28</v>
      </c>
      <c r="AP30" s="1" t="s">
        <v>533</v>
      </c>
      <c r="AQ30">
        <f>3*60+48</f>
        <v>228</v>
      </c>
      <c r="AS30">
        <v>28</v>
      </c>
      <c r="AT30" s="1" t="s">
        <v>546</v>
      </c>
      <c r="AU30">
        <f>3*60+56</f>
        <v>236</v>
      </c>
      <c r="AW30">
        <v>28</v>
      </c>
      <c r="AX30" t="s">
        <v>564</v>
      </c>
      <c r="AY30">
        <f t="shared" ref="AY30:AY37" si="10">4*60+13</f>
        <v>253</v>
      </c>
      <c r="BA30">
        <v>28</v>
      </c>
      <c r="BB30" t="s">
        <v>581</v>
      </c>
      <c r="BC30">
        <f>3*60+47</f>
        <v>227</v>
      </c>
      <c r="BE30">
        <v>28</v>
      </c>
      <c r="BF30" t="s">
        <v>602</v>
      </c>
      <c r="BG30">
        <f>3*60+34</f>
        <v>214</v>
      </c>
      <c r="BI30">
        <v>28</v>
      </c>
      <c r="BJ30" t="s">
        <v>630</v>
      </c>
      <c r="BK30">
        <f>4*60+27</f>
        <v>267</v>
      </c>
      <c r="BM30">
        <v>28</v>
      </c>
      <c r="BN30" t="s">
        <v>661</v>
      </c>
      <c r="BO30">
        <f>3*60+39</f>
        <v>219</v>
      </c>
      <c r="BQ30">
        <v>28</v>
      </c>
      <c r="BR30" t="s">
        <v>693</v>
      </c>
      <c r="BS30">
        <f>5*60+37</f>
        <v>337</v>
      </c>
      <c r="BU30">
        <v>28</v>
      </c>
      <c r="BV30" t="s">
        <v>726</v>
      </c>
      <c r="BW30">
        <f>3*60+24</f>
        <v>204</v>
      </c>
      <c r="BY30">
        <v>28</v>
      </c>
      <c r="BZ30" t="s">
        <v>750</v>
      </c>
      <c r="CA30">
        <f>4*60+29</f>
        <v>269</v>
      </c>
      <c r="CC30">
        <v>28</v>
      </c>
      <c r="CD30" t="s">
        <v>780</v>
      </c>
      <c r="CE30">
        <f>4*60+52</f>
        <v>292</v>
      </c>
    </row>
    <row r="31" spans="1:83">
      <c r="A31">
        <v>29</v>
      </c>
      <c r="B31" t="s">
        <v>286</v>
      </c>
      <c r="C31">
        <f>3*60</f>
        <v>180</v>
      </c>
      <c r="E31">
        <v>29</v>
      </c>
      <c r="F31" t="s">
        <v>307</v>
      </c>
      <c r="G31">
        <f>4*60+17</f>
        <v>257</v>
      </c>
      <c r="I31">
        <v>29</v>
      </c>
      <c r="J31" t="s">
        <v>330</v>
      </c>
      <c r="K31">
        <f>3*60+2</f>
        <v>182</v>
      </c>
      <c r="M31">
        <v>29</v>
      </c>
      <c r="N31" t="s">
        <v>361</v>
      </c>
      <c r="O31">
        <f>3*60+14</f>
        <v>194</v>
      </c>
      <c r="Q31">
        <v>29</v>
      </c>
      <c r="R31" t="s">
        <v>399</v>
      </c>
      <c r="S31">
        <f>3*60+57</f>
        <v>237</v>
      </c>
      <c r="U31">
        <v>29</v>
      </c>
      <c r="V31" t="s">
        <v>428</v>
      </c>
      <c r="W31">
        <f>3*60+16</f>
        <v>196</v>
      </c>
      <c r="Y31">
        <v>29</v>
      </c>
      <c r="Z31" t="s">
        <v>460</v>
      </c>
      <c r="AA31">
        <f>2*60+50</f>
        <v>170</v>
      </c>
      <c r="AC31">
        <v>29</v>
      </c>
      <c r="AD31" t="s">
        <v>475</v>
      </c>
      <c r="AE31">
        <f t="shared" si="9"/>
        <v>274</v>
      </c>
      <c r="AG31">
        <v>29</v>
      </c>
      <c r="AH31" t="s">
        <v>497</v>
      </c>
      <c r="AI31">
        <f>4*60+55</f>
        <v>295</v>
      </c>
      <c r="AK31">
        <v>29</v>
      </c>
      <c r="AL31" t="s">
        <v>517</v>
      </c>
      <c r="AM31">
        <f>2*60+57</f>
        <v>177</v>
      </c>
      <c r="AO31">
        <v>29</v>
      </c>
      <c r="AP31" s="1" t="s">
        <v>533</v>
      </c>
      <c r="AQ31">
        <f>3*60+48</f>
        <v>228</v>
      </c>
      <c r="AS31">
        <v>29</v>
      </c>
      <c r="AT31" s="1" t="s">
        <v>546</v>
      </c>
      <c r="AU31">
        <f>3*60+56</f>
        <v>236</v>
      </c>
      <c r="AW31">
        <v>29</v>
      </c>
      <c r="AX31" t="s">
        <v>564</v>
      </c>
      <c r="AY31">
        <f t="shared" si="10"/>
        <v>253</v>
      </c>
      <c r="BA31">
        <v>29</v>
      </c>
      <c r="BB31" t="s">
        <v>581</v>
      </c>
      <c r="BC31">
        <f>3*60+47</f>
        <v>227</v>
      </c>
      <c r="BE31">
        <v>29</v>
      </c>
      <c r="BF31" t="s">
        <v>602</v>
      </c>
      <c r="BG31">
        <f>3*60+34</f>
        <v>214</v>
      </c>
      <c r="BI31">
        <v>29</v>
      </c>
      <c r="BJ31" t="s">
        <v>631</v>
      </c>
      <c r="BK31">
        <f>3*60+27</f>
        <v>207</v>
      </c>
      <c r="BM31">
        <v>29</v>
      </c>
      <c r="BN31" t="s">
        <v>661</v>
      </c>
      <c r="BO31">
        <f>3*60+39</f>
        <v>219</v>
      </c>
      <c r="BQ31">
        <v>29</v>
      </c>
      <c r="BR31" t="s">
        <v>693</v>
      </c>
      <c r="BS31">
        <f>5*60+37</f>
        <v>337</v>
      </c>
      <c r="BU31">
        <v>29</v>
      </c>
      <c r="BV31" t="s">
        <v>727</v>
      </c>
      <c r="BW31">
        <f>4*60+52</f>
        <v>292</v>
      </c>
      <c r="BY31">
        <v>29</v>
      </c>
      <c r="BZ31" t="s">
        <v>751</v>
      </c>
      <c r="CA31">
        <f>3*60+34</f>
        <v>214</v>
      </c>
      <c r="CC31">
        <v>29</v>
      </c>
      <c r="CD31" t="s">
        <v>781</v>
      </c>
      <c r="CE31">
        <f>3*60+30</f>
        <v>210</v>
      </c>
    </row>
    <row r="32" spans="1:83">
      <c r="A32">
        <v>30</v>
      </c>
      <c r="B32" t="s">
        <v>287</v>
      </c>
      <c r="C32">
        <f>2*60+55</f>
        <v>175</v>
      </c>
      <c r="E32">
        <v>30</v>
      </c>
      <c r="F32" t="s">
        <v>307</v>
      </c>
      <c r="G32">
        <f>4*60+17</f>
        <v>257</v>
      </c>
      <c r="I32">
        <v>30</v>
      </c>
      <c r="J32" t="s">
        <v>330</v>
      </c>
      <c r="K32">
        <f>3*60+2</f>
        <v>182</v>
      </c>
      <c r="M32">
        <v>30</v>
      </c>
      <c r="N32" t="s">
        <v>362</v>
      </c>
      <c r="O32">
        <f>2*60+58</f>
        <v>178</v>
      </c>
      <c r="Q32">
        <v>30</v>
      </c>
      <c r="R32" t="s">
        <v>400</v>
      </c>
      <c r="S32">
        <f>4*60+10</f>
        <v>250</v>
      </c>
      <c r="U32">
        <v>30</v>
      </c>
      <c r="V32" t="s">
        <v>429</v>
      </c>
      <c r="W32">
        <f>3*60+29</f>
        <v>209</v>
      </c>
      <c r="Y32">
        <v>30</v>
      </c>
      <c r="Z32" t="s">
        <v>461</v>
      </c>
      <c r="AA32">
        <f>3*60+33</f>
        <v>213</v>
      </c>
      <c r="AC32">
        <v>30</v>
      </c>
      <c r="AD32" t="s">
        <v>475</v>
      </c>
      <c r="AE32">
        <f t="shared" si="9"/>
        <v>274</v>
      </c>
      <c r="AG32">
        <v>30</v>
      </c>
      <c r="AH32" t="s">
        <v>497</v>
      </c>
      <c r="AI32">
        <f>4*60+55</f>
        <v>295</v>
      </c>
      <c r="AK32">
        <v>30</v>
      </c>
      <c r="AL32" t="s">
        <v>517</v>
      </c>
      <c r="AM32">
        <f>2*60+57</f>
        <v>177</v>
      </c>
      <c r="AO32">
        <v>30</v>
      </c>
      <c r="AP32" s="1" t="s">
        <v>535</v>
      </c>
      <c r="AQ32">
        <f>4*60+17</f>
        <v>257</v>
      </c>
      <c r="AS32">
        <v>30</v>
      </c>
      <c r="AT32" s="1" t="s">
        <v>547</v>
      </c>
      <c r="AU32">
        <f t="shared" ref="AU32:AU37" si="11">3*60+45</f>
        <v>225</v>
      </c>
      <c r="AW32">
        <v>30</v>
      </c>
      <c r="AX32" t="s">
        <v>564</v>
      </c>
      <c r="AY32">
        <f t="shared" si="10"/>
        <v>253</v>
      </c>
      <c r="BA32">
        <v>30</v>
      </c>
      <c r="BB32" t="s">
        <v>581</v>
      </c>
      <c r="BC32">
        <f>3*60+47</f>
        <v>227</v>
      </c>
      <c r="BE32">
        <v>30</v>
      </c>
      <c r="BF32" t="s">
        <v>603</v>
      </c>
      <c r="BG32">
        <f>4*60+15</f>
        <v>255</v>
      </c>
      <c r="BI32">
        <v>30</v>
      </c>
      <c r="BJ32" t="s">
        <v>632</v>
      </c>
      <c r="BK32">
        <f>4*60+58</f>
        <v>298</v>
      </c>
      <c r="BM32">
        <v>30</v>
      </c>
      <c r="BN32" t="s">
        <v>661</v>
      </c>
      <c r="BO32">
        <f>3*60+39</f>
        <v>219</v>
      </c>
      <c r="BQ32">
        <v>30</v>
      </c>
      <c r="BR32" t="s">
        <v>694</v>
      </c>
      <c r="BS32">
        <f>4*60+31</f>
        <v>271</v>
      </c>
      <c r="BU32">
        <v>30</v>
      </c>
      <c r="BV32" t="s">
        <v>727</v>
      </c>
      <c r="BW32">
        <f>4*60+52</f>
        <v>292</v>
      </c>
      <c r="BY32">
        <v>30</v>
      </c>
      <c r="BZ32" t="s">
        <v>751</v>
      </c>
      <c r="CA32">
        <f>3*60+34</f>
        <v>214</v>
      </c>
      <c r="CC32">
        <v>30</v>
      </c>
      <c r="CD32" t="s">
        <v>782</v>
      </c>
      <c r="CE32">
        <f t="shared" ref="CE32:CE38" si="12">4*60+6</f>
        <v>246</v>
      </c>
    </row>
    <row r="33" spans="1:83">
      <c r="A33">
        <v>31</v>
      </c>
      <c r="B33" t="s">
        <v>288</v>
      </c>
      <c r="C33">
        <f>4*60+29</f>
        <v>269</v>
      </c>
      <c r="E33">
        <v>31</v>
      </c>
      <c r="F33" t="s">
        <v>308</v>
      </c>
      <c r="G33">
        <f>3*60+36</f>
        <v>216</v>
      </c>
      <c r="I33">
        <v>31</v>
      </c>
      <c r="J33" t="s">
        <v>331</v>
      </c>
      <c r="K33">
        <f>2*60+14</f>
        <v>134</v>
      </c>
      <c r="M33">
        <v>31</v>
      </c>
      <c r="N33" t="s">
        <v>362</v>
      </c>
      <c r="O33">
        <f>2*60+58</f>
        <v>178</v>
      </c>
      <c r="Q33">
        <v>31</v>
      </c>
      <c r="R33" t="s">
        <v>401</v>
      </c>
      <c r="S33">
        <f>3*60+28</f>
        <v>208</v>
      </c>
      <c r="U33">
        <v>31</v>
      </c>
      <c r="V33" t="s">
        <v>429</v>
      </c>
      <c r="W33">
        <f>3*60+29</f>
        <v>209</v>
      </c>
      <c r="Y33">
        <v>31</v>
      </c>
      <c r="Z33" t="s">
        <v>462</v>
      </c>
      <c r="AA33">
        <f>3*60+33</f>
        <v>213</v>
      </c>
      <c r="AC33">
        <v>31</v>
      </c>
      <c r="AD33" t="s">
        <v>476</v>
      </c>
      <c r="AE33">
        <f>3*60+31</f>
        <v>211</v>
      </c>
      <c r="AG33">
        <v>31</v>
      </c>
      <c r="AH33" t="s">
        <v>497</v>
      </c>
      <c r="AI33">
        <f>4*60+55</f>
        <v>295</v>
      </c>
      <c r="AK33">
        <v>31</v>
      </c>
      <c r="AL33" t="s">
        <v>518</v>
      </c>
      <c r="AM33">
        <f>4*60+25</f>
        <v>265</v>
      </c>
      <c r="AO33">
        <v>31</v>
      </c>
      <c r="AP33" s="1" t="s">
        <v>536</v>
      </c>
      <c r="AQ33">
        <f>3*60+14</f>
        <v>194</v>
      </c>
      <c r="AS33">
        <v>31</v>
      </c>
      <c r="AT33" s="1" t="s">
        <v>547</v>
      </c>
      <c r="AU33">
        <f t="shared" si="11"/>
        <v>225</v>
      </c>
      <c r="AW33">
        <v>31</v>
      </c>
      <c r="AX33" t="s">
        <v>564</v>
      </c>
      <c r="AY33">
        <f t="shared" si="10"/>
        <v>253</v>
      </c>
      <c r="BA33">
        <v>31</v>
      </c>
      <c r="BB33" t="s">
        <v>581</v>
      </c>
      <c r="BC33">
        <f>3*60+47</f>
        <v>227</v>
      </c>
      <c r="BE33">
        <v>31</v>
      </c>
      <c r="BF33" t="s">
        <v>604</v>
      </c>
      <c r="BG33">
        <f>3*60+59</f>
        <v>239</v>
      </c>
      <c r="BI33">
        <v>31</v>
      </c>
      <c r="BJ33" t="s">
        <v>633</v>
      </c>
      <c r="BK33">
        <f>4*60+20</f>
        <v>260</v>
      </c>
      <c r="BM33">
        <v>31</v>
      </c>
      <c r="BN33" t="s">
        <v>662</v>
      </c>
      <c r="BO33">
        <f>4*60+3</f>
        <v>243</v>
      </c>
      <c r="BQ33">
        <v>31</v>
      </c>
      <c r="BR33" t="s">
        <v>695</v>
      </c>
      <c r="BS33">
        <f>4*60+30</f>
        <v>270</v>
      </c>
      <c r="BU33">
        <v>31</v>
      </c>
      <c r="BV33" t="s">
        <v>728</v>
      </c>
      <c r="BW33">
        <f>4*60+6</f>
        <v>246</v>
      </c>
      <c r="BY33">
        <v>31</v>
      </c>
      <c r="BZ33" t="s">
        <v>752</v>
      </c>
      <c r="CA33">
        <f>3*60+29</f>
        <v>209</v>
      </c>
      <c r="CC33">
        <v>31</v>
      </c>
      <c r="CD33" t="s">
        <v>782</v>
      </c>
      <c r="CE33">
        <f t="shared" si="12"/>
        <v>246</v>
      </c>
    </row>
    <row r="34" spans="1:83">
      <c r="A34">
        <v>32</v>
      </c>
      <c r="B34" t="s">
        <v>289</v>
      </c>
      <c r="C34">
        <f>3*60+57</f>
        <v>237</v>
      </c>
      <c r="E34">
        <v>32</v>
      </c>
      <c r="F34" t="s">
        <v>308</v>
      </c>
      <c r="G34">
        <f>3*60+36</f>
        <v>216</v>
      </c>
      <c r="I34">
        <v>32</v>
      </c>
      <c r="J34" t="s">
        <v>331</v>
      </c>
      <c r="K34">
        <f>2*60+14</f>
        <v>134</v>
      </c>
      <c r="M34">
        <v>32</v>
      </c>
      <c r="N34" t="s">
        <v>363</v>
      </c>
      <c r="O34">
        <f>2*60+55</f>
        <v>175</v>
      </c>
      <c r="Q34">
        <v>32</v>
      </c>
      <c r="R34" t="s">
        <v>402</v>
      </c>
      <c r="S34">
        <f>3*60+44</f>
        <v>224</v>
      </c>
      <c r="U34">
        <v>32</v>
      </c>
      <c r="V34" t="s">
        <v>430</v>
      </c>
      <c r="W34">
        <f>4*60+28</f>
        <v>268</v>
      </c>
      <c r="Y34">
        <v>32</v>
      </c>
      <c r="Z34" t="s">
        <v>462</v>
      </c>
      <c r="AA34">
        <f>3*60+33</f>
        <v>213</v>
      </c>
      <c r="AC34">
        <v>32</v>
      </c>
      <c r="AD34" t="s">
        <v>477</v>
      </c>
      <c r="AE34">
        <f>3*60+36</f>
        <v>216</v>
      </c>
      <c r="AG34">
        <v>32</v>
      </c>
      <c r="AH34" t="s">
        <v>497</v>
      </c>
      <c r="AI34">
        <f>4*60+55</f>
        <v>295</v>
      </c>
      <c r="AK34">
        <v>32</v>
      </c>
      <c r="AL34" t="s">
        <v>518</v>
      </c>
      <c r="AM34">
        <f>4*60+25</f>
        <v>265</v>
      </c>
      <c r="AO34">
        <v>32</v>
      </c>
      <c r="AP34" s="1" t="s">
        <v>536</v>
      </c>
      <c r="AQ34">
        <f>3*60+14</f>
        <v>194</v>
      </c>
      <c r="AS34">
        <v>32</v>
      </c>
      <c r="AT34" s="1" t="s">
        <v>547</v>
      </c>
      <c r="AU34">
        <f t="shared" si="11"/>
        <v>225</v>
      </c>
      <c r="AW34">
        <v>32</v>
      </c>
      <c r="AX34" t="s">
        <v>564</v>
      </c>
      <c r="AY34">
        <f t="shared" si="10"/>
        <v>253</v>
      </c>
      <c r="BA34">
        <v>32</v>
      </c>
      <c r="BB34" t="s">
        <v>582</v>
      </c>
      <c r="BC34">
        <f>4*60+4</f>
        <v>244</v>
      </c>
      <c r="BE34">
        <v>32</v>
      </c>
      <c r="BF34" t="s">
        <v>604</v>
      </c>
      <c r="BG34">
        <f>3*60+59</f>
        <v>239</v>
      </c>
      <c r="BI34">
        <v>32</v>
      </c>
      <c r="BJ34" t="s">
        <v>633</v>
      </c>
      <c r="BK34">
        <f>4*60+20</f>
        <v>260</v>
      </c>
      <c r="BM34">
        <v>32</v>
      </c>
      <c r="BN34" t="s">
        <v>663</v>
      </c>
      <c r="BO34">
        <f>4*60+37</f>
        <v>277</v>
      </c>
      <c r="BQ34">
        <v>32</v>
      </c>
      <c r="BR34" t="s">
        <v>695</v>
      </c>
      <c r="BS34">
        <f>4*60+30</f>
        <v>270</v>
      </c>
      <c r="BU34">
        <v>32</v>
      </c>
      <c r="BV34" t="s">
        <v>729</v>
      </c>
      <c r="BW34">
        <f>4*60+24</f>
        <v>264</v>
      </c>
      <c r="BY34">
        <v>32</v>
      </c>
      <c r="BZ34" t="s">
        <v>752</v>
      </c>
      <c r="CA34">
        <f>3*60+29</f>
        <v>209</v>
      </c>
      <c r="CC34">
        <v>32</v>
      </c>
      <c r="CD34" t="s">
        <v>782</v>
      </c>
      <c r="CE34">
        <f t="shared" si="12"/>
        <v>246</v>
      </c>
    </row>
    <row r="35" spans="1:83">
      <c r="A35">
        <v>33</v>
      </c>
      <c r="B35" t="s">
        <v>289</v>
      </c>
      <c r="C35">
        <f>3*60+57</f>
        <v>237</v>
      </c>
      <c r="E35">
        <v>33</v>
      </c>
      <c r="F35" t="s">
        <v>308</v>
      </c>
      <c r="G35">
        <f>3*60+36</f>
        <v>216</v>
      </c>
      <c r="I35">
        <v>33</v>
      </c>
      <c r="J35" t="s">
        <v>332</v>
      </c>
      <c r="K35">
        <f>3*60+15</f>
        <v>195</v>
      </c>
      <c r="M35">
        <v>33</v>
      </c>
      <c r="N35" t="s">
        <v>364</v>
      </c>
      <c r="O35">
        <f>3*60+30</f>
        <v>210</v>
      </c>
      <c r="Q35">
        <v>33</v>
      </c>
      <c r="R35" t="s">
        <v>402</v>
      </c>
      <c r="S35">
        <f>3*60+44</f>
        <v>224</v>
      </c>
      <c r="U35">
        <v>33</v>
      </c>
      <c r="V35" t="s">
        <v>430</v>
      </c>
      <c r="W35">
        <f>4*60+28</f>
        <v>268</v>
      </c>
      <c r="Y35">
        <v>33</v>
      </c>
      <c r="Z35" t="s">
        <v>462</v>
      </c>
      <c r="AA35">
        <f>3*60+33</f>
        <v>213</v>
      </c>
      <c r="AC35">
        <v>33</v>
      </c>
      <c r="AD35" t="s">
        <v>477</v>
      </c>
      <c r="AE35">
        <f>3*60+36</f>
        <v>216</v>
      </c>
      <c r="AG35">
        <v>33</v>
      </c>
      <c r="AH35" t="s">
        <v>498</v>
      </c>
      <c r="AI35">
        <f>3*60+42</f>
        <v>222</v>
      </c>
      <c r="AK35">
        <v>33</v>
      </c>
      <c r="AL35" t="s">
        <v>518</v>
      </c>
      <c r="AM35">
        <f>4*60+25</f>
        <v>265</v>
      </c>
      <c r="AO35">
        <v>33</v>
      </c>
      <c r="AP35" s="1" t="s">
        <v>537</v>
      </c>
      <c r="AQ35">
        <f t="shared" ref="AQ35:AQ43" si="13">4*60+24</f>
        <v>264</v>
      </c>
      <c r="AS35">
        <v>33</v>
      </c>
      <c r="AT35" s="1" t="s">
        <v>547</v>
      </c>
      <c r="AU35">
        <f t="shared" si="11"/>
        <v>225</v>
      </c>
      <c r="AW35">
        <v>33</v>
      </c>
      <c r="AX35" t="s">
        <v>564</v>
      </c>
      <c r="AY35">
        <f t="shared" si="10"/>
        <v>253</v>
      </c>
      <c r="BA35">
        <v>33</v>
      </c>
      <c r="BB35" t="s">
        <v>582</v>
      </c>
      <c r="BC35">
        <f>4*60+4</f>
        <v>244</v>
      </c>
      <c r="BE35">
        <v>33</v>
      </c>
      <c r="BF35" t="s">
        <v>604</v>
      </c>
      <c r="BG35">
        <f>3*60+59</f>
        <v>239</v>
      </c>
      <c r="BI35">
        <v>33</v>
      </c>
      <c r="BJ35" t="s">
        <v>634</v>
      </c>
      <c r="BK35">
        <f>4*60+29</f>
        <v>269</v>
      </c>
      <c r="BM35">
        <v>33</v>
      </c>
      <c r="BN35" t="s">
        <v>663</v>
      </c>
      <c r="BO35">
        <f>4*60+37</f>
        <v>277</v>
      </c>
      <c r="BQ35">
        <v>33</v>
      </c>
      <c r="BR35" t="s">
        <v>695</v>
      </c>
      <c r="BS35">
        <f>4*60+30</f>
        <v>270</v>
      </c>
      <c r="BU35">
        <v>33</v>
      </c>
      <c r="BV35" t="s">
        <v>729</v>
      </c>
      <c r="BW35">
        <f>4*60+24</f>
        <v>264</v>
      </c>
      <c r="BY35">
        <v>33</v>
      </c>
      <c r="BZ35" t="s">
        <v>752</v>
      </c>
      <c r="CA35">
        <f>3*60+29</f>
        <v>209</v>
      </c>
      <c r="CC35">
        <v>33</v>
      </c>
      <c r="CD35" t="s">
        <v>782</v>
      </c>
      <c r="CE35">
        <f t="shared" si="12"/>
        <v>246</v>
      </c>
    </row>
    <row r="36" spans="1:83">
      <c r="A36">
        <v>34</v>
      </c>
      <c r="B36" t="s">
        <v>289</v>
      </c>
      <c r="C36">
        <f>3*60+57</f>
        <v>237</v>
      </c>
      <c r="E36">
        <v>34</v>
      </c>
      <c r="F36" t="s">
        <v>308</v>
      </c>
      <c r="G36">
        <f>3*60+36</f>
        <v>216</v>
      </c>
      <c r="I36">
        <v>34</v>
      </c>
      <c r="J36" t="s">
        <v>333</v>
      </c>
      <c r="K36">
        <f>3*60+55</f>
        <v>235</v>
      </c>
      <c r="M36">
        <v>34</v>
      </c>
      <c r="N36" t="s">
        <v>365</v>
      </c>
      <c r="O36">
        <f>2*60+32</f>
        <v>152</v>
      </c>
      <c r="Q36">
        <v>34</v>
      </c>
      <c r="R36" t="s">
        <v>403</v>
      </c>
      <c r="S36">
        <f>3*60+2</f>
        <v>182</v>
      </c>
      <c r="U36">
        <v>34</v>
      </c>
      <c r="V36" t="s">
        <v>430</v>
      </c>
      <c r="W36">
        <f>4*60+28</f>
        <v>268</v>
      </c>
      <c r="Y36">
        <v>34</v>
      </c>
      <c r="Z36" t="s">
        <v>463</v>
      </c>
      <c r="AA36">
        <f>3*60+42</f>
        <v>222</v>
      </c>
      <c r="AC36">
        <v>34</v>
      </c>
      <c r="AD36" t="s">
        <v>478</v>
      </c>
      <c r="AE36">
        <f>3*60+21</f>
        <v>201</v>
      </c>
      <c r="AG36">
        <v>34</v>
      </c>
      <c r="AH36" t="s">
        <v>499</v>
      </c>
      <c r="AI36">
        <f t="shared" ref="AI36:AI41" si="14">3*60+58</f>
        <v>238</v>
      </c>
      <c r="AK36">
        <v>34</v>
      </c>
      <c r="AL36" t="s">
        <v>518</v>
      </c>
      <c r="AM36">
        <f>4*60+25</f>
        <v>265</v>
      </c>
      <c r="AO36">
        <v>34</v>
      </c>
      <c r="AP36" s="1" t="s">
        <v>537</v>
      </c>
      <c r="AQ36">
        <f t="shared" si="13"/>
        <v>264</v>
      </c>
      <c r="AS36">
        <v>34</v>
      </c>
      <c r="AT36" s="1" t="s">
        <v>547</v>
      </c>
      <c r="AU36">
        <f t="shared" si="11"/>
        <v>225</v>
      </c>
      <c r="AW36">
        <v>34</v>
      </c>
      <c r="AX36" t="s">
        <v>564</v>
      </c>
      <c r="AY36">
        <f t="shared" si="10"/>
        <v>253</v>
      </c>
      <c r="BA36">
        <v>34</v>
      </c>
      <c r="BB36" t="s">
        <v>582</v>
      </c>
      <c r="BC36">
        <f>4*60+4</f>
        <v>244</v>
      </c>
      <c r="BE36">
        <v>34</v>
      </c>
      <c r="BF36" t="s">
        <v>605</v>
      </c>
      <c r="BG36">
        <f>3*60+53</f>
        <v>233</v>
      </c>
      <c r="BI36">
        <v>34</v>
      </c>
      <c r="BJ36" t="s">
        <v>634</v>
      </c>
      <c r="BK36">
        <f>4*60+29</f>
        <v>269</v>
      </c>
      <c r="BM36">
        <v>34</v>
      </c>
      <c r="BN36" t="s">
        <v>675</v>
      </c>
      <c r="BO36">
        <f>3*60+57</f>
        <v>237</v>
      </c>
      <c r="BQ36">
        <v>34</v>
      </c>
      <c r="BR36" t="s">
        <v>695</v>
      </c>
      <c r="BS36">
        <f>4*60+30</f>
        <v>270</v>
      </c>
      <c r="BU36">
        <v>34</v>
      </c>
      <c r="BV36" t="s">
        <v>729</v>
      </c>
      <c r="BW36">
        <f>4*60+24</f>
        <v>264</v>
      </c>
      <c r="BY36">
        <v>34</v>
      </c>
      <c r="BZ36" t="s">
        <v>752</v>
      </c>
      <c r="CA36">
        <f>3*60+29</f>
        <v>209</v>
      </c>
      <c r="CC36">
        <v>34</v>
      </c>
      <c r="CD36" t="s">
        <v>782</v>
      </c>
      <c r="CE36">
        <f t="shared" si="12"/>
        <v>246</v>
      </c>
    </row>
    <row r="37" spans="1:83">
      <c r="A37">
        <v>35</v>
      </c>
      <c r="B37" t="s">
        <v>289</v>
      </c>
      <c r="C37">
        <f>3*60+57</f>
        <v>237</v>
      </c>
      <c r="E37">
        <v>35</v>
      </c>
      <c r="F37" t="s">
        <v>309</v>
      </c>
      <c r="G37">
        <f>2*60+55</f>
        <v>175</v>
      </c>
      <c r="I37">
        <v>35</v>
      </c>
      <c r="J37" t="s">
        <v>333</v>
      </c>
      <c r="K37">
        <f>3*60+55</f>
        <v>235</v>
      </c>
      <c r="M37">
        <v>35</v>
      </c>
      <c r="N37" t="s">
        <v>365</v>
      </c>
      <c r="O37">
        <f>2*60+32</f>
        <v>152</v>
      </c>
      <c r="Q37">
        <v>35</v>
      </c>
      <c r="R37" t="s">
        <v>404</v>
      </c>
      <c r="S37">
        <f>3*60+12</f>
        <v>192</v>
      </c>
      <c r="U37">
        <v>35</v>
      </c>
      <c r="V37" t="s">
        <v>430</v>
      </c>
      <c r="W37">
        <f>4*60+28</f>
        <v>268</v>
      </c>
      <c r="Y37">
        <v>35</v>
      </c>
      <c r="Z37" t="s">
        <v>463</v>
      </c>
      <c r="AA37">
        <f>3*60+42</f>
        <v>222</v>
      </c>
      <c r="AC37">
        <v>35</v>
      </c>
      <c r="AD37" t="s">
        <v>478</v>
      </c>
      <c r="AE37">
        <f>3*60+21</f>
        <v>201</v>
      </c>
      <c r="AG37">
        <v>35</v>
      </c>
      <c r="AH37" t="s">
        <v>499</v>
      </c>
      <c r="AI37">
        <f t="shared" si="14"/>
        <v>238</v>
      </c>
      <c r="AK37">
        <v>35</v>
      </c>
      <c r="AL37" t="s">
        <v>519</v>
      </c>
      <c r="AM37">
        <f>4*60+14</f>
        <v>254</v>
      </c>
      <c r="AO37">
        <v>35</v>
      </c>
      <c r="AP37" s="1" t="s">
        <v>537</v>
      </c>
      <c r="AQ37">
        <f t="shared" si="13"/>
        <v>264</v>
      </c>
      <c r="AS37">
        <v>35</v>
      </c>
      <c r="AT37" s="1" t="s">
        <v>547</v>
      </c>
      <c r="AU37">
        <f t="shared" si="11"/>
        <v>225</v>
      </c>
      <c r="AW37">
        <v>35</v>
      </c>
      <c r="AX37" t="s">
        <v>564</v>
      </c>
      <c r="AY37">
        <f t="shared" si="10"/>
        <v>253</v>
      </c>
      <c r="BA37">
        <v>35</v>
      </c>
      <c r="BB37" t="s">
        <v>583</v>
      </c>
      <c r="BC37">
        <f>3*60+50</f>
        <v>230</v>
      </c>
      <c r="BE37">
        <v>35</v>
      </c>
      <c r="BF37" t="s">
        <v>605</v>
      </c>
      <c r="BG37">
        <f>3*60+53</f>
        <v>233</v>
      </c>
      <c r="BI37">
        <v>35</v>
      </c>
      <c r="BJ37" t="s">
        <v>635</v>
      </c>
      <c r="BK37">
        <f>4*60+14</f>
        <v>254</v>
      </c>
      <c r="BM37">
        <v>35</v>
      </c>
      <c r="BN37" t="s">
        <v>664</v>
      </c>
      <c r="BO37">
        <f>2*60+54</f>
        <v>174</v>
      </c>
      <c r="BQ37">
        <v>35</v>
      </c>
      <c r="BR37" t="s">
        <v>696</v>
      </c>
      <c r="BS37">
        <f>4*60+47</f>
        <v>287</v>
      </c>
      <c r="BU37">
        <v>35</v>
      </c>
      <c r="BV37" t="s">
        <v>730</v>
      </c>
      <c r="BW37">
        <f>3*60+51</f>
        <v>231</v>
      </c>
      <c r="BY37">
        <v>35</v>
      </c>
      <c r="BZ37" t="s">
        <v>753</v>
      </c>
      <c r="CA37">
        <f>5*60+12</f>
        <v>312</v>
      </c>
      <c r="CC37">
        <v>35</v>
      </c>
      <c r="CD37" t="s">
        <v>782</v>
      </c>
      <c r="CE37">
        <f t="shared" si="12"/>
        <v>246</v>
      </c>
    </row>
    <row r="38" spans="1:83">
      <c r="A38">
        <v>36</v>
      </c>
      <c r="B38" t="s">
        <v>290</v>
      </c>
      <c r="C38">
        <f>4*60+49</f>
        <v>289</v>
      </c>
      <c r="E38">
        <v>36</v>
      </c>
      <c r="F38" t="s">
        <v>308</v>
      </c>
      <c r="G38">
        <f>3*60+36</f>
        <v>216</v>
      </c>
      <c r="I38">
        <v>36</v>
      </c>
      <c r="J38" t="s">
        <v>334</v>
      </c>
      <c r="K38">
        <f>3*60+58</f>
        <v>238</v>
      </c>
      <c r="M38">
        <v>36</v>
      </c>
      <c r="N38" t="s">
        <v>365</v>
      </c>
      <c r="O38">
        <f>2*60+32</f>
        <v>152</v>
      </c>
      <c r="Q38">
        <v>36</v>
      </c>
      <c r="R38" t="s">
        <v>405</v>
      </c>
      <c r="S38">
        <f>3*60+8</f>
        <v>188</v>
      </c>
      <c r="U38">
        <v>36</v>
      </c>
      <c r="V38" t="s">
        <v>431</v>
      </c>
      <c r="W38">
        <f>4*60+16</f>
        <v>256</v>
      </c>
      <c r="Y38">
        <v>36</v>
      </c>
      <c r="Z38" t="s">
        <v>463</v>
      </c>
      <c r="AA38">
        <f>3*60+42</f>
        <v>222</v>
      </c>
      <c r="AC38">
        <v>36</v>
      </c>
      <c r="AD38" t="s">
        <v>479</v>
      </c>
      <c r="AE38">
        <f>3*60+40</f>
        <v>220</v>
      </c>
      <c r="AG38">
        <v>36</v>
      </c>
      <c r="AH38" t="s">
        <v>499</v>
      </c>
      <c r="AI38">
        <f t="shared" si="14"/>
        <v>238</v>
      </c>
      <c r="AK38">
        <v>36</v>
      </c>
      <c r="AL38" t="s">
        <v>520</v>
      </c>
      <c r="AM38">
        <f>3*60+38</f>
        <v>218</v>
      </c>
      <c r="AO38">
        <v>36</v>
      </c>
      <c r="AP38" s="1" t="s">
        <v>537</v>
      </c>
      <c r="AQ38">
        <f t="shared" si="13"/>
        <v>264</v>
      </c>
      <c r="AS38">
        <v>36</v>
      </c>
      <c r="AT38" s="1" t="s">
        <v>548</v>
      </c>
      <c r="AU38">
        <f>3*60+34</f>
        <v>214</v>
      </c>
      <c r="AW38">
        <v>36</v>
      </c>
      <c r="AX38" t="s">
        <v>565</v>
      </c>
      <c r="AY38">
        <f>3*60+35</f>
        <v>215</v>
      </c>
      <c r="BA38">
        <v>36</v>
      </c>
      <c r="BB38" t="s">
        <v>583</v>
      </c>
      <c r="BC38">
        <f>3*60+50</f>
        <v>230</v>
      </c>
      <c r="BE38">
        <v>36</v>
      </c>
      <c r="BF38" t="s">
        <v>606</v>
      </c>
      <c r="BG38">
        <f>4*60+11</f>
        <v>251</v>
      </c>
      <c r="BI38">
        <v>36</v>
      </c>
      <c r="BJ38" t="s">
        <v>636</v>
      </c>
      <c r="BK38">
        <f>3*60+6</f>
        <v>186</v>
      </c>
      <c r="BM38">
        <v>36</v>
      </c>
      <c r="BN38" t="s">
        <v>664</v>
      </c>
      <c r="BO38">
        <f>2*60+54</f>
        <v>174</v>
      </c>
      <c r="BQ38">
        <v>36</v>
      </c>
      <c r="BR38" t="s">
        <v>696</v>
      </c>
      <c r="BS38">
        <f>4*60+47</f>
        <v>287</v>
      </c>
      <c r="BU38">
        <v>36</v>
      </c>
      <c r="BV38" t="s">
        <v>731</v>
      </c>
      <c r="BW38">
        <f>3*60+54</f>
        <v>234</v>
      </c>
      <c r="BY38">
        <v>36</v>
      </c>
      <c r="BZ38" t="s">
        <v>754</v>
      </c>
      <c r="CA38">
        <f>5*60+35</f>
        <v>335</v>
      </c>
      <c r="CC38">
        <v>36</v>
      </c>
      <c r="CD38" t="s">
        <v>782</v>
      </c>
      <c r="CE38">
        <f t="shared" si="12"/>
        <v>246</v>
      </c>
    </row>
    <row r="39" spans="1:83">
      <c r="A39">
        <v>37</v>
      </c>
      <c r="B39" t="s">
        <v>291</v>
      </c>
      <c r="C39">
        <f>2*60+42</f>
        <v>162</v>
      </c>
      <c r="E39">
        <v>37</v>
      </c>
      <c r="F39" t="s">
        <v>308</v>
      </c>
      <c r="G39">
        <f>3*60+36</f>
        <v>216</v>
      </c>
      <c r="I39">
        <v>37</v>
      </c>
      <c r="J39" t="s">
        <v>335</v>
      </c>
      <c r="K39">
        <f>3*60+11</f>
        <v>191</v>
      </c>
      <c r="M39">
        <v>37</v>
      </c>
      <c r="N39" t="s">
        <v>366</v>
      </c>
      <c r="O39">
        <f>4*60+26</f>
        <v>266</v>
      </c>
      <c r="Q39">
        <v>37</v>
      </c>
      <c r="R39" t="s">
        <v>405</v>
      </c>
      <c r="S39">
        <f>3*60+8</f>
        <v>188</v>
      </c>
      <c r="U39">
        <v>37</v>
      </c>
      <c r="V39" t="s">
        <v>432</v>
      </c>
      <c r="W39">
        <f>3*60+7</f>
        <v>187</v>
      </c>
      <c r="Y39">
        <v>37</v>
      </c>
      <c r="Z39" t="s">
        <v>463</v>
      </c>
      <c r="AA39">
        <f>3*60+42</f>
        <v>222</v>
      </c>
      <c r="AC39">
        <v>37</v>
      </c>
      <c r="AD39" t="s">
        <v>479</v>
      </c>
      <c r="AE39">
        <f>3*60+40</f>
        <v>220</v>
      </c>
      <c r="AG39">
        <v>37</v>
      </c>
      <c r="AH39" t="s">
        <v>499</v>
      </c>
      <c r="AI39">
        <f t="shared" si="14"/>
        <v>238</v>
      </c>
      <c r="AK39">
        <v>37</v>
      </c>
      <c r="AL39" t="s">
        <v>520</v>
      </c>
      <c r="AM39">
        <f>3*60+38</f>
        <v>218</v>
      </c>
      <c r="AO39">
        <v>37</v>
      </c>
      <c r="AP39" s="1" t="s">
        <v>537</v>
      </c>
      <c r="AQ39">
        <f t="shared" si="13"/>
        <v>264</v>
      </c>
      <c r="AS39">
        <v>37</v>
      </c>
      <c r="AT39" s="1" t="s">
        <v>549</v>
      </c>
      <c r="AU39">
        <f>3*60+40</f>
        <v>220</v>
      </c>
      <c r="AW39">
        <v>37</v>
      </c>
      <c r="AX39" t="s">
        <v>566</v>
      </c>
      <c r="AY39">
        <f>4*60+12</f>
        <v>252</v>
      </c>
      <c r="BA39">
        <v>37</v>
      </c>
      <c r="BB39" t="s">
        <v>583</v>
      </c>
      <c r="BC39">
        <f>3*60+50</f>
        <v>230</v>
      </c>
      <c r="BE39">
        <v>37</v>
      </c>
      <c r="BF39" t="s">
        <v>606</v>
      </c>
      <c r="BG39">
        <f>4*60+11</f>
        <v>251</v>
      </c>
      <c r="BI39">
        <v>37</v>
      </c>
      <c r="BJ39" t="s">
        <v>637</v>
      </c>
      <c r="BK39">
        <f>4*60+15</f>
        <v>255</v>
      </c>
      <c r="BM39">
        <v>37</v>
      </c>
      <c r="BN39" t="s">
        <v>664</v>
      </c>
      <c r="BO39">
        <f>2*60+54</f>
        <v>174</v>
      </c>
      <c r="BQ39">
        <v>37</v>
      </c>
      <c r="BR39" t="s">
        <v>697</v>
      </c>
      <c r="BS39">
        <f>4*60+12</f>
        <v>252</v>
      </c>
      <c r="BU39">
        <v>37</v>
      </c>
      <c r="BV39" t="s">
        <v>732</v>
      </c>
      <c r="BW39">
        <f>4*60+12</f>
        <v>252</v>
      </c>
      <c r="BY39">
        <v>37</v>
      </c>
      <c r="BZ39" t="s">
        <v>755</v>
      </c>
      <c r="CA39">
        <f>3*60+46</f>
        <v>226</v>
      </c>
      <c r="CC39">
        <v>37</v>
      </c>
      <c r="CD39" t="s">
        <v>783</v>
      </c>
      <c r="CE39">
        <f>4*60+32</f>
        <v>272</v>
      </c>
    </row>
    <row r="40" spans="1:83">
      <c r="A40">
        <v>38</v>
      </c>
      <c r="B40" t="s">
        <v>291</v>
      </c>
      <c r="C40">
        <f>2*60+42</f>
        <v>162</v>
      </c>
      <c r="E40">
        <v>38</v>
      </c>
      <c r="F40" t="s">
        <v>310</v>
      </c>
      <c r="G40">
        <f>3*60+24</f>
        <v>204</v>
      </c>
      <c r="I40">
        <v>38</v>
      </c>
      <c r="J40" t="s">
        <v>334</v>
      </c>
      <c r="K40">
        <f>3*60+58</f>
        <v>238</v>
      </c>
      <c r="M40">
        <v>38</v>
      </c>
      <c r="N40" t="s">
        <v>367</v>
      </c>
      <c r="O40">
        <f>4*60+36</f>
        <v>276</v>
      </c>
      <c r="Q40">
        <v>38</v>
      </c>
      <c r="R40" t="s">
        <v>406</v>
      </c>
      <c r="S40">
        <f>3*60+30</f>
        <v>210</v>
      </c>
      <c r="U40">
        <v>38</v>
      </c>
      <c r="V40" t="s">
        <v>433</v>
      </c>
      <c r="W40">
        <f>3*60+12</f>
        <v>192</v>
      </c>
      <c r="Y40">
        <v>38</v>
      </c>
      <c r="Z40" t="s">
        <v>462</v>
      </c>
      <c r="AA40">
        <f>3*60+33</f>
        <v>213</v>
      </c>
      <c r="AC40">
        <v>38</v>
      </c>
      <c r="AD40" t="s">
        <v>479</v>
      </c>
      <c r="AE40">
        <f>3*60+40</f>
        <v>220</v>
      </c>
      <c r="AG40">
        <v>38</v>
      </c>
      <c r="AH40" t="s">
        <v>499</v>
      </c>
      <c r="AI40">
        <f t="shared" si="14"/>
        <v>238</v>
      </c>
      <c r="AK40">
        <v>38</v>
      </c>
      <c r="AL40" t="s">
        <v>520</v>
      </c>
      <c r="AM40">
        <f>3*60+38</f>
        <v>218</v>
      </c>
      <c r="AO40">
        <v>38</v>
      </c>
      <c r="AP40" s="1" t="s">
        <v>537</v>
      </c>
      <c r="AQ40">
        <f t="shared" si="13"/>
        <v>264</v>
      </c>
      <c r="AS40">
        <v>38</v>
      </c>
      <c r="AT40" s="1" t="s">
        <v>549</v>
      </c>
      <c r="AU40">
        <f>3*60+40</f>
        <v>220</v>
      </c>
      <c r="AW40">
        <v>38</v>
      </c>
      <c r="AX40" t="s">
        <v>566</v>
      </c>
      <c r="AY40">
        <f>4*60+12</f>
        <v>252</v>
      </c>
      <c r="BA40">
        <v>38</v>
      </c>
      <c r="BB40" t="s">
        <v>584</v>
      </c>
      <c r="BC40">
        <f>4*60+1</f>
        <v>241</v>
      </c>
      <c r="BE40">
        <v>38</v>
      </c>
      <c r="BF40" t="s">
        <v>607</v>
      </c>
      <c r="BG40">
        <f>4*60+38</f>
        <v>278</v>
      </c>
      <c r="BI40">
        <v>38</v>
      </c>
      <c r="BJ40" t="s">
        <v>638</v>
      </c>
      <c r="BK40">
        <f>4*60+20</f>
        <v>260</v>
      </c>
      <c r="BM40">
        <v>38</v>
      </c>
      <c r="BN40" t="s">
        <v>665</v>
      </c>
      <c r="BO40">
        <f>4*60+12</f>
        <v>252</v>
      </c>
      <c r="BQ40">
        <v>38</v>
      </c>
      <c r="BR40" t="s">
        <v>697</v>
      </c>
      <c r="BS40">
        <f>4*60+12</f>
        <v>252</v>
      </c>
      <c r="BU40">
        <v>38</v>
      </c>
      <c r="BV40" t="s">
        <v>733</v>
      </c>
      <c r="BW40">
        <f>4*60+5</f>
        <v>245</v>
      </c>
      <c r="BY40">
        <v>38</v>
      </c>
      <c r="BZ40" t="s">
        <v>755</v>
      </c>
      <c r="CA40">
        <f>3*60+46</f>
        <v>226</v>
      </c>
      <c r="CC40">
        <v>38</v>
      </c>
      <c r="CD40" t="s">
        <v>784</v>
      </c>
      <c r="CE40">
        <f>4*60+49</f>
        <v>289</v>
      </c>
    </row>
    <row r="41" spans="1:83">
      <c r="A41">
        <v>39</v>
      </c>
      <c r="B41" t="s">
        <v>291</v>
      </c>
      <c r="C41">
        <f>2*60+42</f>
        <v>162</v>
      </c>
      <c r="E41">
        <v>39</v>
      </c>
      <c r="F41" t="s">
        <v>311</v>
      </c>
      <c r="G41">
        <f>3*60+6</f>
        <v>186</v>
      </c>
      <c r="I41">
        <v>39</v>
      </c>
      <c r="J41" t="s">
        <v>336</v>
      </c>
      <c r="K41">
        <f>3*60+26</f>
        <v>206</v>
      </c>
      <c r="M41">
        <v>39</v>
      </c>
      <c r="N41" t="s">
        <v>368</v>
      </c>
      <c r="O41">
        <f>3*60+24</f>
        <v>204</v>
      </c>
      <c r="Q41">
        <v>39</v>
      </c>
      <c r="R41" t="s">
        <v>407</v>
      </c>
      <c r="S41">
        <f>3*60+32</f>
        <v>212</v>
      </c>
      <c r="U41">
        <v>39</v>
      </c>
      <c r="V41" t="s">
        <v>433</v>
      </c>
      <c r="W41">
        <f>3*60+12</f>
        <v>192</v>
      </c>
      <c r="Y41">
        <v>39</v>
      </c>
      <c r="Z41" t="s">
        <v>463</v>
      </c>
      <c r="AA41">
        <f>3*60+42</f>
        <v>222</v>
      </c>
      <c r="AC41">
        <v>39</v>
      </c>
      <c r="AD41" t="s">
        <v>480</v>
      </c>
      <c r="AE41">
        <f>3*60+28</f>
        <v>208</v>
      </c>
      <c r="AG41">
        <v>39</v>
      </c>
      <c r="AH41" t="s">
        <v>499</v>
      </c>
      <c r="AI41">
        <f t="shared" si="14"/>
        <v>238</v>
      </c>
      <c r="AK41">
        <v>39</v>
      </c>
      <c r="AL41" t="s">
        <v>520</v>
      </c>
      <c r="AM41">
        <f>3*60+38</f>
        <v>218</v>
      </c>
      <c r="AO41">
        <v>39</v>
      </c>
      <c r="AP41" s="1" t="s">
        <v>537</v>
      </c>
      <c r="AQ41">
        <f t="shared" si="13"/>
        <v>264</v>
      </c>
      <c r="AS41">
        <v>39</v>
      </c>
      <c r="AT41" s="1" t="s">
        <v>548</v>
      </c>
      <c r="AU41">
        <f>3*60+34</f>
        <v>214</v>
      </c>
      <c r="AW41">
        <v>39</v>
      </c>
      <c r="AX41" t="s">
        <v>567</v>
      </c>
      <c r="AY41">
        <f>3*60+35</f>
        <v>215</v>
      </c>
      <c r="BA41">
        <v>39</v>
      </c>
      <c r="BB41" t="s">
        <v>585</v>
      </c>
      <c r="BC41">
        <f>3*60+46</f>
        <v>226</v>
      </c>
      <c r="BE41">
        <v>39</v>
      </c>
      <c r="BF41" t="s">
        <v>607</v>
      </c>
      <c r="BG41">
        <f>4*60+38</f>
        <v>278</v>
      </c>
      <c r="BI41">
        <v>39</v>
      </c>
      <c r="BJ41" t="s">
        <v>638</v>
      </c>
      <c r="BK41">
        <f>4*60+20</f>
        <v>260</v>
      </c>
      <c r="BM41">
        <v>39</v>
      </c>
      <c r="BN41" t="s">
        <v>666</v>
      </c>
      <c r="BO41">
        <f>4*60+38</f>
        <v>278</v>
      </c>
      <c r="BQ41">
        <v>39</v>
      </c>
      <c r="BR41" t="s">
        <v>698</v>
      </c>
      <c r="BS41">
        <f>3*60+50</f>
        <v>230</v>
      </c>
      <c r="BU41">
        <v>39</v>
      </c>
      <c r="BV41" t="s">
        <v>733</v>
      </c>
      <c r="BW41">
        <f>4*60+5</f>
        <v>245</v>
      </c>
      <c r="BY41">
        <v>39</v>
      </c>
      <c r="BZ41" t="s">
        <v>756</v>
      </c>
      <c r="CA41">
        <f>3*60+55</f>
        <v>235</v>
      </c>
      <c r="CC41">
        <v>39</v>
      </c>
      <c r="CD41" t="s">
        <v>784</v>
      </c>
      <c r="CE41">
        <f>4*60+49</f>
        <v>289</v>
      </c>
    </row>
    <row r="42" spans="1:83">
      <c r="A42">
        <v>40</v>
      </c>
      <c r="B42" t="s">
        <v>292</v>
      </c>
      <c r="C42">
        <f>5*60+15</f>
        <v>315</v>
      </c>
      <c r="E42">
        <v>40</v>
      </c>
      <c r="F42" t="s">
        <v>311</v>
      </c>
      <c r="G42">
        <f>3*60+6</f>
        <v>186</v>
      </c>
      <c r="I42">
        <v>40</v>
      </c>
      <c r="J42" t="s">
        <v>791</v>
      </c>
      <c r="K42">
        <f>2*60+46</f>
        <v>166</v>
      </c>
      <c r="M42">
        <v>40</v>
      </c>
      <c r="N42" t="s">
        <v>369</v>
      </c>
      <c r="O42">
        <f>3*60+40</f>
        <v>220</v>
      </c>
      <c r="Q42">
        <v>40</v>
      </c>
      <c r="R42" t="s">
        <v>406</v>
      </c>
      <c r="S42">
        <f>3*60+30</f>
        <v>210</v>
      </c>
      <c r="U42">
        <v>40</v>
      </c>
      <c r="V42" t="s">
        <v>433</v>
      </c>
      <c r="W42">
        <f>3*60+12</f>
        <v>192</v>
      </c>
      <c r="Y42">
        <v>40</v>
      </c>
      <c r="Z42" t="s">
        <v>464</v>
      </c>
      <c r="AA42">
        <f>7*60+34</f>
        <v>454</v>
      </c>
      <c r="AC42">
        <v>40</v>
      </c>
      <c r="AD42" t="s">
        <v>480</v>
      </c>
      <c r="AE42">
        <f>3*60+28</f>
        <v>208</v>
      </c>
      <c r="AG42">
        <v>40</v>
      </c>
      <c r="AH42" t="s">
        <v>500</v>
      </c>
      <c r="AI42">
        <f>3*60+11</f>
        <v>191</v>
      </c>
      <c r="AK42">
        <v>40</v>
      </c>
      <c r="AL42" t="s">
        <v>521</v>
      </c>
      <c r="AM42">
        <f>3*60+36</f>
        <v>216</v>
      </c>
      <c r="AO42">
        <v>40</v>
      </c>
      <c r="AP42" s="1" t="s">
        <v>537</v>
      </c>
      <c r="AQ42">
        <f t="shared" si="13"/>
        <v>264</v>
      </c>
      <c r="AS42">
        <v>40</v>
      </c>
      <c r="AT42" s="1" t="s">
        <v>550</v>
      </c>
      <c r="AU42">
        <f>3*60+45</f>
        <v>225</v>
      </c>
      <c r="AW42">
        <v>40</v>
      </c>
      <c r="AX42" t="s">
        <v>568</v>
      </c>
      <c r="AY42">
        <f>4*60+30</f>
        <v>270</v>
      </c>
      <c r="BA42">
        <v>40</v>
      </c>
      <c r="BB42" t="s">
        <v>585</v>
      </c>
      <c r="BC42">
        <f>3*60+46</f>
        <v>226</v>
      </c>
      <c r="BE42">
        <v>40</v>
      </c>
      <c r="BF42" t="s">
        <v>607</v>
      </c>
      <c r="BG42">
        <f>4*60+38</f>
        <v>278</v>
      </c>
      <c r="BI42">
        <v>40</v>
      </c>
      <c r="BJ42" t="s">
        <v>638</v>
      </c>
      <c r="BK42">
        <f>4*60+20</f>
        <v>260</v>
      </c>
      <c r="BM42">
        <v>40</v>
      </c>
      <c r="BN42" t="s">
        <v>666</v>
      </c>
      <c r="BO42">
        <f>4*60+38</f>
        <v>278</v>
      </c>
      <c r="BQ42">
        <v>40</v>
      </c>
      <c r="BR42" t="s">
        <v>698</v>
      </c>
      <c r="BS42">
        <f>3*60+50</f>
        <v>230</v>
      </c>
      <c r="BU42">
        <v>40</v>
      </c>
      <c r="BV42" t="s">
        <v>734</v>
      </c>
      <c r="BW42">
        <f>4*60+12</f>
        <v>252</v>
      </c>
      <c r="BY42">
        <v>40</v>
      </c>
      <c r="BZ42" t="s">
        <v>757</v>
      </c>
      <c r="CA42">
        <f>5*60+27</f>
        <v>327</v>
      </c>
      <c r="CC42">
        <v>40</v>
      </c>
      <c r="CD42" t="s">
        <v>785</v>
      </c>
      <c r="CE42">
        <f>4*60+29</f>
        <v>269</v>
      </c>
    </row>
    <row r="43" spans="1:83">
      <c r="A43">
        <v>41</v>
      </c>
      <c r="B43" t="s">
        <v>292</v>
      </c>
      <c r="C43">
        <f>5*60+15</f>
        <v>315</v>
      </c>
      <c r="E43">
        <v>41</v>
      </c>
      <c r="F43" t="s">
        <v>311</v>
      </c>
      <c r="G43">
        <f>3*60+6</f>
        <v>186</v>
      </c>
      <c r="I43">
        <v>41</v>
      </c>
      <c r="J43" t="s">
        <v>791</v>
      </c>
      <c r="K43">
        <f>2*60+46</f>
        <v>166</v>
      </c>
      <c r="M43">
        <v>41</v>
      </c>
      <c r="N43" t="s">
        <v>369</v>
      </c>
      <c r="O43">
        <f>3*60+40</f>
        <v>220</v>
      </c>
      <c r="Q43">
        <v>41</v>
      </c>
      <c r="R43" t="s">
        <v>408</v>
      </c>
      <c r="S43">
        <f>3*60+9</f>
        <v>189</v>
      </c>
      <c r="U43">
        <v>41</v>
      </c>
      <c r="V43" t="s">
        <v>434</v>
      </c>
      <c r="W43">
        <f>3*60+2</f>
        <v>182</v>
      </c>
      <c r="Y43">
        <v>41</v>
      </c>
      <c r="Z43" t="s">
        <v>464</v>
      </c>
      <c r="AA43">
        <f>7*60+34</f>
        <v>454</v>
      </c>
      <c r="AC43">
        <v>41</v>
      </c>
      <c r="AD43" t="s">
        <v>480</v>
      </c>
      <c r="AE43">
        <f>3*60+28</f>
        <v>208</v>
      </c>
      <c r="AG43">
        <v>41</v>
      </c>
      <c r="AH43" t="s">
        <v>501</v>
      </c>
      <c r="AI43">
        <f>3*60+43</f>
        <v>223</v>
      </c>
      <c r="AK43">
        <v>41</v>
      </c>
      <c r="AL43" t="s">
        <v>521</v>
      </c>
      <c r="AM43">
        <f>3*60+36</f>
        <v>216</v>
      </c>
      <c r="AO43">
        <v>41</v>
      </c>
      <c r="AP43" s="1" t="s">
        <v>537</v>
      </c>
      <c r="AQ43">
        <f t="shared" si="13"/>
        <v>264</v>
      </c>
      <c r="AS43">
        <v>41</v>
      </c>
      <c r="AT43" s="1" t="s">
        <v>550</v>
      </c>
      <c r="AU43">
        <f>3*60+45</f>
        <v>225</v>
      </c>
      <c r="AW43">
        <v>41</v>
      </c>
      <c r="AX43" t="s">
        <v>568</v>
      </c>
      <c r="AY43">
        <f>4*60+30</f>
        <v>270</v>
      </c>
      <c r="BA43">
        <v>41</v>
      </c>
      <c r="BB43" t="s">
        <v>586</v>
      </c>
      <c r="BC43">
        <f>4*60+16</f>
        <v>256</v>
      </c>
      <c r="BE43">
        <v>41</v>
      </c>
      <c r="BF43" t="s">
        <v>608</v>
      </c>
      <c r="BG43">
        <f>3*60+36</f>
        <v>216</v>
      </c>
      <c r="BI43">
        <v>41</v>
      </c>
      <c r="BJ43" t="s">
        <v>639</v>
      </c>
      <c r="BK43">
        <f>3*60+55</f>
        <v>235</v>
      </c>
      <c r="BM43">
        <v>41</v>
      </c>
      <c r="BN43" t="s">
        <v>667</v>
      </c>
      <c r="BO43">
        <f>5*60+9</f>
        <v>309</v>
      </c>
      <c r="BQ43">
        <v>41</v>
      </c>
      <c r="BR43" t="s">
        <v>699</v>
      </c>
      <c r="BS43">
        <f>5*60+46</f>
        <v>346</v>
      </c>
      <c r="BU43">
        <v>41</v>
      </c>
      <c r="BV43" t="s">
        <v>734</v>
      </c>
      <c r="BW43">
        <f>4*60+12</f>
        <v>252</v>
      </c>
      <c r="BY43">
        <v>41</v>
      </c>
      <c r="BZ43" t="s">
        <v>758</v>
      </c>
      <c r="CA43">
        <f>4*60+41</f>
        <v>281</v>
      </c>
      <c r="CC43">
        <v>41</v>
      </c>
      <c r="CD43" t="s">
        <v>786</v>
      </c>
      <c r="CE43">
        <f>4*60+9</f>
        <v>249</v>
      </c>
    </row>
    <row r="44" spans="1:83">
      <c r="A44">
        <v>42</v>
      </c>
      <c r="B44" t="s">
        <v>292</v>
      </c>
      <c r="C44">
        <f>5*60+15</f>
        <v>315</v>
      </c>
      <c r="E44">
        <v>42</v>
      </c>
      <c r="F44" t="s">
        <v>312</v>
      </c>
      <c r="G44">
        <f>2*60+44</f>
        <v>164</v>
      </c>
      <c r="I44">
        <v>42</v>
      </c>
      <c r="J44" t="s">
        <v>337</v>
      </c>
      <c r="K44">
        <f>4*60+33</f>
        <v>273</v>
      </c>
      <c r="M44">
        <v>42</v>
      </c>
      <c r="N44" t="s">
        <v>370</v>
      </c>
      <c r="O44">
        <f>2*60+37</f>
        <v>157</v>
      </c>
      <c r="Q44">
        <v>42</v>
      </c>
      <c r="R44" t="s">
        <v>408</v>
      </c>
      <c r="S44">
        <f>3*60+9</f>
        <v>189</v>
      </c>
      <c r="U44">
        <v>42</v>
      </c>
      <c r="V44" t="s">
        <v>435</v>
      </c>
      <c r="W44">
        <f>3*60+17</f>
        <v>197</v>
      </c>
      <c r="Y44">
        <v>42</v>
      </c>
      <c r="Z44" t="s">
        <v>465</v>
      </c>
      <c r="AA44">
        <f t="shared" ref="AA44:AA53" si="15">3*60+35</f>
        <v>215</v>
      </c>
      <c r="AC44">
        <v>42</v>
      </c>
      <c r="AD44" t="s">
        <v>480</v>
      </c>
      <c r="AE44">
        <f>3*60+28</f>
        <v>208</v>
      </c>
      <c r="AG44">
        <v>42</v>
      </c>
      <c r="AH44" t="s">
        <v>502</v>
      </c>
      <c r="AI44">
        <f>3*60+50</f>
        <v>230</v>
      </c>
      <c r="AK44">
        <v>42</v>
      </c>
      <c r="AL44" t="s">
        <v>521</v>
      </c>
      <c r="AM44">
        <f>3*60+36</f>
        <v>216</v>
      </c>
      <c r="AO44">
        <v>42</v>
      </c>
      <c r="AP44" s="1" t="s">
        <v>538</v>
      </c>
      <c r="AQ44">
        <f>3*60+52</f>
        <v>232</v>
      </c>
      <c r="AS44">
        <v>42</v>
      </c>
      <c r="AT44" s="1" t="s">
        <v>550</v>
      </c>
      <c r="AU44">
        <f>3*60+45</f>
        <v>225</v>
      </c>
      <c r="AW44">
        <v>42</v>
      </c>
      <c r="AX44" t="s">
        <v>568</v>
      </c>
      <c r="AY44">
        <f>4*60+30</f>
        <v>270</v>
      </c>
      <c r="BA44">
        <v>42</v>
      </c>
      <c r="BB44" t="s">
        <v>586</v>
      </c>
      <c r="BC44">
        <f>4*60+16</f>
        <v>256</v>
      </c>
      <c r="BE44">
        <v>42</v>
      </c>
      <c r="BF44" t="s">
        <v>609</v>
      </c>
      <c r="BG44">
        <f>3*60+10</f>
        <v>190</v>
      </c>
      <c r="BI44">
        <v>42</v>
      </c>
      <c r="BJ44" t="s">
        <v>639</v>
      </c>
      <c r="BK44">
        <f>3*60+55</f>
        <v>235</v>
      </c>
      <c r="BM44">
        <v>42</v>
      </c>
      <c r="BN44" t="s">
        <v>668</v>
      </c>
      <c r="BO44">
        <f>5*60+7</f>
        <v>307</v>
      </c>
      <c r="BQ44">
        <v>42</v>
      </c>
      <c r="BR44" t="s">
        <v>700</v>
      </c>
      <c r="BS44">
        <f>5*60+21</f>
        <v>321</v>
      </c>
      <c r="BU44">
        <v>42</v>
      </c>
      <c r="BV44" t="s">
        <v>734</v>
      </c>
      <c r="BW44">
        <f>4*60+12</f>
        <v>252</v>
      </c>
      <c r="BY44">
        <v>42</v>
      </c>
      <c r="BZ44" t="s">
        <v>759</v>
      </c>
      <c r="CA44">
        <f>4*60+14</f>
        <v>254</v>
      </c>
      <c r="CC44">
        <v>42</v>
      </c>
      <c r="CD44" t="s">
        <v>786</v>
      </c>
      <c r="CE44">
        <f>4*60+9</f>
        <v>249</v>
      </c>
    </row>
    <row r="45" spans="1:83">
      <c r="A45">
        <v>43</v>
      </c>
      <c r="B45" t="s">
        <v>292</v>
      </c>
      <c r="C45">
        <f>5*60+15</f>
        <v>315</v>
      </c>
      <c r="E45">
        <v>43</v>
      </c>
      <c r="F45" t="s">
        <v>313</v>
      </c>
      <c r="G45">
        <f>4*60+18</f>
        <v>258</v>
      </c>
      <c r="I45">
        <v>43</v>
      </c>
      <c r="J45" t="s">
        <v>338</v>
      </c>
      <c r="K45">
        <f>3*60+55</f>
        <v>235</v>
      </c>
      <c r="M45">
        <v>43</v>
      </c>
      <c r="N45" t="s">
        <v>371</v>
      </c>
      <c r="O45">
        <f>4*60+15</f>
        <v>255</v>
      </c>
      <c r="Q45">
        <v>43</v>
      </c>
      <c r="R45" t="s">
        <v>408</v>
      </c>
      <c r="S45">
        <f>3*60+9</f>
        <v>189</v>
      </c>
      <c r="U45">
        <v>43</v>
      </c>
      <c r="V45" t="s">
        <v>436</v>
      </c>
      <c r="W45">
        <f>3*60+58</f>
        <v>238</v>
      </c>
      <c r="Y45">
        <v>43</v>
      </c>
      <c r="Z45" t="s">
        <v>465</v>
      </c>
      <c r="AA45">
        <f t="shared" si="15"/>
        <v>215</v>
      </c>
      <c r="AC45">
        <v>43</v>
      </c>
      <c r="AD45" t="s">
        <v>481</v>
      </c>
      <c r="AE45">
        <f>3*60+9</f>
        <v>189</v>
      </c>
      <c r="AG45">
        <v>43</v>
      </c>
      <c r="AH45" t="s">
        <v>502</v>
      </c>
      <c r="AI45">
        <f>3*60+50</f>
        <v>230</v>
      </c>
      <c r="AK45">
        <v>43</v>
      </c>
      <c r="AL45" t="s">
        <v>522</v>
      </c>
      <c r="AM45">
        <f>3*60+49</f>
        <v>229</v>
      </c>
      <c r="AO45">
        <v>43</v>
      </c>
      <c r="AP45" s="1" t="s">
        <v>538</v>
      </c>
      <c r="AQ45">
        <f>3*60+52</f>
        <v>232</v>
      </c>
      <c r="AS45">
        <v>43</v>
      </c>
      <c r="AT45" s="1" t="s">
        <v>550</v>
      </c>
      <c r="AU45">
        <f>3*60+45</f>
        <v>225</v>
      </c>
      <c r="AW45">
        <v>43</v>
      </c>
      <c r="AX45" t="s">
        <v>568</v>
      </c>
      <c r="AY45">
        <f>4*60+30</f>
        <v>270</v>
      </c>
      <c r="BA45">
        <v>43</v>
      </c>
      <c r="BB45" t="s">
        <v>586</v>
      </c>
      <c r="BC45">
        <f>4*60+16</f>
        <v>256</v>
      </c>
      <c r="BE45">
        <v>43</v>
      </c>
      <c r="BF45" t="s">
        <v>610</v>
      </c>
      <c r="BG45">
        <f>3*60+57</f>
        <v>237</v>
      </c>
      <c r="BI45">
        <v>43</v>
      </c>
      <c r="BJ45" t="s">
        <v>640</v>
      </c>
      <c r="BK45">
        <f>3*60+47</f>
        <v>227</v>
      </c>
      <c r="BM45">
        <v>43</v>
      </c>
      <c r="BN45" t="s">
        <v>669</v>
      </c>
      <c r="BO45">
        <f>4*60+7</f>
        <v>247</v>
      </c>
      <c r="BQ45">
        <v>43</v>
      </c>
      <c r="BR45" t="s">
        <v>701</v>
      </c>
      <c r="BS45">
        <f>3*60+30</f>
        <v>210</v>
      </c>
      <c r="BU45">
        <v>43</v>
      </c>
      <c r="BV45" t="s">
        <v>734</v>
      </c>
      <c r="BW45">
        <f>4*60+12</f>
        <v>252</v>
      </c>
      <c r="BY45">
        <v>43</v>
      </c>
      <c r="BZ45" t="s">
        <v>760</v>
      </c>
      <c r="CA45">
        <f>4*60+50</f>
        <v>290</v>
      </c>
      <c r="CC45">
        <v>43</v>
      </c>
      <c r="CD45" t="s">
        <v>786</v>
      </c>
      <c r="CE45">
        <f>4*60+9</f>
        <v>249</v>
      </c>
    </row>
    <row r="46" spans="1:83">
      <c r="A46">
        <v>44</v>
      </c>
      <c r="B46" t="s">
        <v>292</v>
      </c>
      <c r="C46">
        <f>5*60+15</f>
        <v>315</v>
      </c>
      <c r="E46">
        <v>44</v>
      </c>
      <c r="F46" t="s">
        <v>313</v>
      </c>
      <c r="G46">
        <f>4*60+18</f>
        <v>258</v>
      </c>
      <c r="I46">
        <v>44</v>
      </c>
      <c r="J46" t="s">
        <v>338</v>
      </c>
      <c r="K46">
        <f>3*60+55</f>
        <v>235</v>
      </c>
      <c r="M46">
        <v>44</v>
      </c>
      <c r="N46" t="s">
        <v>372</v>
      </c>
      <c r="O46">
        <f>3*60+28</f>
        <v>208</v>
      </c>
      <c r="Q46">
        <v>44</v>
      </c>
      <c r="R46" t="s">
        <v>409</v>
      </c>
      <c r="S46">
        <f>3*60+42</f>
        <v>222</v>
      </c>
      <c r="U46">
        <v>44</v>
      </c>
      <c r="V46" t="s">
        <v>436</v>
      </c>
      <c r="W46">
        <f>3*60+58</f>
        <v>238</v>
      </c>
      <c r="Y46">
        <v>44</v>
      </c>
      <c r="Z46" t="s">
        <v>465</v>
      </c>
      <c r="AA46">
        <f t="shared" si="15"/>
        <v>215</v>
      </c>
      <c r="AC46">
        <v>44</v>
      </c>
      <c r="AD46" t="s">
        <v>482</v>
      </c>
      <c r="AE46">
        <f>3*60+37</f>
        <v>217</v>
      </c>
      <c r="AG46">
        <v>44</v>
      </c>
      <c r="AH46" t="s">
        <v>503</v>
      </c>
      <c r="AI46">
        <f>3*60+21</f>
        <v>201</v>
      </c>
      <c r="AK46">
        <v>44</v>
      </c>
      <c r="AL46" t="s">
        <v>522</v>
      </c>
      <c r="AM46">
        <f>3*60+49</f>
        <v>229</v>
      </c>
      <c r="AO46">
        <v>44</v>
      </c>
      <c r="AP46" s="1" t="s">
        <v>538</v>
      </c>
      <c r="AQ46">
        <f>3*60+52</f>
        <v>232</v>
      </c>
      <c r="AS46">
        <v>44</v>
      </c>
      <c r="AT46" s="1" t="s">
        <v>551</v>
      </c>
      <c r="AU46">
        <f>3*60+23</f>
        <v>203</v>
      </c>
      <c r="AW46">
        <v>44</v>
      </c>
      <c r="AX46" t="s">
        <v>569</v>
      </c>
      <c r="AY46">
        <f>4*60+8</f>
        <v>248</v>
      </c>
      <c r="BA46">
        <v>44</v>
      </c>
      <c r="BB46" t="s">
        <v>587</v>
      </c>
      <c r="BC46">
        <f>3*60+38</f>
        <v>218</v>
      </c>
      <c r="BE46">
        <v>44</v>
      </c>
      <c r="BF46" t="s">
        <v>611</v>
      </c>
      <c r="BG46">
        <f>3*60+43</f>
        <v>223</v>
      </c>
      <c r="BI46">
        <v>44</v>
      </c>
      <c r="BJ46" t="s">
        <v>640</v>
      </c>
      <c r="BK46">
        <f>3*60+47</f>
        <v>227</v>
      </c>
      <c r="BM46">
        <v>44</v>
      </c>
      <c r="BN46" t="s">
        <v>669</v>
      </c>
      <c r="BO46">
        <f>4*60+7</f>
        <v>247</v>
      </c>
      <c r="BQ46">
        <v>44</v>
      </c>
      <c r="BR46" t="s">
        <v>701</v>
      </c>
      <c r="BS46">
        <f>3*60+30</f>
        <v>210</v>
      </c>
      <c r="BU46">
        <v>44</v>
      </c>
      <c r="BV46" t="s">
        <v>735</v>
      </c>
      <c r="BW46">
        <f>5*60+14</f>
        <v>314</v>
      </c>
      <c r="BY46">
        <v>44</v>
      </c>
      <c r="BZ46" t="s">
        <v>761</v>
      </c>
      <c r="CA46">
        <f>3*60+46</f>
        <v>226</v>
      </c>
      <c r="CC46">
        <v>44</v>
      </c>
      <c r="CD46" t="s">
        <v>787</v>
      </c>
      <c r="CE46">
        <f>4*60+7</f>
        <v>247</v>
      </c>
    </row>
    <row r="47" spans="1:83">
      <c r="A47">
        <v>45</v>
      </c>
      <c r="B47" t="s">
        <v>293</v>
      </c>
      <c r="C47">
        <f>2*60+36</f>
        <v>156</v>
      </c>
      <c r="E47">
        <v>45</v>
      </c>
      <c r="F47" t="s">
        <v>314</v>
      </c>
      <c r="G47">
        <f>2*60+45</f>
        <v>165</v>
      </c>
      <c r="I47">
        <v>45</v>
      </c>
      <c r="J47" t="s">
        <v>339</v>
      </c>
      <c r="K47">
        <f>3*60+21</f>
        <v>201</v>
      </c>
      <c r="M47">
        <v>45</v>
      </c>
      <c r="N47" t="s">
        <v>373</v>
      </c>
      <c r="O47">
        <f>3*60+31</f>
        <v>211</v>
      </c>
      <c r="Q47">
        <v>45</v>
      </c>
      <c r="R47" t="s">
        <v>409</v>
      </c>
      <c r="S47">
        <f>3*60+42</f>
        <v>222</v>
      </c>
      <c r="U47">
        <v>45</v>
      </c>
      <c r="V47" t="s">
        <v>437</v>
      </c>
      <c r="W47">
        <f>3*60+5</f>
        <v>185</v>
      </c>
      <c r="Y47">
        <v>45</v>
      </c>
      <c r="Z47" t="s">
        <v>465</v>
      </c>
      <c r="AA47">
        <f t="shared" si="15"/>
        <v>215</v>
      </c>
      <c r="AC47">
        <v>45</v>
      </c>
      <c r="AD47" t="s">
        <v>483</v>
      </c>
      <c r="AE47">
        <f>6*60+28</f>
        <v>388</v>
      </c>
      <c r="AG47">
        <v>45</v>
      </c>
      <c r="AH47" t="s">
        <v>504</v>
      </c>
      <c r="AI47">
        <f>4*60+25</f>
        <v>265</v>
      </c>
      <c r="AK47">
        <v>45</v>
      </c>
      <c r="AL47" t="s">
        <v>522</v>
      </c>
      <c r="AM47">
        <f>3*60+49</f>
        <v>229</v>
      </c>
      <c r="AO47">
        <v>45</v>
      </c>
      <c r="AP47" s="1" t="s">
        <v>539</v>
      </c>
      <c r="AQ47">
        <f>3*60+29</f>
        <v>209</v>
      </c>
      <c r="AS47">
        <v>45</v>
      </c>
      <c r="AT47" s="1" t="s">
        <v>552</v>
      </c>
      <c r="AU47">
        <f>4*60</f>
        <v>240</v>
      </c>
      <c r="AW47">
        <v>45</v>
      </c>
      <c r="AX47" t="s">
        <v>569</v>
      </c>
      <c r="AY47">
        <f>4*60+8</f>
        <v>248</v>
      </c>
      <c r="BA47">
        <v>45</v>
      </c>
      <c r="BB47" t="s">
        <v>587</v>
      </c>
      <c r="BC47">
        <f>3*60+38</f>
        <v>218</v>
      </c>
      <c r="BE47">
        <v>45</v>
      </c>
      <c r="BF47" t="s">
        <v>612</v>
      </c>
      <c r="BG47">
        <f>2*60+26</f>
        <v>146</v>
      </c>
      <c r="BI47">
        <v>45</v>
      </c>
      <c r="BJ47" t="s">
        <v>641</v>
      </c>
      <c r="BK47">
        <f>4*60+16</f>
        <v>256</v>
      </c>
      <c r="BM47">
        <v>45</v>
      </c>
      <c r="BN47" t="s">
        <v>670</v>
      </c>
      <c r="BO47">
        <f>3*60+47</f>
        <v>227</v>
      </c>
      <c r="BQ47">
        <v>45</v>
      </c>
      <c r="BR47" t="s">
        <v>702</v>
      </c>
      <c r="BS47">
        <f>3*60+35</f>
        <v>215</v>
      </c>
      <c r="BU47">
        <v>45</v>
      </c>
      <c r="BV47" t="s">
        <v>736</v>
      </c>
      <c r="BW47">
        <f>4*60+22</f>
        <v>262</v>
      </c>
      <c r="BY47">
        <v>45</v>
      </c>
      <c r="BZ47" t="s">
        <v>762</v>
      </c>
      <c r="CA47">
        <f>3*60+49</f>
        <v>229</v>
      </c>
      <c r="CC47">
        <v>45</v>
      </c>
      <c r="CD47" t="s">
        <v>788</v>
      </c>
      <c r="CE47">
        <f>4*60+12</f>
        <v>252</v>
      </c>
    </row>
    <row r="48" spans="1:83">
      <c r="A48">
        <v>46</v>
      </c>
      <c r="B48" t="s">
        <v>293</v>
      </c>
      <c r="C48">
        <f>2*60+36</f>
        <v>156</v>
      </c>
      <c r="E48">
        <v>46</v>
      </c>
      <c r="F48" t="s">
        <v>314</v>
      </c>
      <c r="G48">
        <f>2*60+45</f>
        <v>165</v>
      </c>
      <c r="I48">
        <v>46</v>
      </c>
      <c r="J48" t="s">
        <v>339</v>
      </c>
      <c r="K48">
        <f>3*60+21</f>
        <v>201</v>
      </c>
      <c r="M48">
        <v>46</v>
      </c>
      <c r="N48" t="s">
        <v>374</v>
      </c>
      <c r="O48">
        <f>3*60+27</f>
        <v>207</v>
      </c>
      <c r="Q48">
        <v>46</v>
      </c>
      <c r="R48" t="s">
        <v>409</v>
      </c>
      <c r="S48">
        <f>3*60+42</f>
        <v>222</v>
      </c>
      <c r="U48">
        <v>46</v>
      </c>
      <c r="V48" t="s">
        <v>438</v>
      </c>
      <c r="W48">
        <f t="shared" ref="W48:W54" si="16">3*60+56</f>
        <v>236</v>
      </c>
      <c r="Y48">
        <v>46</v>
      </c>
      <c r="Z48" t="s">
        <v>465</v>
      </c>
      <c r="AA48">
        <f t="shared" si="15"/>
        <v>215</v>
      </c>
      <c r="AC48">
        <v>46</v>
      </c>
      <c r="AD48" t="s">
        <v>483</v>
      </c>
      <c r="AE48">
        <f>6*60+28</f>
        <v>388</v>
      </c>
      <c r="AG48">
        <v>46</v>
      </c>
      <c r="AH48" t="s">
        <v>505</v>
      </c>
      <c r="AI48">
        <f>3*60+42</f>
        <v>222</v>
      </c>
      <c r="AK48">
        <v>46</v>
      </c>
      <c r="AL48" t="s">
        <v>523</v>
      </c>
      <c r="AM48">
        <f t="shared" ref="AM48:AM53" si="17">3*60+51</f>
        <v>231</v>
      </c>
      <c r="AO48">
        <v>46</v>
      </c>
      <c r="AP48" s="1" t="s">
        <v>539</v>
      </c>
      <c r="AQ48">
        <f>3*60+29</f>
        <v>209</v>
      </c>
      <c r="AS48">
        <v>46</v>
      </c>
      <c r="AT48" s="1" t="s">
        <v>552</v>
      </c>
      <c r="AU48">
        <f>4*60</f>
        <v>240</v>
      </c>
      <c r="AW48">
        <v>46</v>
      </c>
      <c r="AX48" t="s">
        <v>570</v>
      </c>
      <c r="AY48">
        <f>4*60+16</f>
        <v>256</v>
      </c>
      <c r="BA48">
        <v>46</v>
      </c>
      <c r="BB48" t="s">
        <v>588</v>
      </c>
      <c r="BC48">
        <f>3*60+50</f>
        <v>230</v>
      </c>
      <c r="BE48">
        <v>46</v>
      </c>
      <c r="BF48" t="s">
        <v>613</v>
      </c>
      <c r="BG48">
        <f>4*60+56</f>
        <v>296</v>
      </c>
      <c r="BI48">
        <v>46</v>
      </c>
      <c r="BJ48" t="s">
        <v>641</v>
      </c>
      <c r="BK48">
        <f>4*60+16</f>
        <v>256</v>
      </c>
      <c r="BM48">
        <v>46</v>
      </c>
      <c r="BN48" t="s">
        <v>670</v>
      </c>
      <c r="BO48">
        <f>3*60+47</f>
        <v>227</v>
      </c>
      <c r="BQ48">
        <v>46</v>
      </c>
      <c r="BR48" t="s">
        <v>703</v>
      </c>
      <c r="BS48">
        <f>5*60+44</f>
        <v>344</v>
      </c>
      <c r="BU48">
        <v>46</v>
      </c>
      <c r="BV48" t="s">
        <v>736</v>
      </c>
      <c r="BW48">
        <f>4*60+22</f>
        <v>262</v>
      </c>
      <c r="BY48">
        <v>46</v>
      </c>
      <c r="BZ48" t="s">
        <v>762</v>
      </c>
      <c r="CA48">
        <f>3*60+49</f>
        <v>229</v>
      </c>
      <c r="CC48">
        <v>46</v>
      </c>
      <c r="CD48" t="s">
        <v>788</v>
      </c>
      <c r="CE48">
        <f>4*60+12</f>
        <v>252</v>
      </c>
    </row>
    <row r="49" spans="1:83">
      <c r="A49">
        <v>47</v>
      </c>
      <c r="B49" t="s">
        <v>294</v>
      </c>
      <c r="C49">
        <f>3*60+15</f>
        <v>195</v>
      </c>
      <c r="E49">
        <v>47</v>
      </c>
      <c r="F49" t="s">
        <v>314</v>
      </c>
      <c r="G49">
        <f>2*60+45</f>
        <v>165</v>
      </c>
      <c r="I49">
        <v>47</v>
      </c>
      <c r="J49" t="s">
        <v>340</v>
      </c>
      <c r="K49">
        <f>4*60</f>
        <v>240</v>
      </c>
      <c r="M49">
        <v>47</v>
      </c>
      <c r="N49" t="s">
        <v>375</v>
      </c>
      <c r="O49">
        <f>2*60+58</f>
        <v>178</v>
      </c>
      <c r="Q49">
        <v>47</v>
      </c>
      <c r="R49" t="s">
        <v>410</v>
      </c>
      <c r="S49">
        <f>2*60+58</f>
        <v>178</v>
      </c>
      <c r="U49">
        <v>47</v>
      </c>
      <c r="V49" t="s">
        <v>438</v>
      </c>
      <c r="W49">
        <f t="shared" si="16"/>
        <v>236</v>
      </c>
      <c r="Y49">
        <v>47</v>
      </c>
      <c r="Z49" t="s">
        <v>465</v>
      </c>
      <c r="AA49">
        <f t="shared" si="15"/>
        <v>215</v>
      </c>
      <c r="AC49">
        <v>47</v>
      </c>
      <c r="AD49" t="s">
        <v>483</v>
      </c>
      <c r="AE49">
        <f>6*60+28</f>
        <v>388</v>
      </c>
      <c r="AG49">
        <v>47</v>
      </c>
      <c r="AH49" t="s">
        <v>506</v>
      </c>
      <c r="AI49">
        <f>4*60+43</f>
        <v>283</v>
      </c>
      <c r="AK49">
        <v>47</v>
      </c>
      <c r="AL49" t="s">
        <v>523</v>
      </c>
      <c r="AM49">
        <f t="shared" si="17"/>
        <v>231</v>
      </c>
      <c r="AO49">
        <v>47</v>
      </c>
      <c r="AP49" s="1" t="s">
        <v>540</v>
      </c>
      <c r="AQ49">
        <f t="shared" ref="AQ49:AQ54" si="18">3*60+45</f>
        <v>225</v>
      </c>
      <c r="AS49">
        <v>47</v>
      </c>
      <c r="AT49" s="1" t="s">
        <v>552</v>
      </c>
      <c r="AU49">
        <f>4*60</f>
        <v>240</v>
      </c>
      <c r="AW49">
        <v>47</v>
      </c>
      <c r="AX49" t="s">
        <v>570</v>
      </c>
      <c r="AY49">
        <f>4*60+16</f>
        <v>256</v>
      </c>
      <c r="BA49">
        <v>47</v>
      </c>
      <c r="BB49" t="s">
        <v>588</v>
      </c>
      <c r="BC49">
        <f>3*60+50</f>
        <v>230</v>
      </c>
      <c r="BE49">
        <v>47</v>
      </c>
      <c r="BF49" t="s">
        <v>613</v>
      </c>
      <c r="BG49">
        <f>4*60+56</f>
        <v>296</v>
      </c>
      <c r="BI49">
        <v>47</v>
      </c>
      <c r="BJ49" t="s">
        <v>642</v>
      </c>
      <c r="BK49">
        <f>3*60+48</f>
        <v>228</v>
      </c>
      <c r="BM49">
        <v>47</v>
      </c>
      <c r="BN49" t="s">
        <v>671</v>
      </c>
      <c r="BO49">
        <f>4*60+8</f>
        <v>248</v>
      </c>
      <c r="BQ49">
        <v>47</v>
      </c>
      <c r="BR49" t="s">
        <v>704</v>
      </c>
      <c r="BS49">
        <f>3*60+54</f>
        <v>234</v>
      </c>
      <c r="BU49">
        <v>47</v>
      </c>
      <c r="BV49" t="s">
        <v>737</v>
      </c>
      <c r="BW49">
        <f>4*60+8</f>
        <v>248</v>
      </c>
      <c r="BY49">
        <v>47</v>
      </c>
      <c r="BZ49" t="s">
        <v>762</v>
      </c>
      <c r="CA49">
        <f>3*60+49</f>
        <v>229</v>
      </c>
      <c r="CC49">
        <v>47</v>
      </c>
      <c r="CD49" t="s">
        <v>789</v>
      </c>
      <c r="CE49">
        <f>3*60+51</f>
        <v>231</v>
      </c>
    </row>
    <row r="50" spans="1:83">
      <c r="A50">
        <v>48</v>
      </c>
      <c r="B50" t="s">
        <v>294</v>
      </c>
      <c r="C50">
        <f>3*60+15</f>
        <v>195</v>
      </c>
      <c r="E50">
        <v>48</v>
      </c>
      <c r="F50" t="s">
        <v>314</v>
      </c>
      <c r="G50">
        <f>2*60+45</f>
        <v>165</v>
      </c>
      <c r="I50">
        <v>48</v>
      </c>
      <c r="J50" t="s">
        <v>341</v>
      </c>
      <c r="K50">
        <f>2*60+56</f>
        <v>176</v>
      </c>
      <c r="M50">
        <v>48</v>
      </c>
      <c r="N50" t="s">
        <v>375</v>
      </c>
      <c r="O50">
        <f>2*60+58</f>
        <v>178</v>
      </c>
      <c r="Q50">
        <v>48</v>
      </c>
      <c r="R50" t="s">
        <v>411</v>
      </c>
      <c r="S50">
        <f>3*60+47</f>
        <v>227</v>
      </c>
      <c r="U50">
        <v>48</v>
      </c>
      <c r="V50" t="s">
        <v>438</v>
      </c>
      <c r="W50">
        <f t="shared" si="16"/>
        <v>236</v>
      </c>
      <c r="Y50">
        <v>48</v>
      </c>
      <c r="Z50" t="s">
        <v>465</v>
      </c>
      <c r="AA50">
        <f t="shared" si="15"/>
        <v>215</v>
      </c>
      <c r="AC50">
        <v>48</v>
      </c>
      <c r="AD50" t="s">
        <v>484</v>
      </c>
      <c r="AE50">
        <f>3*60+25</f>
        <v>205</v>
      </c>
      <c r="AG50">
        <v>48</v>
      </c>
      <c r="AH50" t="s">
        <v>506</v>
      </c>
      <c r="AI50">
        <f>4*60+43</f>
        <v>283</v>
      </c>
      <c r="AK50">
        <v>48</v>
      </c>
      <c r="AL50" t="s">
        <v>523</v>
      </c>
      <c r="AM50">
        <f t="shared" si="17"/>
        <v>231</v>
      </c>
      <c r="AO50">
        <v>48</v>
      </c>
      <c r="AP50" s="1" t="s">
        <v>540</v>
      </c>
      <c r="AQ50">
        <f t="shared" si="18"/>
        <v>225</v>
      </c>
      <c r="AS50">
        <v>48</v>
      </c>
      <c r="AT50" s="1" t="s">
        <v>553</v>
      </c>
      <c r="AU50">
        <f>3*60+26</f>
        <v>206</v>
      </c>
      <c r="AW50">
        <v>48</v>
      </c>
      <c r="AX50" t="s">
        <v>570</v>
      </c>
      <c r="AY50">
        <f>4*60+16</f>
        <v>256</v>
      </c>
      <c r="BA50">
        <v>48</v>
      </c>
      <c r="BB50" t="s">
        <v>588</v>
      </c>
      <c r="BC50">
        <f>3*60+50</f>
        <v>230</v>
      </c>
      <c r="BE50">
        <v>48</v>
      </c>
      <c r="BF50" t="s">
        <v>614</v>
      </c>
      <c r="BG50">
        <f>4*60+6</f>
        <v>246</v>
      </c>
      <c r="BI50">
        <v>48</v>
      </c>
      <c r="BJ50" t="s">
        <v>643</v>
      </c>
      <c r="BK50">
        <f>3*60+42</f>
        <v>222</v>
      </c>
      <c r="BM50">
        <v>48</v>
      </c>
      <c r="BN50" t="s">
        <v>672</v>
      </c>
      <c r="BO50">
        <f>4*60+47</f>
        <v>287</v>
      </c>
      <c r="BQ50">
        <v>48</v>
      </c>
      <c r="BR50" t="s">
        <v>704</v>
      </c>
      <c r="BS50">
        <f>3*60+54</f>
        <v>234</v>
      </c>
      <c r="BU50">
        <v>48</v>
      </c>
      <c r="BV50" t="s">
        <v>737</v>
      </c>
      <c r="BW50">
        <f>4*60+8</f>
        <v>248</v>
      </c>
      <c r="BY50">
        <v>48</v>
      </c>
      <c r="BZ50" t="s">
        <v>763</v>
      </c>
      <c r="CA50">
        <f>5*60</f>
        <v>300</v>
      </c>
      <c r="CC50">
        <v>48</v>
      </c>
      <c r="CD50" t="s">
        <v>790</v>
      </c>
      <c r="CE50">
        <f>4*60+10</f>
        <v>250</v>
      </c>
    </row>
    <row r="51" spans="1:83">
      <c r="A51">
        <v>49</v>
      </c>
      <c r="B51" t="s">
        <v>295</v>
      </c>
      <c r="C51">
        <f>3*60+6</f>
        <v>186</v>
      </c>
      <c r="E51">
        <v>49</v>
      </c>
      <c r="F51" t="s">
        <v>315</v>
      </c>
      <c r="G51">
        <f>6*60+54</f>
        <v>414</v>
      </c>
      <c r="I51">
        <v>49</v>
      </c>
      <c r="J51" t="s">
        <v>341</v>
      </c>
      <c r="K51">
        <f>2*60+56</f>
        <v>176</v>
      </c>
      <c r="M51">
        <v>49</v>
      </c>
      <c r="N51" t="s">
        <v>376</v>
      </c>
      <c r="O51">
        <f>3*60+15</f>
        <v>195</v>
      </c>
      <c r="Q51">
        <v>49</v>
      </c>
      <c r="R51" t="s">
        <v>411</v>
      </c>
      <c r="S51">
        <f>3*60+47</f>
        <v>227</v>
      </c>
      <c r="U51">
        <v>49</v>
      </c>
      <c r="V51" t="s">
        <v>438</v>
      </c>
      <c r="W51">
        <f t="shared" si="16"/>
        <v>236</v>
      </c>
      <c r="Y51">
        <v>49</v>
      </c>
      <c r="Z51" t="s">
        <v>465</v>
      </c>
      <c r="AA51">
        <f t="shared" si="15"/>
        <v>215</v>
      </c>
      <c r="AC51">
        <v>49</v>
      </c>
      <c r="AD51" t="s">
        <v>485</v>
      </c>
      <c r="AE51">
        <f>3*60+30</f>
        <v>210</v>
      </c>
      <c r="AG51">
        <v>49</v>
      </c>
      <c r="AH51" t="s">
        <v>507</v>
      </c>
      <c r="AI51">
        <f>4*60+1</f>
        <v>241</v>
      </c>
      <c r="AK51">
        <v>49</v>
      </c>
      <c r="AL51" t="s">
        <v>523</v>
      </c>
      <c r="AM51">
        <f t="shared" si="17"/>
        <v>231</v>
      </c>
      <c r="AO51">
        <v>49</v>
      </c>
      <c r="AP51" s="1" t="s">
        <v>540</v>
      </c>
      <c r="AQ51">
        <f t="shared" si="18"/>
        <v>225</v>
      </c>
      <c r="AS51">
        <v>49</v>
      </c>
      <c r="AT51" s="1" t="s">
        <v>553</v>
      </c>
      <c r="AU51">
        <f>3*60+26</f>
        <v>206</v>
      </c>
      <c r="AW51">
        <v>49</v>
      </c>
      <c r="AX51" t="s">
        <v>570</v>
      </c>
      <c r="AY51">
        <f>4*60+16</f>
        <v>256</v>
      </c>
      <c r="BA51">
        <v>49</v>
      </c>
      <c r="BB51" t="s">
        <v>589</v>
      </c>
      <c r="BC51">
        <f>4*60+7</f>
        <v>247</v>
      </c>
      <c r="BE51">
        <v>49</v>
      </c>
      <c r="BF51" t="s">
        <v>615</v>
      </c>
      <c r="BG51">
        <f>4*60+29</f>
        <v>269</v>
      </c>
      <c r="BI51">
        <v>49</v>
      </c>
      <c r="BJ51" t="s">
        <v>644</v>
      </c>
      <c r="BK51">
        <f>3*60+43</f>
        <v>223</v>
      </c>
      <c r="BM51">
        <v>49</v>
      </c>
      <c r="BN51" t="s">
        <v>673</v>
      </c>
      <c r="BO51">
        <f>3*60+35</f>
        <v>215</v>
      </c>
      <c r="BQ51">
        <v>49</v>
      </c>
      <c r="BR51" t="s">
        <v>705</v>
      </c>
      <c r="BS51">
        <f>4*60+7</f>
        <v>247</v>
      </c>
      <c r="BU51">
        <v>49</v>
      </c>
      <c r="BV51" t="s">
        <v>738</v>
      </c>
      <c r="BW51">
        <f>4*60+49</f>
        <v>289</v>
      </c>
      <c r="BY51">
        <v>49</v>
      </c>
      <c r="BZ51" t="s">
        <v>764</v>
      </c>
      <c r="CA51">
        <f>5*60</f>
        <v>300</v>
      </c>
      <c r="CC51">
        <v>49</v>
      </c>
      <c r="CD51" t="s">
        <v>1</v>
      </c>
      <c r="CE51">
        <f>3*60+20</f>
        <v>200</v>
      </c>
    </row>
    <row r="52" spans="1:83">
      <c r="A52">
        <v>50</v>
      </c>
      <c r="B52" t="s">
        <v>295</v>
      </c>
      <c r="C52">
        <f>3*60+6</f>
        <v>186</v>
      </c>
      <c r="E52">
        <v>50</v>
      </c>
      <c r="F52" t="s">
        <v>316</v>
      </c>
      <c r="G52">
        <f>3*60+4</f>
        <v>184</v>
      </c>
      <c r="I52">
        <v>50</v>
      </c>
      <c r="J52" t="s">
        <v>342</v>
      </c>
      <c r="K52">
        <f>2*60+43</f>
        <v>163</v>
      </c>
      <c r="M52">
        <v>50</v>
      </c>
      <c r="N52" t="s">
        <v>376</v>
      </c>
      <c r="O52">
        <f>3*60+15</f>
        <v>195</v>
      </c>
      <c r="Q52">
        <v>50</v>
      </c>
      <c r="R52" t="s">
        <v>411</v>
      </c>
      <c r="S52">
        <f>3*60+47</f>
        <v>227</v>
      </c>
      <c r="U52">
        <v>50</v>
      </c>
      <c r="V52" t="s">
        <v>438</v>
      </c>
      <c r="W52">
        <f t="shared" si="16"/>
        <v>236</v>
      </c>
      <c r="Y52">
        <v>50</v>
      </c>
      <c r="Z52" t="s">
        <v>465</v>
      </c>
      <c r="AA52">
        <f t="shared" si="15"/>
        <v>215</v>
      </c>
      <c r="AC52">
        <v>50</v>
      </c>
      <c r="AD52" t="s">
        <v>484</v>
      </c>
      <c r="AE52">
        <f>3*60+25</f>
        <v>205</v>
      </c>
      <c r="AG52">
        <v>50</v>
      </c>
      <c r="AH52" t="s">
        <v>507</v>
      </c>
      <c r="AI52">
        <f>4*60+1</f>
        <v>241</v>
      </c>
      <c r="AK52">
        <v>50</v>
      </c>
      <c r="AL52" t="s">
        <v>523</v>
      </c>
      <c r="AM52">
        <f t="shared" si="17"/>
        <v>231</v>
      </c>
      <c r="AO52">
        <v>50</v>
      </c>
      <c r="AP52" s="1" t="s">
        <v>540</v>
      </c>
      <c r="AQ52">
        <f t="shared" si="18"/>
        <v>225</v>
      </c>
      <c r="AS52">
        <v>50</v>
      </c>
      <c r="AT52" s="1" t="s">
        <v>554</v>
      </c>
      <c r="AU52">
        <f>3*60+36</f>
        <v>216</v>
      </c>
      <c r="AW52">
        <v>50</v>
      </c>
      <c r="AX52" t="s">
        <v>571</v>
      </c>
      <c r="AY52">
        <f>3*60+55</f>
        <v>235</v>
      </c>
      <c r="BA52">
        <v>50</v>
      </c>
      <c r="BB52" t="s">
        <v>589</v>
      </c>
      <c r="BC52">
        <f>4*60+7</f>
        <v>247</v>
      </c>
      <c r="BE52">
        <v>50</v>
      </c>
      <c r="BF52" t="s">
        <v>615</v>
      </c>
      <c r="BG52">
        <f>4*60+29</f>
        <v>269</v>
      </c>
      <c r="BI52">
        <v>50</v>
      </c>
      <c r="BJ52" t="s">
        <v>645</v>
      </c>
      <c r="BK52">
        <f>4*60+55</f>
        <v>295</v>
      </c>
      <c r="BM52">
        <v>50</v>
      </c>
      <c r="BN52" t="s">
        <v>674</v>
      </c>
      <c r="BO52">
        <f>3*60+16</f>
        <v>196</v>
      </c>
      <c r="BQ52">
        <v>50</v>
      </c>
      <c r="BR52" t="s">
        <v>706</v>
      </c>
      <c r="BS52">
        <f>4*60+2</f>
        <v>242</v>
      </c>
      <c r="BU52">
        <v>50</v>
      </c>
      <c r="BV52" t="s">
        <v>738</v>
      </c>
      <c r="BW52">
        <f>4*60+49</f>
        <v>289</v>
      </c>
      <c r="BY52">
        <v>50</v>
      </c>
      <c r="BZ52" t="s">
        <v>764</v>
      </c>
      <c r="CA52">
        <f>5*60</f>
        <v>300</v>
      </c>
      <c r="CC52">
        <v>50</v>
      </c>
      <c r="CD52" t="s">
        <v>1</v>
      </c>
      <c r="CE52">
        <f>3*60+20</f>
        <v>200</v>
      </c>
    </row>
    <row r="53" spans="1:83">
      <c r="A53">
        <v>51</v>
      </c>
      <c r="B53" t="s">
        <v>295</v>
      </c>
      <c r="C53">
        <f>3*60+6</f>
        <v>186</v>
      </c>
      <c r="E53">
        <v>51</v>
      </c>
      <c r="F53" t="s">
        <v>317</v>
      </c>
      <c r="G53">
        <f>4*60+42</f>
        <v>282</v>
      </c>
      <c r="I53">
        <v>51</v>
      </c>
      <c r="J53" t="s">
        <v>342</v>
      </c>
      <c r="K53">
        <f>2*60+43</f>
        <v>163</v>
      </c>
      <c r="M53">
        <v>51</v>
      </c>
      <c r="N53" t="s">
        <v>377</v>
      </c>
      <c r="O53">
        <f>3*60+44</f>
        <v>224</v>
      </c>
      <c r="Q53">
        <v>51</v>
      </c>
      <c r="R53" t="s">
        <v>410</v>
      </c>
      <c r="S53">
        <f>2*60+58</f>
        <v>178</v>
      </c>
      <c r="U53">
        <v>51</v>
      </c>
      <c r="V53" t="s">
        <v>438</v>
      </c>
      <c r="W53">
        <f t="shared" si="16"/>
        <v>236</v>
      </c>
      <c r="Y53">
        <v>51</v>
      </c>
      <c r="Z53" t="s">
        <v>465</v>
      </c>
      <c r="AA53">
        <f t="shared" si="15"/>
        <v>215</v>
      </c>
      <c r="AC53">
        <v>51</v>
      </c>
      <c r="AD53" t="s">
        <v>485</v>
      </c>
      <c r="AE53">
        <f>3*60+30</f>
        <v>210</v>
      </c>
      <c r="AG53">
        <v>51</v>
      </c>
      <c r="AH53" t="s">
        <v>508</v>
      </c>
      <c r="AI53">
        <f>3*60+50</f>
        <v>230</v>
      </c>
      <c r="AK53">
        <v>51</v>
      </c>
      <c r="AL53" t="s">
        <v>523</v>
      </c>
      <c r="AM53">
        <f t="shared" si="17"/>
        <v>231</v>
      </c>
      <c r="AO53">
        <v>51</v>
      </c>
      <c r="AP53" s="1" t="s">
        <v>540</v>
      </c>
      <c r="AQ53">
        <f t="shared" si="18"/>
        <v>225</v>
      </c>
      <c r="AS53">
        <v>51</v>
      </c>
      <c r="AT53" s="1" t="s">
        <v>555</v>
      </c>
      <c r="AU53">
        <f>4*60+33</f>
        <v>273</v>
      </c>
      <c r="AW53">
        <v>51</v>
      </c>
      <c r="AX53" t="s">
        <v>571</v>
      </c>
      <c r="AY53">
        <f>3*60+55</f>
        <v>235</v>
      </c>
      <c r="BA53">
        <v>51</v>
      </c>
      <c r="BB53" t="s">
        <v>590</v>
      </c>
      <c r="BC53">
        <f>3*60+38</f>
        <v>218</v>
      </c>
      <c r="BE53">
        <v>51</v>
      </c>
      <c r="BF53" t="s">
        <v>616</v>
      </c>
      <c r="BG53">
        <f>4*60+3</f>
        <v>243</v>
      </c>
      <c r="BI53">
        <v>51</v>
      </c>
      <c r="BJ53" t="s">
        <v>646</v>
      </c>
      <c r="BK53">
        <f>3*60+24</f>
        <v>204</v>
      </c>
      <c r="BM53">
        <v>51</v>
      </c>
      <c r="BN53" t="s">
        <v>674</v>
      </c>
      <c r="BO53">
        <f>3*60+16</f>
        <v>196</v>
      </c>
      <c r="BQ53">
        <v>51</v>
      </c>
      <c r="BR53" t="s">
        <v>706</v>
      </c>
      <c r="BS53">
        <f>4*60+2</f>
        <v>242</v>
      </c>
      <c r="BU53">
        <v>51</v>
      </c>
      <c r="BV53" t="s">
        <v>739</v>
      </c>
      <c r="BW53">
        <f>4*60+48</f>
        <v>288</v>
      </c>
      <c r="BY53">
        <v>51</v>
      </c>
      <c r="BZ53" t="s">
        <v>764</v>
      </c>
      <c r="CA53">
        <f>5*60</f>
        <v>300</v>
      </c>
      <c r="CC53">
        <v>51</v>
      </c>
      <c r="CD53" t="s">
        <v>1</v>
      </c>
      <c r="CE53">
        <f>3*60+20</f>
        <v>200</v>
      </c>
    </row>
    <row r="54" spans="1:83">
      <c r="A54">
        <v>52</v>
      </c>
      <c r="B54" t="s">
        <v>296</v>
      </c>
      <c r="C54">
        <f>2*60+26</f>
        <v>146</v>
      </c>
      <c r="E54">
        <v>52</v>
      </c>
      <c r="F54" t="s">
        <v>317</v>
      </c>
      <c r="G54">
        <f>4*60+42</f>
        <v>282</v>
      </c>
      <c r="I54">
        <v>52</v>
      </c>
      <c r="J54" t="s">
        <v>343</v>
      </c>
      <c r="K54">
        <f>2*60+30</f>
        <v>150</v>
      </c>
      <c r="M54">
        <v>52</v>
      </c>
      <c r="N54" t="s">
        <v>378</v>
      </c>
      <c r="O54">
        <f>3*60+29</f>
        <v>209</v>
      </c>
      <c r="Q54">
        <v>52</v>
      </c>
      <c r="R54" t="s">
        <v>412</v>
      </c>
      <c r="S54">
        <f>4*60+29</f>
        <v>269</v>
      </c>
      <c r="U54">
        <v>52</v>
      </c>
      <c r="V54" t="s">
        <v>438</v>
      </c>
      <c r="W54">
        <f t="shared" si="16"/>
        <v>236</v>
      </c>
      <c r="Y54">
        <v>52</v>
      </c>
      <c r="Z54" t="s">
        <v>466</v>
      </c>
      <c r="AA54">
        <f>3*60+36</f>
        <v>216</v>
      </c>
      <c r="AC54">
        <v>52</v>
      </c>
      <c r="AD54" t="s">
        <v>485</v>
      </c>
      <c r="AE54">
        <f>3*60+30</f>
        <v>210</v>
      </c>
      <c r="AG54">
        <v>52</v>
      </c>
      <c r="AH54" t="s">
        <v>508</v>
      </c>
      <c r="AI54">
        <f>3*60+50</f>
        <v>230</v>
      </c>
      <c r="AK54">
        <v>52</v>
      </c>
      <c r="AL54" t="s">
        <v>524</v>
      </c>
      <c r="AM54">
        <f>3*60+56</f>
        <v>236</v>
      </c>
      <c r="AO54">
        <v>52</v>
      </c>
      <c r="AP54" s="1" t="s">
        <v>540</v>
      </c>
      <c r="AQ54">
        <f t="shared" si="18"/>
        <v>225</v>
      </c>
      <c r="AS54">
        <v>52</v>
      </c>
      <c r="AT54" s="1" t="s">
        <v>555</v>
      </c>
      <c r="AU54">
        <f>4*60+33</f>
        <v>273</v>
      </c>
      <c r="AW54">
        <v>52</v>
      </c>
      <c r="AX54" t="s">
        <v>571</v>
      </c>
      <c r="AY54">
        <f>3*60+55</f>
        <v>235</v>
      </c>
      <c r="BA54">
        <v>52</v>
      </c>
      <c r="BB54" t="s">
        <v>590</v>
      </c>
      <c r="BC54">
        <f>3*60+38</f>
        <v>218</v>
      </c>
      <c r="BE54">
        <v>52</v>
      </c>
      <c r="BF54" t="s">
        <v>616</v>
      </c>
      <c r="BG54">
        <f>4*60+3</f>
        <v>243</v>
      </c>
      <c r="BI54">
        <v>52</v>
      </c>
      <c r="BJ54" t="s">
        <v>646</v>
      </c>
      <c r="BK54">
        <f>3*60+24</f>
        <v>204</v>
      </c>
      <c r="BM54">
        <v>52</v>
      </c>
      <c r="BN54" t="s">
        <v>674</v>
      </c>
      <c r="BO54">
        <f>3*60+16</f>
        <v>196</v>
      </c>
      <c r="BQ54">
        <v>52</v>
      </c>
      <c r="BR54" t="s">
        <v>707</v>
      </c>
      <c r="BS54">
        <f>4*60+20</f>
        <v>260</v>
      </c>
      <c r="BU54">
        <v>52</v>
      </c>
      <c r="BV54" t="s">
        <v>739</v>
      </c>
      <c r="BW54">
        <f>4*60+48</f>
        <v>288</v>
      </c>
      <c r="BY54">
        <v>52</v>
      </c>
      <c r="BZ54" t="s">
        <v>764</v>
      </c>
      <c r="CA54">
        <f>5*60</f>
        <v>300</v>
      </c>
      <c r="CC54">
        <v>52</v>
      </c>
      <c r="CD54" t="s">
        <v>1</v>
      </c>
      <c r="CE54">
        <f>3*60+20</f>
        <v>200</v>
      </c>
    </row>
    <row r="55" spans="1:83">
      <c r="E55">
        <v>53</v>
      </c>
      <c r="F55" t="s">
        <v>317</v>
      </c>
      <c r="G55">
        <f>4*60+42</f>
        <v>282</v>
      </c>
      <c r="Y55">
        <v>53</v>
      </c>
      <c r="Z55" t="s">
        <v>466</v>
      </c>
      <c r="AA55">
        <f>3*60+36</f>
        <v>216</v>
      </c>
      <c r="AW55">
        <v>53</v>
      </c>
      <c r="AX55" t="s">
        <v>571</v>
      </c>
      <c r="AY55">
        <f>3*60+55</f>
        <v>235</v>
      </c>
      <c r="BQ55">
        <v>53</v>
      </c>
      <c r="BR55" t="s">
        <v>707</v>
      </c>
      <c r="BS55">
        <f>4*60+20</f>
        <v>260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F1163"/>
  <sheetViews>
    <sheetView topLeftCell="BY1" workbookViewId="0">
      <selection activeCell="B67" sqref="B67:B1163"/>
    </sheetView>
  </sheetViews>
  <sheetFormatPr baseColWidth="10" defaultRowHeight="15" x14ac:dyDescent="0"/>
  <cols>
    <col min="2" max="2" width="43.1640625" customWidth="1"/>
    <col min="3" max="4" width="16.5" customWidth="1"/>
    <col min="6" max="6" width="50" customWidth="1"/>
    <col min="7" max="7" width="15.33203125" customWidth="1"/>
    <col min="8" max="8" width="12.33203125" customWidth="1"/>
    <col min="10" max="10" width="44.33203125" customWidth="1"/>
    <col min="11" max="11" width="16.1640625" customWidth="1"/>
    <col min="12" max="12" width="12" customWidth="1"/>
    <col min="14" max="14" width="44.5" customWidth="1"/>
    <col min="15" max="15" width="15.1640625" customWidth="1"/>
    <col min="16" max="16" width="12.1640625" customWidth="1"/>
    <col min="18" max="18" width="38.83203125" customWidth="1"/>
    <col min="19" max="19" width="15" customWidth="1"/>
    <col min="20" max="20" width="14.1640625" customWidth="1"/>
    <col min="22" max="22" width="47.1640625" customWidth="1"/>
    <col min="23" max="23" width="15.1640625" customWidth="1"/>
    <col min="24" max="24" width="12" customWidth="1"/>
    <col min="26" max="26" width="47.1640625" customWidth="1"/>
    <col min="27" max="27" width="15.1640625" customWidth="1"/>
    <col min="28" max="28" width="11.5" customWidth="1"/>
    <col min="30" max="30" width="34.1640625" customWidth="1"/>
    <col min="31" max="31" width="15.1640625" customWidth="1"/>
    <col min="32" max="32" width="12.1640625" customWidth="1"/>
    <col min="34" max="34" width="47.5" customWidth="1"/>
    <col min="35" max="35" width="15.1640625" customWidth="1"/>
    <col min="36" max="36" width="12.33203125" customWidth="1"/>
    <col min="38" max="38" width="36" customWidth="1"/>
    <col min="39" max="39" width="15" customWidth="1"/>
    <col min="40" max="40" width="12" customWidth="1"/>
    <col min="42" max="42" width="30.1640625" customWidth="1"/>
    <col min="43" max="43" width="15.1640625" customWidth="1"/>
    <col min="44" max="44" width="11.83203125" customWidth="1"/>
    <col min="46" max="46" width="32.83203125" customWidth="1"/>
    <col min="47" max="47" width="15" customWidth="1"/>
    <col min="48" max="48" width="11.6640625" customWidth="1"/>
    <col min="50" max="50" width="38.33203125" customWidth="1"/>
    <col min="51" max="51" width="15" customWidth="1"/>
    <col min="52" max="52" width="11.6640625" customWidth="1"/>
    <col min="54" max="54" width="32.83203125" customWidth="1"/>
    <col min="55" max="55" width="14.83203125" customWidth="1"/>
    <col min="56" max="56" width="11.83203125" customWidth="1"/>
    <col min="58" max="58" width="31.83203125" customWidth="1"/>
    <col min="59" max="59" width="15" customWidth="1"/>
    <col min="60" max="60" width="12.1640625" customWidth="1"/>
    <col min="62" max="62" width="45.5" customWidth="1"/>
    <col min="63" max="63" width="15.33203125" customWidth="1"/>
    <col min="64" max="64" width="11.6640625" customWidth="1"/>
    <col min="66" max="66" width="33.5" customWidth="1"/>
    <col min="67" max="67" width="15" customWidth="1"/>
    <col min="68" max="68" width="12.5" customWidth="1"/>
    <col min="70" max="70" width="41.1640625" customWidth="1"/>
    <col min="71" max="71" width="14.83203125" customWidth="1"/>
    <col min="72" max="72" width="12.1640625" customWidth="1"/>
    <col min="74" max="74" width="37.33203125" customWidth="1"/>
    <col min="75" max="75" width="15.1640625" customWidth="1"/>
    <col min="76" max="76" width="12" customWidth="1"/>
    <col min="78" max="78" width="30.6640625" customWidth="1"/>
    <col min="79" max="79" width="15.1640625" customWidth="1"/>
    <col min="80" max="80" width="12" customWidth="1"/>
    <col min="82" max="82" width="47.5" customWidth="1"/>
    <col min="83" max="83" width="15.1640625" customWidth="1"/>
    <col min="84" max="84" width="11.83203125" customWidth="1"/>
  </cols>
  <sheetData>
    <row r="2" spans="1:84">
      <c r="A2">
        <v>1992</v>
      </c>
      <c r="B2" t="s">
        <v>0</v>
      </c>
      <c r="C2" t="s">
        <v>14</v>
      </c>
      <c r="D2" t="s">
        <v>265</v>
      </c>
      <c r="E2">
        <v>1993</v>
      </c>
      <c r="F2" t="s">
        <v>0</v>
      </c>
      <c r="G2" t="s">
        <v>14</v>
      </c>
      <c r="H2" t="s">
        <v>266</v>
      </c>
      <c r="I2">
        <v>1994</v>
      </c>
      <c r="J2" t="s">
        <v>0</v>
      </c>
      <c r="K2" t="s">
        <v>14</v>
      </c>
      <c r="L2" t="s">
        <v>266</v>
      </c>
      <c r="M2">
        <v>1995</v>
      </c>
      <c r="N2" t="s">
        <v>0</v>
      </c>
      <c r="O2" t="s">
        <v>14</v>
      </c>
      <c r="P2" t="s">
        <v>266</v>
      </c>
      <c r="Q2">
        <v>1996</v>
      </c>
      <c r="R2" t="s">
        <v>0</v>
      </c>
      <c r="S2" t="s">
        <v>14</v>
      </c>
      <c r="T2" t="s">
        <v>266</v>
      </c>
      <c r="U2">
        <v>1997</v>
      </c>
      <c r="V2" t="s">
        <v>0</v>
      </c>
      <c r="W2" t="s">
        <v>14</v>
      </c>
      <c r="X2" t="s">
        <v>266</v>
      </c>
      <c r="Y2">
        <v>1998</v>
      </c>
      <c r="Z2" t="s">
        <v>0</v>
      </c>
      <c r="AA2" t="s">
        <v>14</v>
      </c>
      <c r="AB2" t="s">
        <v>266</v>
      </c>
      <c r="AC2">
        <v>1999</v>
      </c>
      <c r="AD2" t="s">
        <v>0</v>
      </c>
      <c r="AE2" t="s">
        <v>14</v>
      </c>
      <c r="AF2" t="s">
        <v>266</v>
      </c>
      <c r="AG2">
        <v>2000</v>
      </c>
      <c r="AH2" t="s">
        <v>0</v>
      </c>
      <c r="AI2" t="s">
        <v>14</v>
      </c>
      <c r="AJ2" t="s">
        <v>266</v>
      </c>
      <c r="AK2">
        <v>2001</v>
      </c>
      <c r="AL2" t="s">
        <v>0</v>
      </c>
      <c r="AM2" t="s">
        <v>14</v>
      </c>
      <c r="AN2" t="s">
        <v>265</v>
      </c>
      <c r="AO2">
        <v>2002</v>
      </c>
      <c r="AP2" t="s">
        <v>0</v>
      </c>
      <c r="AQ2" t="s">
        <v>14</v>
      </c>
      <c r="AR2" t="s">
        <v>266</v>
      </c>
      <c r="AS2">
        <v>2003</v>
      </c>
      <c r="AT2" t="s">
        <v>0</v>
      </c>
      <c r="AU2" t="s">
        <v>14</v>
      </c>
      <c r="AV2" t="s">
        <v>266</v>
      </c>
      <c r="AW2">
        <v>2004</v>
      </c>
      <c r="AX2" t="s">
        <v>0</v>
      </c>
      <c r="AY2" t="s">
        <v>14</v>
      </c>
      <c r="AZ2" t="s">
        <v>266</v>
      </c>
      <c r="BA2">
        <v>2005</v>
      </c>
      <c r="BB2" t="s">
        <v>0</v>
      </c>
      <c r="BC2" t="s">
        <v>14</v>
      </c>
      <c r="BD2" t="s">
        <v>266</v>
      </c>
      <c r="BE2">
        <v>2006</v>
      </c>
      <c r="BF2" t="s">
        <v>0</v>
      </c>
      <c r="BG2" t="s">
        <v>14</v>
      </c>
      <c r="BH2" t="s">
        <v>266</v>
      </c>
      <c r="BI2">
        <v>2007</v>
      </c>
      <c r="BJ2" t="s">
        <v>0</v>
      </c>
      <c r="BK2" t="s">
        <v>14</v>
      </c>
      <c r="BL2" t="s">
        <v>266</v>
      </c>
      <c r="BM2">
        <v>2008</v>
      </c>
      <c r="BN2" t="s">
        <v>0</v>
      </c>
      <c r="BO2" t="s">
        <v>14</v>
      </c>
      <c r="BP2" t="s">
        <v>266</v>
      </c>
      <c r="BQ2">
        <v>2009</v>
      </c>
      <c r="BR2" t="s">
        <v>0</v>
      </c>
      <c r="BS2" t="s">
        <v>14</v>
      </c>
      <c r="BT2" t="s">
        <v>266</v>
      </c>
      <c r="BU2">
        <v>2010</v>
      </c>
      <c r="BV2" t="s">
        <v>0</v>
      </c>
      <c r="BW2" t="s">
        <v>14</v>
      </c>
      <c r="BX2" t="s">
        <v>266</v>
      </c>
      <c r="BY2">
        <v>2011</v>
      </c>
      <c r="BZ2" t="s">
        <v>0</v>
      </c>
      <c r="CA2" t="s">
        <v>14</v>
      </c>
      <c r="CB2" t="s">
        <v>266</v>
      </c>
      <c r="CC2">
        <v>2012</v>
      </c>
      <c r="CD2" t="s">
        <v>0</v>
      </c>
      <c r="CE2" t="s">
        <v>14</v>
      </c>
      <c r="CF2" t="s">
        <v>266</v>
      </c>
    </row>
    <row r="3" spans="1:84">
      <c r="A3">
        <v>1</v>
      </c>
      <c r="B3" t="s">
        <v>1</v>
      </c>
      <c r="C3">
        <f>3*60+20</f>
        <v>200</v>
      </c>
      <c r="D3">
        <f>AVERAGE(C3:C54)</f>
        <v>249.15384615384616</v>
      </c>
      <c r="E3">
        <v>1</v>
      </c>
      <c r="F3" t="s">
        <v>13</v>
      </c>
      <c r="G3">
        <f t="shared" ref="G3:G11" si="0">4*60+33</f>
        <v>273</v>
      </c>
      <c r="H3">
        <f>AVERAGE(G3:G54)</f>
        <v>255.78846153846155</v>
      </c>
      <c r="I3">
        <v>1</v>
      </c>
      <c r="J3" t="s">
        <v>23</v>
      </c>
      <c r="K3">
        <f>4*60+19</f>
        <v>259</v>
      </c>
      <c r="L3">
        <f>AVERAGE(K3:K55)</f>
        <v>242.22641509433961</v>
      </c>
      <c r="M3">
        <v>1</v>
      </c>
      <c r="N3" t="s">
        <v>32</v>
      </c>
      <c r="O3">
        <f>5*60+29</f>
        <v>329</v>
      </c>
      <c r="P3">
        <f>AVERAGE(O3:O54)</f>
        <v>270.92307692307691</v>
      </c>
      <c r="Q3">
        <v>1</v>
      </c>
      <c r="R3" t="s">
        <v>44</v>
      </c>
      <c r="S3">
        <f t="shared" ref="S3:S13" si="1">4*60+43</f>
        <v>283</v>
      </c>
      <c r="T3">
        <f>AVERAGE(S3:S55)</f>
        <v>257.71698113207549</v>
      </c>
      <c r="U3">
        <v>1</v>
      </c>
      <c r="V3" t="s">
        <v>54</v>
      </c>
      <c r="W3">
        <f t="shared" ref="W3:W9" si="2">4*60+32</f>
        <v>272</v>
      </c>
      <c r="X3">
        <f>AVERAGE(W3:W54)</f>
        <v>265.59615384615387</v>
      </c>
      <c r="Y3">
        <v>1</v>
      </c>
      <c r="Z3" t="s">
        <v>64</v>
      </c>
      <c r="AA3">
        <f>3*60+59</f>
        <v>239</v>
      </c>
      <c r="AB3">
        <f>AVERAGE(AA3:AA54)</f>
        <v>253.55769230769232</v>
      </c>
      <c r="AC3">
        <v>1</v>
      </c>
      <c r="AD3" t="s">
        <v>79</v>
      </c>
      <c r="AE3">
        <f>5*60+31</f>
        <v>331</v>
      </c>
      <c r="AF3">
        <f>AVERAGE(AE3:AE54)</f>
        <v>247.05769230769232</v>
      </c>
      <c r="AG3">
        <v>1</v>
      </c>
      <c r="AH3" t="s">
        <v>93</v>
      </c>
      <c r="AI3">
        <f>4*60</f>
        <v>240</v>
      </c>
      <c r="AJ3">
        <f>AVERAGE(AI3:AI55)</f>
        <v>238.37735849056602</v>
      </c>
      <c r="AK3">
        <v>1</v>
      </c>
      <c r="AL3" s="1" t="s">
        <v>110</v>
      </c>
      <c r="AM3">
        <f>3*60+37</f>
        <v>217</v>
      </c>
      <c r="AN3">
        <f>AVERAGE(AM3:AM54)</f>
        <v>246.59615384615384</v>
      </c>
      <c r="AO3">
        <v>1</v>
      </c>
      <c r="AP3" s="1" t="s">
        <v>124</v>
      </c>
      <c r="AQ3">
        <f>3*60+43</f>
        <v>223</v>
      </c>
      <c r="AR3">
        <f>AVERAGE(AQ3:AQ54)</f>
        <v>239.53846153846155</v>
      </c>
      <c r="AS3">
        <v>1</v>
      </c>
      <c r="AT3" s="1" t="s">
        <v>131</v>
      </c>
      <c r="AU3">
        <f>4*60+26</f>
        <v>266</v>
      </c>
      <c r="AV3">
        <f>AVERAGE(AU3:AU54)</f>
        <v>234.11538461538461</v>
      </c>
      <c r="AW3">
        <v>1</v>
      </c>
      <c r="AX3" s="1" t="s">
        <v>142</v>
      </c>
      <c r="AY3">
        <f t="shared" ref="AY3:AY9" si="3">3*60+55</f>
        <v>235</v>
      </c>
      <c r="AZ3">
        <f>AVERAGE(AY3:AY54)</f>
        <v>241.19230769230768</v>
      </c>
      <c r="BA3">
        <v>1</v>
      </c>
      <c r="BB3" t="s">
        <v>154</v>
      </c>
      <c r="BC3">
        <f t="shared" ref="BC3:BC11" si="4">4*60+9</f>
        <v>249</v>
      </c>
      <c r="BD3">
        <f>AVERAGE(BC3:BC55)</f>
        <v>215.98113207547169</v>
      </c>
      <c r="BE3">
        <v>1</v>
      </c>
      <c r="BF3" t="s">
        <v>161</v>
      </c>
      <c r="BG3">
        <f>3*60+53</f>
        <v>233</v>
      </c>
      <c r="BH3">
        <f>AVERAGE(BG3:BG54)</f>
        <v>236.78846153846155</v>
      </c>
      <c r="BI3">
        <v>1</v>
      </c>
      <c r="BJ3" t="s">
        <v>178</v>
      </c>
      <c r="BK3">
        <f t="shared" ref="BK3:BK9" si="5">3*60+47</f>
        <v>227</v>
      </c>
      <c r="BL3">
        <f>AVERAGE(BK3:BK54)</f>
        <v>237.01923076923077</v>
      </c>
      <c r="BM3">
        <v>1</v>
      </c>
      <c r="BN3" t="s">
        <v>197</v>
      </c>
      <c r="BO3">
        <f t="shared" ref="BO3:BO12" si="6">3*60+50</f>
        <v>230</v>
      </c>
      <c r="BP3">
        <f>AVERAGE(BO3:BO54)</f>
        <v>224.48076923076923</v>
      </c>
      <c r="BQ3">
        <v>1</v>
      </c>
      <c r="BR3" t="s">
        <v>210</v>
      </c>
      <c r="BS3">
        <f>3*60+13</f>
        <v>193</v>
      </c>
      <c r="BT3">
        <f>AVERAGE(BS3:BS54)</f>
        <v>231.01923076923077</v>
      </c>
      <c r="BU3">
        <v>1</v>
      </c>
      <c r="BV3" t="s">
        <v>223</v>
      </c>
      <c r="BW3">
        <f t="shared" ref="BW3:BW11" si="7">3*60+19</f>
        <v>199</v>
      </c>
      <c r="BX3">
        <f>AVERAGE(BW3:BW54)</f>
        <v>229.78846153846155</v>
      </c>
      <c r="BY3">
        <v>1</v>
      </c>
      <c r="BZ3" t="s">
        <v>238</v>
      </c>
      <c r="CA3">
        <f>3*60+48</f>
        <v>228</v>
      </c>
      <c r="CB3">
        <f>AVERAGE(CA3:CA55)</f>
        <v>237.67924528301887</v>
      </c>
      <c r="CC3">
        <v>1</v>
      </c>
      <c r="CD3" t="s">
        <v>253</v>
      </c>
      <c r="CE3">
        <f>3*60+19</f>
        <v>199</v>
      </c>
      <c r="CF3">
        <f>AVERAGE(CE3:CE54)</f>
        <v>221.63461538461539</v>
      </c>
    </row>
    <row r="4" spans="1:84">
      <c r="A4">
        <v>2</v>
      </c>
      <c r="B4" t="s">
        <v>1</v>
      </c>
      <c r="C4">
        <f>3*60+20</f>
        <v>200</v>
      </c>
      <c r="D4">
        <f>STDEV(C3:C54)</f>
        <v>48.971133800447724</v>
      </c>
      <c r="E4">
        <v>2</v>
      </c>
      <c r="F4" t="s">
        <v>13</v>
      </c>
      <c r="G4">
        <f t="shared" si="0"/>
        <v>273</v>
      </c>
      <c r="H4">
        <f>STDEV(G3:G54)</f>
        <v>33.172358288934944</v>
      </c>
      <c r="I4">
        <v>2</v>
      </c>
      <c r="J4" t="s">
        <v>23</v>
      </c>
      <c r="K4">
        <f>4*60+19</f>
        <v>259</v>
      </c>
      <c r="L4">
        <f>STDEV(K3:K55)</f>
        <v>35.562859574731554</v>
      </c>
      <c r="M4">
        <v>2</v>
      </c>
      <c r="N4" t="s">
        <v>32</v>
      </c>
      <c r="O4">
        <f>5*60+29</f>
        <v>329</v>
      </c>
      <c r="P4">
        <f>STDEV(O3:O54)</f>
        <v>31.882041262328137</v>
      </c>
      <c r="Q4">
        <v>2</v>
      </c>
      <c r="R4" t="s">
        <v>44</v>
      </c>
      <c r="S4">
        <f t="shared" si="1"/>
        <v>283</v>
      </c>
      <c r="T4">
        <f>STDEV(S3:S55)</f>
        <v>27.302702992765699</v>
      </c>
      <c r="U4">
        <v>2</v>
      </c>
      <c r="V4" t="s">
        <v>54</v>
      </c>
      <c r="W4">
        <f t="shared" si="2"/>
        <v>272</v>
      </c>
      <c r="X4">
        <f>STDEV(W3:W54)</f>
        <v>41.898223845261363</v>
      </c>
      <c r="Y4">
        <v>2</v>
      </c>
      <c r="Z4" t="s">
        <v>64</v>
      </c>
      <c r="AA4">
        <f>3*60+59</f>
        <v>239</v>
      </c>
      <c r="AB4">
        <f>STDEV(AA3:AA54)</f>
        <v>32.365809520892356</v>
      </c>
      <c r="AC4">
        <v>2</v>
      </c>
      <c r="AD4" t="s">
        <v>79</v>
      </c>
      <c r="AE4">
        <f>5*60+31</f>
        <v>331</v>
      </c>
      <c r="AF4">
        <f>STDEV(AE3:AE54)</f>
        <v>26.83530997094693</v>
      </c>
      <c r="AG4">
        <v>2</v>
      </c>
      <c r="AH4" t="s">
        <v>93</v>
      </c>
      <c r="AI4">
        <f>4*60</f>
        <v>240</v>
      </c>
      <c r="AJ4">
        <f>STDEV(AI3:AI55)</f>
        <v>24.483296044363399</v>
      </c>
      <c r="AK4">
        <v>2</v>
      </c>
      <c r="AL4" s="1" t="s">
        <v>110</v>
      </c>
      <c r="AM4" s="1">
        <v>217</v>
      </c>
      <c r="AN4">
        <f>STDEV(AM3:AM54)</f>
        <v>28.350923915770785</v>
      </c>
      <c r="AO4">
        <v>2</v>
      </c>
      <c r="AP4" s="1" t="s">
        <v>124</v>
      </c>
      <c r="AQ4">
        <f>3*60+43</f>
        <v>223</v>
      </c>
      <c r="AR4">
        <f>STDEV(AQ3:AQ54)</f>
        <v>13.658957469563864</v>
      </c>
      <c r="AS4">
        <v>2</v>
      </c>
      <c r="AT4" s="1" t="s">
        <v>131</v>
      </c>
      <c r="AU4">
        <f>4*60+26</f>
        <v>266</v>
      </c>
      <c r="AV4">
        <f>STDEV(AU3:AU54)</f>
        <v>27.898734138233468</v>
      </c>
      <c r="AW4">
        <v>2</v>
      </c>
      <c r="AX4" s="1" t="s">
        <v>142</v>
      </c>
      <c r="AY4">
        <f t="shared" si="3"/>
        <v>235</v>
      </c>
      <c r="AZ4">
        <f>STDEV(AY3:AY54)</f>
        <v>14.764874137480005</v>
      </c>
      <c r="BA4">
        <v>2</v>
      </c>
      <c r="BB4" t="s">
        <v>154</v>
      </c>
      <c r="BC4">
        <f t="shared" si="4"/>
        <v>249</v>
      </c>
      <c r="BD4">
        <f>STDEV(BC3:BC55)</f>
        <v>17.257652222484406</v>
      </c>
      <c r="BE4">
        <v>2</v>
      </c>
      <c r="BF4" t="s">
        <v>162</v>
      </c>
      <c r="BG4">
        <f>3*60+44</f>
        <v>224</v>
      </c>
      <c r="BH4">
        <f>STDEV(BG3:BG54)</f>
        <v>22.721965306518904</v>
      </c>
      <c r="BI4">
        <v>2</v>
      </c>
      <c r="BJ4" t="s">
        <v>178</v>
      </c>
      <c r="BK4">
        <f t="shared" si="5"/>
        <v>227</v>
      </c>
      <c r="BL4">
        <f>STDEV(BK3:BK54)</f>
        <v>22.953055573953446</v>
      </c>
      <c r="BM4">
        <v>2</v>
      </c>
      <c r="BN4" t="s">
        <v>197</v>
      </c>
      <c r="BO4">
        <f t="shared" si="6"/>
        <v>230</v>
      </c>
      <c r="BP4">
        <f>STDEV(BO3:BO54)</f>
        <v>22.609637355726566</v>
      </c>
      <c r="BQ4">
        <v>2</v>
      </c>
      <c r="BR4" t="s">
        <v>210</v>
      </c>
      <c r="BS4">
        <f>3*60+13</f>
        <v>193</v>
      </c>
      <c r="BT4">
        <f>STDEV(BS3:BS54)</f>
        <v>21.338991637436017</v>
      </c>
      <c r="BU4">
        <v>2</v>
      </c>
      <c r="BV4" t="s">
        <v>223</v>
      </c>
      <c r="BW4">
        <f t="shared" si="7"/>
        <v>199</v>
      </c>
      <c r="BX4">
        <f>STDEV(BW3:BW54)</f>
        <v>23.063711024338165</v>
      </c>
      <c r="BY4">
        <v>2</v>
      </c>
      <c r="BZ4" t="s">
        <v>240</v>
      </c>
      <c r="CA4">
        <f>3*60+42</f>
        <v>222</v>
      </c>
      <c r="CB4">
        <f>STDEV(CA3:CA55)</f>
        <v>24.623920191011223</v>
      </c>
      <c r="CC4">
        <v>2</v>
      </c>
      <c r="CD4" t="s">
        <v>253</v>
      </c>
      <c r="CE4">
        <f>3*60+19</f>
        <v>199</v>
      </c>
      <c r="CF4">
        <f>STDEV(CE3:CE54)</f>
        <v>20.567467978943274</v>
      </c>
    </row>
    <row r="5" spans="1:84">
      <c r="A5">
        <v>3</v>
      </c>
      <c r="B5" t="s">
        <v>1</v>
      </c>
      <c r="C5">
        <f>3*60+20</f>
        <v>200</v>
      </c>
      <c r="D5">
        <f>MEDIAN(C3:C54)</f>
        <v>265</v>
      </c>
      <c r="E5">
        <v>3</v>
      </c>
      <c r="F5" t="s">
        <v>13</v>
      </c>
      <c r="G5">
        <f t="shared" si="0"/>
        <v>273</v>
      </c>
      <c r="H5">
        <f>MEDIAN(G3:G54)</f>
        <v>262</v>
      </c>
      <c r="I5">
        <v>3</v>
      </c>
      <c r="J5" t="s">
        <v>23</v>
      </c>
      <c r="K5">
        <f>4*60+19</f>
        <v>259</v>
      </c>
      <c r="L5">
        <f>MEDIAN(K3:K55)</f>
        <v>244</v>
      </c>
      <c r="M5">
        <v>3</v>
      </c>
      <c r="N5" t="s">
        <v>32</v>
      </c>
      <c r="O5">
        <f>5*60+29</f>
        <v>329</v>
      </c>
      <c r="P5">
        <f>MEDIAN(O3:O54)</f>
        <v>263</v>
      </c>
      <c r="Q5">
        <v>3</v>
      </c>
      <c r="R5" t="s">
        <v>44</v>
      </c>
      <c r="S5">
        <f t="shared" si="1"/>
        <v>283</v>
      </c>
      <c r="T5">
        <f>MEDIAN(S3:S55)</f>
        <v>272</v>
      </c>
      <c r="U5">
        <v>3</v>
      </c>
      <c r="V5" t="s">
        <v>54</v>
      </c>
      <c r="W5">
        <f t="shared" si="2"/>
        <v>272</v>
      </c>
      <c r="X5">
        <f>MEDIAN(W3:W54)</f>
        <v>272</v>
      </c>
      <c r="Y5">
        <v>3</v>
      </c>
      <c r="Z5" t="s">
        <v>65</v>
      </c>
      <c r="AA5">
        <f>4*60+37</f>
        <v>277</v>
      </c>
      <c r="AB5">
        <f>MEDIAN(AA3:AA54)</f>
        <v>243</v>
      </c>
      <c r="AC5">
        <v>3</v>
      </c>
      <c r="AD5" t="s">
        <v>80</v>
      </c>
      <c r="AE5">
        <f>4*60+26</f>
        <v>266</v>
      </c>
      <c r="AF5">
        <f>MEDIAN(AE3:AE54)</f>
        <v>240</v>
      </c>
      <c r="AG5">
        <v>3</v>
      </c>
      <c r="AH5" t="s">
        <v>94</v>
      </c>
      <c r="AI5">
        <f>3*60+22</f>
        <v>202</v>
      </c>
      <c r="AJ5">
        <f>MEDIAN(AI3:AI55)</f>
        <v>242</v>
      </c>
      <c r="AK5">
        <v>3</v>
      </c>
      <c r="AL5" s="1" t="s">
        <v>110</v>
      </c>
      <c r="AM5" s="1">
        <v>217</v>
      </c>
      <c r="AN5">
        <f>MEDIAN(AM3:AM54)</f>
        <v>264</v>
      </c>
      <c r="AO5">
        <v>3</v>
      </c>
      <c r="AP5" s="1" t="s">
        <v>123</v>
      </c>
      <c r="AQ5">
        <f>4*60+7</f>
        <v>247</v>
      </c>
      <c r="AR5">
        <f>MEDIAN(AQ3:AQ54)</f>
        <v>235</v>
      </c>
      <c r="AS5">
        <v>3</v>
      </c>
      <c r="AT5" s="1" t="s">
        <v>131</v>
      </c>
      <c r="AU5">
        <f>4*60+26</f>
        <v>266</v>
      </c>
      <c r="AV5">
        <f>MEDIAN(AU3:AU54)</f>
        <v>236</v>
      </c>
      <c r="AW5">
        <v>3</v>
      </c>
      <c r="AX5" s="1" t="s">
        <v>142</v>
      </c>
      <c r="AY5">
        <f t="shared" si="3"/>
        <v>235</v>
      </c>
      <c r="AZ5">
        <f>MEDIAN(AY3:AY54)</f>
        <v>247</v>
      </c>
      <c r="BA5">
        <v>3</v>
      </c>
      <c r="BB5" t="s">
        <v>154</v>
      </c>
      <c r="BC5">
        <f t="shared" si="4"/>
        <v>249</v>
      </c>
      <c r="BD5">
        <f>MEDIAN(BC3:BC55)</f>
        <v>208</v>
      </c>
      <c r="BE5">
        <v>3</v>
      </c>
      <c r="BF5" t="s">
        <v>163</v>
      </c>
      <c r="BG5">
        <f>4*60+30</f>
        <v>270</v>
      </c>
      <c r="BH5">
        <f>MEDIAN(BG3:BG54)</f>
        <v>236.5</v>
      </c>
      <c r="BI5">
        <v>3</v>
      </c>
      <c r="BJ5" t="s">
        <v>178</v>
      </c>
      <c r="BK5">
        <f t="shared" si="5"/>
        <v>227</v>
      </c>
      <c r="BL5">
        <f>MEDIAN(BK3:BK54)</f>
        <v>227</v>
      </c>
      <c r="BM5">
        <v>3</v>
      </c>
      <c r="BN5" t="s">
        <v>197</v>
      </c>
      <c r="BO5">
        <f t="shared" si="6"/>
        <v>230</v>
      </c>
      <c r="BP5">
        <f>MEDIAN(BO3:BO54)</f>
        <v>230</v>
      </c>
      <c r="BQ5">
        <v>3</v>
      </c>
      <c r="BR5" t="s">
        <v>211</v>
      </c>
      <c r="BS5">
        <f>4*60+2</f>
        <v>242</v>
      </c>
      <c r="BT5">
        <f>MEDIAN(BS3:BS54)</f>
        <v>245</v>
      </c>
      <c r="BU5">
        <v>3</v>
      </c>
      <c r="BV5" t="s">
        <v>223</v>
      </c>
      <c r="BW5">
        <f t="shared" si="7"/>
        <v>199</v>
      </c>
      <c r="BX5">
        <f>MEDIAN(BW3:BW54)</f>
        <v>225</v>
      </c>
      <c r="BY5">
        <v>3</v>
      </c>
      <c r="BZ5" t="s">
        <v>238</v>
      </c>
      <c r="CA5">
        <f>3*60+48</f>
        <v>228</v>
      </c>
      <c r="CB5">
        <f>MEDIAN(CA3:CA55)</f>
        <v>229</v>
      </c>
      <c r="CC5">
        <v>3</v>
      </c>
      <c r="CD5" t="s">
        <v>252</v>
      </c>
      <c r="CE5">
        <f>3*60+35</f>
        <v>215</v>
      </c>
      <c r="CF5">
        <f>MEDIAN(CE3:CE54)</f>
        <v>220</v>
      </c>
    </row>
    <row r="6" spans="1:84">
      <c r="A6">
        <v>4</v>
      </c>
      <c r="B6" t="s">
        <v>2</v>
      </c>
      <c r="C6">
        <v>210</v>
      </c>
      <c r="E6">
        <v>4</v>
      </c>
      <c r="F6" t="s">
        <v>13</v>
      </c>
      <c r="G6">
        <f t="shared" si="0"/>
        <v>273</v>
      </c>
      <c r="I6">
        <v>4</v>
      </c>
      <c r="J6" t="s">
        <v>25</v>
      </c>
      <c r="K6">
        <f>4*60+43</f>
        <v>283</v>
      </c>
      <c r="M6">
        <v>4</v>
      </c>
      <c r="N6" t="s">
        <v>34</v>
      </c>
      <c r="O6">
        <f>4*60+28</f>
        <v>268</v>
      </c>
      <c r="Q6">
        <v>4</v>
      </c>
      <c r="R6" t="s">
        <v>44</v>
      </c>
      <c r="S6">
        <f t="shared" si="1"/>
        <v>283</v>
      </c>
      <c r="U6">
        <v>4</v>
      </c>
      <c r="V6" t="s">
        <v>54</v>
      </c>
      <c r="W6">
        <f t="shared" si="2"/>
        <v>272</v>
      </c>
      <c r="Y6">
        <v>4</v>
      </c>
      <c r="Z6" t="s">
        <v>65</v>
      </c>
      <c r="AA6">
        <f>4*60+37</f>
        <v>277</v>
      </c>
      <c r="AC6">
        <v>4</v>
      </c>
      <c r="AD6" t="s">
        <v>80</v>
      </c>
      <c r="AE6">
        <f>4*60+26</f>
        <v>266</v>
      </c>
      <c r="AG6">
        <v>4</v>
      </c>
      <c r="AH6" t="s">
        <v>94</v>
      </c>
      <c r="AI6">
        <f>3*60+22</f>
        <v>202</v>
      </c>
      <c r="AK6">
        <v>4</v>
      </c>
      <c r="AL6" s="1" t="s">
        <v>110</v>
      </c>
      <c r="AM6" s="1">
        <v>217</v>
      </c>
      <c r="AO6">
        <v>4</v>
      </c>
      <c r="AP6" s="1" t="s">
        <v>123</v>
      </c>
      <c r="AQ6">
        <f>4*60+7</f>
        <v>247</v>
      </c>
      <c r="AS6">
        <v>4</v>
      </c>
      <c r="AT6" s="1" t="s">
        <v>131</v>
      </c>
      <c r="AU6">
        <f>4*60+26</f>
        <v>266</v>
      </c>
      <c r="AW6">
        <v>4</v>
      </c>
      <c r="AX6" s="1" t="s">
        <v>142</v>
      </c>
      <c r="AY6">
        <f t="shared" si="3"/>
        <v>235</v>
      </c>
      <c r="BA6">
        <v>4</v>
      </c>
      <c r="BB6" t="s">
        <v>154</v>
      </c>
      <c r="BC6">
        <f t="shared" si="4"/>
        <v>249</v>
      </c>
      <c r="BE6">
        <v>4</v>
      </c>
      <c r="BF6" t="s">
        <v>163</v>
      </c>
      <c r="BG6">
        <f>4*60+30</f>
        <v>270</v>
      </c>
      <c r="BI6">
        <v>4</v>
      </c>
      <c r="BJ6" t="s">
        <v>178</v>
      </c>
      <c r="BK6">
        <f t="shared" si="5"/>
        <v>227</v>
      </c>
      <c r="BM6">
        <v>4</v>
      </c>
      <c r="BN6" t="s">
        <v>197</v>
      </c>
      <c r="BO6">
        <f t="shared" si="6"/>
        <v>230</v>
      </c>
      <c r="BQ6">
        <v>4</v>
      </c>
      <c r="BR6" t="s">
        <v>211</v>
      </c>
      <c r="BS6">
        <f>4*60+2</f>
        <v>242</v>
      </c>
      <c r="BU6">
        <v>4</v>
      </c>
      <c r="BV6" t="s">
        <v>223</v>
      </c>
      <c r="BW6">
        <f t="shared" si="7"/>
        <v>199</v>
      </c>
      <c r="BY6">
        <v>4</v>
      </c>
      <c r="BZ6" t="s">
        <v>240</v>
      </c>
      <c r="CA6">
        <f>3*60+42</f>
        <v>222</v>
      </c>
      <c r="CC6">
        <v>4</v>
      </c>
      <c r="CD6" t="s">
        <v>252</v>
      </c>
      <c r="CE6">
        <f>3*60+35</f>
        <v>215</v>
      </c>
    </row>
    <row r="7" spans="1:84">
      <c r="A7">
        <v>5</v>
      </c>
      <c r="B7" t="s">
        <v>3</v>
      </c>
      <c r="C7">
        <f>5*60+47</f>
        <v>347</v>
      </c>
      <c r="E7">
        <v>5</v>
      </c>
      <c r="F7" t="s">
        <v>13</v>
      </c>
      <c r="G7">
        <f t="shared" si="0"/>
        <v>273</v>
      </c>
      <c r="I7">
        <v>5</v>
      </c>
      <c r="J7" t="s">
        <v>25</v>
      </c>
      <c r="K7">
        <f>4*60+43</f>
        <v>283</v>
      </c>
      <c r="M7">
        <v>5</v>
      </c>
      <c r="N7" t="s">
        <v>34</v>
      </c>
      <c r="O7">
        <f>4*60+28</f>
        <v>268</v>
      </c>
      <c r="Q7">
        <v>5</v>
      </c>
      <c r="R7" t="s">
        <v>44</v>
      </c>
      <c r="S7">
        <f t="shared" si="1"/>
        <v>283</v>
      </c>
      <c r="U7">
        <v>5</v>
      </c>
      <c r="V7" t="s">
        <v>54</v>
      </c>
      <c r="W7">
        <f t="shared" si="2"/>
        <v>272</v>
      </c>
      <c r="Y7">
        <v>5</v>
      </c>
      <c r="Z7" t="s">
        <v>66</v>
      </c>
      <c r="AA7">
        <f>4*60+22</f>
        <v>262</v>
      </c>
      <c r="AC7">
        <v>5</v>
      </c>
      <c r="AD7" t="s">
        <v>81</v>
      </c>
      <c r="AE7">
        <f>3*60+30</f>
        <v>210</v>
      </c>
      <c r="AG7">
        <v>5</v>
      </c>
      <c r="AH7" t="s">
        <v>95</v>
      </c>
      <c r="AI7">
        <f>4*60+10</f>
        <v>250</v>
      </c>
      <c r="AK7">
        <v>5</v>
      </c>
      <c r="AL7" s="1" t="s">
        <v>111</v>
      </c>
      <c r="AM7">
        <f>3*60+47</f>
        <v>227</v>
      </c>
      <c r="AO7">
        <v>5</v>
      </c>
      <c r="AP7" s="1" t="s">
        <v>123</v>
      </c>
      <c r="AQ7">
        <f>4*60+7</f>
        <v>247</v>
      </c>
      <c r="AS7">
        <v>5</v>
      </c>
      <c r="AT7" s="1" t="s">
        <v>132</v>
      </c>
      <c r="AU7">
        <f>3*60+56</f>
        <v>236</v>
      </c>
      <c r="AW7">
        <v>5</v>
      </c>
      <c r="AX7" s="1" t="s">
        <v>142</v>
      </c>
      <c r="AY7">
        <f t="shared" si="3"/>
        <v>235</v>
      </c>
      <c r="BA7">
        <v>5</v>
      </c>
      <c r="BB7" t="s">
        <v>154</v>
      </c>
      <c r="BC7">
        <f t="shared" si="4"/>
        <v>249</v>
      </c>
      <c r="BE7">
        <v>5</v>
      </c>
      <c r="BF7" t="s">
        <v>164</v>
      </c>
      <c r="BG7">
        <f>3*60+30</f>
        <v>210</v>
      </c>
      <c r="BI7">
        <v>5</v>
      </c>
      <c r="BJ7" t="s">
        <v>178</v>
      </c>
      <c r="BK7">
        <f t="shared" si="5"/>
        <v>227</v>
      </c>
      <c r="BM7">
        <v>5</v>
      </c>
      <c r="BN7" t="s">
        <v>197</v>
      </c>
      <c r="BO7">
        <f t="shared" si="6"/>
        <v>230</v>
      </c>
      <c r="BQ7">
        <v>5</v>
      </c>
      <c r="BR7" t="s">
        <v>211</v>
      </c>
      <c r="BS7">
        <f>4*60+2</f>
        <v>242</v>
      </c>
      <c r="BU7">
        <v>5</v>
      </c>
      <c r="BV7" t="s">
        <v>223</v>
      </c>
      <c r="BW7">
        <f t="shared" si="7"/>
        <v>199</v>
      </c>
      <c r="BY7">
        <v>5</v>
      </c>
      <c r="BZ7" t="s">
        <v>241</v>
      </c>
      <c r="CA7">
        <f>3*60+49</f>
        <v>229</v>
      </c>
      <c r="CC7">
        <v>5</v>
      </c>
      <c r="CD7" t="s">
        <v>254</v>
      </c>
      <c r="CE7">
        <f>4*60+2</f>
        <v>242</v>
      </c>
    </row>
    <row r="8" spans="1:84">
      <c r="A8">
        <v>6</v>
      </c>
      <c r="B8" t="s">
        <v>4</v>
      </c>
      <c r="C8">
        <f>2*60+50</f>
        <v>170</v>
      </c>
      <c r="E8">
        <v>6</v>
      </c>
      <c r="F8" t="s">
        <v>13</v>
      </c>
      <c r="G8">
        <f t="shared" si="0"/>
        <v>273</v>
      </c>
      <c r="I8">
        <v>6</v>
      </c>
      <c r="J8" t="s">
        <v>25</v>
      </c>
      <c r="K8">
        <f>4*60+43</f>
        <v>283</v>
      </c>
      <c r="M8">
        <v>6</v>
      </c>
      <c r="N8" t="s">
        <v>34</v>
      </c>
      <c r="O8">
        <f>4*60+28</f>
        <v>268</v>
      </c>
      <c r="Q8">
        <v>6</v>
      </c>
      <c r="R8" t="s">
        <v>44</v>
      </c>
      <c r="S8">
        <f t="shared" si="1"/>
        <v>283</v>
      </c>
      <c r="U8">
        <v>6</v>
      </c>
      <c r="V8" t="s">
        <v>54</v>
      </c>
      <c r="W8">
        <f t="shared" si="2"/>
        <v>272</v>
      </c>
      <c r="Y8">
        <v>6</v>
      </c>
      <c r="Z8" t="s">
        <v>66</v>
      </c>
      <c r="AA8">
        <f>4*60+22</f>
        <v>262</v>
      </c>
      <c r="AC8">
        <v>6</v>
      </c>
      <c r="AD8" t="s">
        <v>81</v>
      </c>
      <c r="AE8">
        <f>3*60+30</f>
        <v>210</v>
      </c>
      <c r="AG8">
        <v>6</v>
      </c>
      <c r="AH8" t="s">
        <v>95</v>
      </c>
      <c r="AI8">
        <f>4*60+10</f>
        <v>250</v>
      </c>
      <c r="AK8">
        <v>6</v>
      </c>
      <c r="AL8" s="1" t="s">
        <v>111</v>
      </c>
      <c r="AM8">
        <f>3*60+47</f>
        <v>227</v>
      </c>
      <c r="AO8">
        <v>6</v>
      </c>
      <c r="AP8" s="1" t="s">
        <v>123</v>
      </c>
      <c r="AQ8">
        <f>4*60+7</f>
        <v>247</v>
      </c>
      <c r="AS8">
        <v>6</v>
      </c>
      <c r="AT8" s="1" t="s">
        <v>133</v>
      </c>
      <c r="AU8">
        <f>4*60+14</f>
        <v>254</v>
      </c>
      <c r="AW8">
        <v>6</v>
      </c>
      <c r="AX8" s="1" t="s">
        <v>142</v>
      </c>
      <c r="AY8">
        <f t="shared" si="3"/>
        <v>235</v>
      </c>
      <c r="BA8">
        <v>6</v>
      </c>
      <c r="BB8" t="s">
        <v>154</v>
      </c>
      <c r="BC8">
        <f t="shared" si="4"/>
        <v>249</v>
      </c>
      <c r="BE8">
        <v>6</v>
      </c>
      <c r="BF8" t="s">
        <v>164</v>
      </c>
      <c r="BG8">
        <f>3*60+30</f>
        <v>210</v>
      </c>
      <c r="BI8">
        <v>6</v>
      </c>
      <c r="BJ8" t="s">
        <v>178</v>
      </c>
      <c r="BK8">
        <f t="shared" si="5"/>
        <v>227</v>
      </c>
      <c r="BM8">
        <v>6</v>
      </c>
      <c r="BN8" t="s">
        <v>197</v>
      </c>
      <c r="BO8">
        <f t="shared" si="6"/>
        <v>230</v>
      </c>
      <c r="BQ8">
        <v>6</v>
      </c>
      <c r="BR8" t="s">
        <v>212</v>
      </c>
      <c r="BS8">
        <f>3*60+31</f>
        <v>211</v>
      </c>
      <c r="BU8">
        <v>6</v>
      </c>
      <c r="BV8" t="s">
        <v>223</v>
      </c>
      <c r="BW8">
        <f t="shared" si="7"/>
        <v>199</v>
      </c>
      <c r="BY8">
        <v>6</v>
      </c>
      <c r="BZ8" t="s">
        <v>240</v>
      </c>
      <c r="CA8">
        <f>3*60+42</f>
        <v>222</v>
      </c>
      <c r="CC8">
        <v>6</v>
      </c>
      <c r="CD8" t="s">
        <v>254</v>
      </c>
      <c r="CE8">
        <f>4*60+2</f>
        <v>242</v>
      </c>
    </row>
    <row r="9" spans="1:84">
      <c r="A9">
        <v>7</v>
      </c>
      <c r="B9" t="s">
        <v>4</v>
      </c>
      <c r="C9">
        <f>2*60+50</f>
        <v>170</v>
      </c>
      <c r="E9">
        <v>7</v>
      </c>
      <c r="F9" t="s">
        <v>13</v>
      </c>
      <c r="G9">
        <f t="shared" si="0"/>
        <v>273</v>
      </c>
      <c r="I9">
        <v>7</v>
      </c>
      <c r="J9" t="s">
        <v>26</v>
      </c>
      <c r="K9">
        <f>4*60+42</f>
        <v>282</v>
      </c>
      <c r="M9">
        <v>7</v>
      </c>
      <c r="N9" t="s">
        <v>34</v>
      </c>
      <c r="O9">
        <f>4*60+28</f>
        <v>268</v>
      </c>
      <c r="Q9">
        <v>7</v>
      </c>
      <c r="R9" t="s">
        <v>44</v>
      </c>
      <c r="S9">
        <f t="shared" si="1"/>
        <v>283</v>
      </c>
      <c r="U9">
        <v>7</v>
      </c>
      <c r="V9" t="s">
        <v>54</v>
      </c>
      <c r="W9">
        <f t="shared" si="2"/>
        <v>272</v>
      </c>
      <c r="Y9">
        <v>7</v>
      </c>
      <c r="Z9" t="s">
        <v>67</v>
      </c>
      <c r="AA9">
        <f>3*60+48</f>
        <v>228</v>
      </c>
      <c r="AC9">
        <v>7</v>
      </c>
      <c r="AD9" t="s">
        <v>82</v>
      </c>
      <c r="AE9">
        <f>4*60+21</f>
        <v>261</v>
      </c>
      <c r="AG9">
        <v>7</v>
      </c>
      <c r="AH9" t="s">
        <v>95</v>
      </c>
      <c r="AI9">
        <f>4*60+10</f>
        <v>250</v>
      </c>
      <c r="AK9">
        <v>7</v>
      </c>
      <c r="AL9" s="1" t="s">
        <v>112</v>
      </c>
      <c r="AM9">
        <f>4*60+3</f>
        <v>243</v>
      </c>
      <c r="AO9">
        <v>7</v>
      </c>
      <c r="AP9" s="1" t="s">
        <v>123</v>
      </c>
      <c r="AQ9">
        <f>4*60+7</f>
        <v>247</v>
      </c>
      <c r="AS9">
        <v>7</v>
      </c>
      <c r="AT9" s="1" t="s">
        <v>133</v>
      </c>
      <c r="AU9">
        <f>4*60+14</f>
        <v>254</v>
      </c>
      <c r="AW9">
        <v>7</v>
      </c>
      <c r="AX9" s="1" t="s">
        <v>143</v>
      </c>
      <c r="AY9">
        <f t="shared" si="3"/>
        <v>235</v>
      </c>
      <c r="BA9">
        <v>7</v>
      </c>
      <c r="BB9" t="s">
        <v>154</v>
      </c>
      <c r="BC9">
        <f t="shared" si="4"/>
        <v>249</v>
      </c>
      <c r="BE9">
        <v>7</v>
      </c>
      <c r="BF9" t="s">
        <v>164</v>
      </c>
      <c r="BG9">
        <f>3*60+30</f>
        <v>210</v>
      </c>
      <c r="BI9">
        <v>7</v>
      </c>
      <c r="BJ9" t="s">
        <v>178</v>
      </c>
      <c r="BK9">
        <f t="shared" si="5"/>
        <v>227</v>
      </c>
      <c r="BM9">
        <v>7</v>
      </c>
      <c r="BN9" t="s">
        <v>197</v>
      </c>
      <c r="BO9">
        <f t="shared" si="6"/>
        <v>230</v>
      </c>
      <c r="BQ9">
        <v>7</v>
      </c>
      <c r="BR9" t="s">
        <v>212</v>
      </c>
      <c r="BS9">
        <f>3*60+31</f>
        <v>211</v>
      </c>
      <c r="BU9">
        <v>7</v>
      </c>
      <c r="BV9" t="s">
        <v>223</v>
      </c>
      <c r="BW9">
        <f t="shared" si="7"/>
        <v>199</v>
      </c>
      <c r="BY9">
        <v>7</v>
      </c>
      <c r="BZ9" t="s">
        <v>240</v>
      </c>
      <c r="CA9">
        <f>3*60+42</f>
        <v>222</v>
      </c>
      <c r="CC9">
        <v>7</v>
      </c>
      <c r="CD9" t="s">
        <v>255</v>
      </c>
      <c r="CE9">
        <f>3*60+41</f>
        <v>221</v>
      </c>
    </row>
    <row r="10" spans="1:84">
      <c r="A10">
        <v>8</v>
      </c>
      <c r="B10" t="s">
        <v>4</v>
      </c>
      <c r="C10">
        <f>2*60+50</f>
        <v>170</v>
      </c>
      <c r="E10">
        <v>8</v>
      </c>
      <c r="F10" t="s">
        <v>13</v>
      </c>
      <c r="G10">
        <f t="shared" si="0"/>
        <v>273</v>
      </c>
      <c r="I10">
        <v>8</v>
      </c>
      <c r="J10" t="s">
        <v>26</v>
      </c>
      <c r="K10">
        <f>4*60+42</f>
        <v>282</v>
      </c>
      <c r="M10">
        <v>8</v>
      </c>
      <c r="N10" t="s">
        <v>35</v>
      </c>
      <c r="O10">
        <f t="shared" ref="O10:O16" si="8">5*60+21</f>
        <v>321</v>
      </c>
      <c r="Q10">
        <v>8</v>
      </c>
      <c r="R10" t="s">
        <v>44</v>
      </c>
      <c r="S10">
        <f t="shared" si="1"/>
        <v>283</v>
      </c>
      <c r="U10">
        <v>8</v>
      </c>
      <c r="V10" t="s">
        <v>55</v>
      </c>
      <c r="W10">
        <f>2*60+52</f>
        <v>172</v>
      </c>
      <c r="Y10">
        <v>8</v>
      </c>
      <c r="Z10" t="s">
        <v>67</v>
      </c>
      <c r="AA10">
        <f>3*60+48</f>
        <v>228</v>
      </c>
      <c r="AC10">
        <v>8</v>
      </c>
      <c r="AD10" t="s">
        <v>82</v>
      </c>
      <c r="AE10">
        <f>4*60+21</f>
        <v>261</v>
      </c>
      <c r="AG10">
        <v>8</v>
      </c>
      <c r="AH10" t="s">
        <v>96</v>
      </c>
      <c r="AI10">
        <f>4*60+17</f>
        <v>257</v>
      </c>
      <c r="AK10">
        <v>8</v>
      </c>
      <c r="AL10" s="1" t="s">
        <v>113</v>
      </c>
      <c r="AM10">
        <f>3*60+53</f>
        <v>233</v>
      </c>
      <c r="AO10">
        <v>8</v>
      </c>
      <c r="AP10" s="1" t="s">
        <v>125</v>
      </c>
      <c r="AQ10">
        <f>4*60+5</f>
        <v>245</v>
      </c>
      <c r="AS10">
        <v>8</v>
      </c>
      <c r="AT10" s="1" t="s">
        <v>133</v>
      </c>
      <c r="AU10">
        <f>4*60+14</f>
        <v>254</v>
      </c>
      <c r="AW10">
        <v>8</v>
      </c>
      <c r="AX10" s="1" t="s">
        <v>144</v>
      </c>
      <c r="AY10">
        <f>3*60+32</f>
        <v>212</v>
      </c>
      <c r="BA10">
        <v>8</v>
      </c>
      <c r="BB10" t="s">
        <v>154</v>
      </c>
      <c r="BC10">
        <f t="shared" si="4"/>
        <v>249</v>
      </c>
      <c r="BE10">
        <v>8</v>
      </c>
      <c r="BF10" t="s">
        <v>164</v>
      </c>
      <c r="BG10">
        <f>3*60+30</f>
        <v>210</v>
      </c>
      <c r="BI10">
        <v>8</v>
      </c>
      <c r="BJ10" t="s">
        <v>180</v>
      </c>
      <c r="BK10">
        <f>3*60+43</f>
        <v>223</v>
      </c>
      <c r="BM10">
        <v>8</v>
      </c>
      <c r="BN10" t="s">
        <v>197</v>
      </c>
      <c r="BO10">
        <f t="shared" si="6"/>
        <v>230</v>
      </c>
      <c r="BQ10">
        <v>8</v>
      </c>
      <c r="BR10" t="s">
        <v>213</v>
      </c>
      <c r="BS10">
        <f>4*60+10</f>
        <v>250</v>
      </c>
      <c r="BU10">
        <v>8</v>
      </c>
      <c r="BV10" t="s">
        <v>223</v>
      </c>
      <c r="BW10">
        <f t="shared" si="7"/>
        <v>199</v>
      </c>
      <c r="BY10">
        <v>8</v>
      </c>
      <c r="BZ10" t="s">
        <v>242</v>
      </c>
      <c r="CA10">
        <f>3*60+37</f>
        <v>217</v>
      </c>
      <c r="CC10">
        <v>8</v>
      </c>
      <c r="CD10" t="s">
        <v>255</v>
      </c>
      <c r="CE10">
        <f>3*60+41</f>
        <v>221</v>
      </c>
    </row>
    <row r="11" spans="1:84">
      <c r="A11">
        <v>9</v>
      </c>
      <c r="B11" t="s">
        <v>5</v>
      </c>
      <c r="C11">
        <f>3*60+27</f>
        <v>207</v>
      </c>
      <c r="E11">
        <v>9</v>
      </c>
      <c r="F11" t="s">
        <v>13</v>
      </c>
      <c r="G11">
        <f t="shared" si="0"/>
        <v>273</v>
      </c>
      <c r="I11">
        <v>9</v>
      </c>
      <c r="J11" t="s">
        <v>26</v>
      </c>
      <c r="K11">
        <f>4*60+42</f>
        <v>282</v>
      </c>
      <c r="M11">
        <v>9</v>
      </c>
      <c r="N11" t="s">
        <v>35</v>
      </c>
      <c r="O11">
        <f t="shared" si="8"/>
        <v>321</v>
      </c>
      <c r="Q11">
        <v>9</v>
      </c>
      <c r="R11" t="s">
        <v>44</v>
      </c>
      <c r="S11">
        <f t="shared" si="1"/>
        <v>283</v>
      </c>
      <c r="U11">
        <v>9</v>
      </c>
      <c r="V11" t="s">
        <v>55</v>
      </c>
      <c r="W11">
        <f>2*60+52</f>
        <v>172</v>
      </c>
      <c r="Y11">
        <v>9</v>
      </c>
      <c r="Z11" t="s">
        <v>68</v>
      </c>
      <c r="AA11">
        <f>4*60+40</f>
        <v>280</v>
      </c>
      <c r="AC11">
        <v>9</v>
      </c>
      <c r="AD11" t="s">
        <v>82</v>
      </c>
      <c r="AE11">
        <f>4*60+21</f>
        <v>261</v>
      </c>
      <c r="AG11">
        <v>9</v>
      </c>
      <c r="AH11" t="s">
        <v>95</v>
      </c>
      <c r="AI11">
        <f>4*60+10</f>
        <v>250</v>
      </c>
      <c r="AK11">
        <v>9</v>
      </c>
      <c r="AL11" s="1" t="s">
        <v>113</v>
      </c>
      <c r="AM11">
        <f>3*60+53</f>
        <v>233</v>
      </c>
      <c r="AO11">
        <v>9</v>
      </c>
      <c r="AP11" s="1" t="s">
        <v>125</v>
      </c>
      <c r="AQ11">
        <f>4*60+5</f>
        <v>245</v>
      </c>
      <c r="AS11">
        <v>9</v>
      </c>
      <c r="AT11" s="1" t="s">
        <v>133</v>
      </c>
      <c r="AU11">
        <f>4*60+14</f>
        <v>254</v>
      </c>
      <c r="AW11">
        <v>9</v>
      </c>
      <c r="AX11" s="1" t="s">
        <v>145</v>
      </c>
      <c r="AY11">
        <f t="shared" ref="AY11:AY22" si="9">4*60+10</f>
        <v>250</v>
      </c>
      <c r="BA11">
        <v>9</v>
      </c>
      <c r="BB11" t="s">
        <v>154</v>
      </c>
      <c r="BC11">
        <f t="shared" si="4"/>
        <v>249</v>
      </c>
      <c r="BE11">
        <v>9</v>
      </c>
      <c r="BF11" t="s">
        <v>164</v>
      </c>
      <c r="BG11">
        <f>3*60+30</f>
        <v>210</v>
      </c>
      <c r="BI11">
        <v>9</v>
      </c>
      <c r="BJ11" t="s">
        <v>181</v>
      </c>
      <c r="BK11">
        <f>5*60+13</f>
        <v>313</v>
      </c>
      <c r="BM11">
        <v>9</v>
      </c>
      <c r="BN11" t="s">
        <v>197</v>
      </c>
      <c r="BO11">
        <f t="shared" si="6"/>
        <v>230</v>
      </c>
      <c r="BQ11">
        <v>9</v>
      </c>
      <c r="BR11" t="s">
        <v>214</v>
      </c>
      <c r="BS11">
        <f t="shared" ref="BS11:BS16" si="10">3*60+27</f>
        <v>207</v>
      </c>
      <c r="BU11">
        <v>9</v>
      </c>
      <c r="BV11" t="s">
        <v>223</v>
      </c>
      <c r="BW11">
        <f t="shared" si="7"/>
        <v>199</v>
      </c>
      <c r="BY11">
        <v>9</v>
      </c>
      <c r="BZ11" t="s">
        <v>243</v>
      </c>
      <c r="CA11">
        <f t="shared" ref="CA11:CA16" si="11">4*60+20</f>
        <v>260</v>
      </c>
      <c r="CC11">
        <v>9</v>
      </c>
      <c r="CD11" t="s">
        <v>256</v>
      </c>
      <c r="CE11">
        <f>3*60+35</f>
        <v>215</v>
      </c>
    </row>
    <row r="12" spans="1:84">
      <c r="A12">
        <v>10</v>
      </c>
      <c r="B12" t="s">
        <v>5</v>
      </c>
      <c r="C12">
        <f>3*60+27</f>
        <v>207</v>
      </c>
      <c r="E12">
        <v>10</v>
      </c>
      <c r="F12" t="s">
        <v>15</v>
      </c>
      <c r="G12">
        <f t="shared" ref="G12:G19" si="12">4*60+5</f>
        <v>245</v>
      </c>
      <c r="I12">
        <v>10</v>
      </c>
      <c r="J12" t="s">
        <v>26</v>
      </c>
      <c r="K12">
        <f>4*60+42</f>
        <v>282</v>
      </c>
      <c r="M12">
        <v>10</v>
      </c>
      <c r="N12" t="s">
        <v>35</v>
      </c>
      <c r="O12">
        <f t="shared" si="8"/>
        <v>321</v>
      </c>
      <c r="Q12">
        <v>10</v>
      </c>
      <c r="R12" t="s">
        <v>44</v>
      </c>
      <c r="S12">
        <f t="shared" si="1"/>
        <v>283</v>
      </c>
      <c r="U12">
        <v>10</v>
      </c>
      <c r="V12" t="s">
        <v>55</v>
      </c>
      <c r="W12">
        <f>2*60+52</f>
        <v>172</v>
      </c>
      <c r="Y12">
        <v>10</v>
      </c>
      <c r="Z12" t="s">
        <v>68</v>
      </c>
      <c r="AA12">
        <f>4*60+40</f>
        <v>280</v>
      </c>
      <c r="AC12">
        <v>10</v>
      </c>
      <c r="AD12" t="s">
        <v>82</v>
      </c>
      <c r="AE12">
        <f>4*60+21</f>
        <v>261</v>
      </c>
      <c r="AG12">
        <v>10</v>
      </c>
      <c r="AH12" t="s">
        <v>97</v>
      </c>
      <c r="AI12">
        <f>4*60+2</f>
        <v>242</v>
      </c>
      <c r="AK12">
        <v>10</v>
      </c>
      <c r="AL12" s="1" t="s">
        <v>113</v>
      </c>
      <c r="AM12">
        <f>3*60+53</f>
        <v>233</v>
      </c>
      <c r="AO12">
        <v>10</v>
      </c>
      <c r="AP12" s="1" t="s">
        <v>126</v>
      </c>
      <c r="AQ12">
        <f t="shared" ref="AQ12:AQ17" si="13">4*60+6</f>
        <v>246</v>
      </c>
      <c r="AS12">
        <v>10</v>
      </c>
      <c r="AT12" s="1" t="s">
        <v>134</v>
      </c>
      <c r="AU12">
        <f t="shared" ref="AU12:AU20" si="14">3*60+12</f>
        <v>192</v>
      </c>
      <c r="AW12">
        <v>10</v>
      </c>
      <c r="AX12" s="1" t="s">
        <v>145</v>
      </c>
      <c r="AY12">
        <f t="shared" si="9"/>
        <v>250</v>
      </c>
      <c r="BA12">
        <v>10</v>
      </c>
      <c r="BB12" t="s">
        <v>155</v>
      </c>
      <c r="BC12">
        <f t="shared" ref="BC12:BC20" si="15">3*60+29</f>
        <v>209</v>
      </c>
      <c r="BE12">
        <v>10</v>
      </c>
      <c r="BF12" t="s">
        <v>165</v>
      </c>
      <c r="BG12">
        <f>3*60+22</f>
        <v>202</v>
      </c>
      <c r="BI12">
        <v>10</v>
      </c>
      <c r="BJ12" t="s">
        <v>182</v>
      </c>
      <c r="BK12">
        <f>4*60+13</f>
        <v>253</v>
      </c>
      <c r="BM12">
        <v>10</v>
      </c>
      <c r="BN12" t="s">
        <v>197</v>
      </c>
      <c r="BO12">
        <f t="shared" si="6"/>
        <v>230</v>
      </c>
      <c r="BQ12">
        <v>10</v>
      </c>
      <c r="BR12" t="s">
        <v>214</v>
      </c>
      <c r="BS12">
        <f t="shared" si="10"/>
        <v>207</v>
      </c>
      <c r="BU12">
        <v>10</v>
      </c>
      <c r="BV12" t="s">
        <v>224</v>
      </c>
      <c r="BW12">
        <f>3*60+53</f>
        <v>233</v>
      </c>
      <c r="BY12">
        <v>10</v>
      </c>
      <c r="BZ12" t="s">
        <v>243</v>
      </c>
      <c r="CA12">
        <f t="shared" si="11"/>
        <v>260</v>
      </c>
      <c r="CC12">
        <v>10</v>
      </c>
      <c r="CD12" t="s">
        <v>255</v>
      </c>
      <c r="CE12">
        <f>3*60+41</f>
        <v>221</v>
      </c>
    </row>
    <row r="13" spans="1:84">
      <c r="A13">
        <v>11</v>
      </c>
      <c r="B13" t="s">
        <v>5</v>
      </c>
      <c r="C13">
        <f>3*60+27</f>
        <v>207</v>
      </c>
      <c r="E13">
        <v>11</v>
      </c>
      <c r="F13" t="s">
        <v>16</v>
      </c>
      <c r="G13">
        <f t="shared" si="12"/>
        <v>245</v>
      </c>
      <c r="I13">
        <v>11</v>
      </c>
      <c r="J13" t="s">
        <v>27</v>
      </c>
      <c r="K13">
        <f>3*60+11</f>
        <v>191</v>
      </c>
      <c r="M13">
        <v>11</v>
      </c>
      <c r="N13" t="s">
        <v>35</v>
      </c>
      <c r="O13">
        <f t="shared" si="8"/>
        <v>321</v>
      </c>
      <c r="Q13">
        <v>11</v>
      </c>
      <c r="R13" t="s">
        <v>44</v>
      </c>
      <c r="S13">
        <f t="shared" si="1"/>
        <v>283</v>
      </c>
      <c r="U13">
        <v>11</v>
      </c>
      <c r="V13" t="s">
        <v>55</v>
      </c>
      <c r="W13">
        <f>2*60+52</f>
        <v>172</v>
      </c>
      <c r="Y13">
        <v>11</v>
      </c>
      <c r="Z13" t="s">
        <v>69</v>
      </c>
      <c r="AA13">
        <f>3*60+48</f>
        <v>228</v>
      </c>
      <c r="AC13">
        <v>11</v>
      </c>
      <c r="AD13" t="s">
        <v>83</v>
      </c>
      <c r="AE13">
        <f>3*60+58</f>
        <v>238</v>
      </c>
      <c r="AG13">
        <v>11</v>
      </c>
      <c r="AH13" t="s">
        <v>97</v>
      </c>
      <c r="AI13">
        <f>4*60+2</f>
        <v>242</v>
      </c>
      <c r="AK13">
        <v>11</v>
      </c>
      <c r="AL13" s="1" t="s">
        <v>113</v>
      </c>
      <c r="AM13">
        <f>3*60+53</f>
        <v>233</v>
      </c>
      <c r="AO13">
        <v>11</v>
      </c>
      <c r="AP13" s="1" t="s">
        <v>126</v>
      </c>
      <c r="AQ13">
        <f t="shared" si="13"/>
        <v>246</v>
      </c>
      <c r="AS13">
        <v>11</v>
      </c>
      <c r="AT13" s="1" t="s">
        <v>134</v>
      </c>
      <c r="AU13">
        <f t="shared" si="14"/>
        <v>192</v>
      </c>
      <c r="AW13">
        <v>11</v>
      </c>
      <c r="AX13" s="1" t="s">
        <v>145</v>
      </c>
      <c r="AY13">
        <f t="shared" si="9"/>
        <v>250</v>
      </c>
      <c r="BA13">
        <v>11</v>
      </c>
      <c r="BB13" t="s">
        <v>155</v>
      </c>
      <c r="BC13">
        <f t="shared" si="15"/>
        <v>209</v>
      </c>
      <c r="BE13">
        <v>11</v>
      </c>
      <c r="BF13" t="s">
        <v>166</v>
      </c>
      <c r="BG13">
        <f>3*60+27</f>
        <v>207</v>
      </c>
      <c r="BI13">
        <v>11</v>
      </c>
      <c r="BJ13" t="s">
        <v>182</v>
      </c>
      <c r="BK13">
        <f>4*60+13</f>
        <v>253</v>
      </c>
      <c r="BM13">
        <v>11</v>
      </c>
      <c r="BN13" t="s">
        <v>198</v>
      </c>
      <c r="BO13">
        <f>4*60+19</f>
        <v>259</v>
      </c>
      <c r="BQ13">
        <v>11</v>
      </c>
      <c r="BR13" t="s">
        <v>214</v>
      </c>
      <c r="BS13">
        <f t="shared" si="10"/>
        <v>207</v>
      </c>
      <c r="BU13">
        <v>11</v>
      </c>
      <c r="BV13" t="s">
        <v>224</v>
      </c>
      <c r="BW13">
        <f>3*60+53</f>
        <v>233</v>
      </c>
      <c r="BY13">
        <v>11</v>
      </c>
      <c r="BZ13" t="s">
        <v>243</v>
      </c>
      <c r="CA13">
        <f t="shared" si="11"/>
        <v>260</v>
      </c>
      <c r="CC13">
        <v>11</v>
      </c>
      <c r="CD13" t="s">
        <v>257</v>
      </c>
      <c r="CE13">
        <f t="shared" ref="CE13:CE18" si="16">4*60+10</f>
        <v>250</v>
      </c>
    </row>
    <row r="14" spans="1:84">
      <c r="A14">
        <v>12</v>
      </c>
      <c r="B14" t="s">
        <v>6</v>
      </c>
      <c r="C14">
        <f>3*60+40</f>
        <v>220</v>
      </c>
      <c r="E14">
        <v>12</v>
      </c>
      <c r="F14" t="s">
        <v>16</v>
      </c>
      <c r="G14">
        <f t="shared" si="12"/>
        <v>245</v>
      </c>
      <c r="I14">
        <v>12</v>
      </c>
      <c r="J14" t="s">
        <v>27</v>
      </c>
      <c r="K14">
        <f>3*60+11</f>
        <v>191</v>
      </c>
      <c r="M14">
        <v>12</v>
      </c>
      <c r="N14" t="s">
        <v>35</v>
      </c>
      <c r="O14">
        <f t="shared" si="8"/>
        <v>321</v>
      </c>
      <c r="Q14">
        <v>12</v>
      </c>
      <c r="R14" t="s">
        <v>45</v>
      </c>
      <c r="S14">
        <f t="shared" ref="S14:S19" si="17">4*60+33</f>
        <v>273</v>
      </c>
      <c r="U14">
        <v>12</v>
      </c>
      <c r="V14" t="s">
        <v>56</v>
      </c>
      <c r="W14">
        <f t="shared" ref="W14:W19" si="18">5*60+10</f>
        <v>310</v>
      </c>
      <c r="Y14">
        <v>12</v>
      </c>
      <c r="Z14" t="s">
        <v>69</v>
      </c>
      <c r="AA14">
        <f>3*60+48</f>
        <v>228</v>
      </c>
      <c r="AC14">
        <v>12</v>
      </c>
      <c r="AD14" t="s">
        <v>83</v>
      </c>
      <c r="AE14">
        <f>3*60+58</f>
        <v>238</v>
      </c>
      <c r="AG14">
        <v>12</v>
      </c>
      <c r="AH14" t="s">
        <v>98</v>
      </c>
      <c r="AI14">
        <f>4*60+28</f>
        <v>268</v>
      </c>
      <c r="AK14">
        <v>12</v>
      </c>
      <c r="AL14" s="1" t="s">
        <v>114</v>
      </c>
      <c r="AM14">
        <f>3*60+36</f>
        <v>216</v>
      </c>
      <c r="AO14">
        <v>12</v>
      </c>
      <c r="AP14" s="1" t="s">
        <v>126</v>
      </c>
      <c r="AQ14">
        <f t="shared" si="13"/>
        <v>246</v>
      </c>
      <c r="AS14">
        <v>12</v>
      </c>
      <c r="AT14" s="1" t="s">
        <v>134</v>
      </c>
      <c r="AU14">
        <f t="shared" si="14"/>
        <v>192</v>
      </c>
      <c r="AW14">
        <v>12</v>
      </c>
      <c r="AX14" s="1" t="s">
        <v>145</v>
      </c>
      <c r="AY14">
        <f t="shared" si="9"/>
        <v>250</v>
      </c>
      <c r="BA14">
        <v>12</v>
      </c>
      <c r="BB14" t="s">
        <v>155</v>
      </c>
      <c r="BC14">
        <f t="shared" si="15"/>
        <v>209</v>
      </c>
      <c r="BE14">
        <v>12</v>
      </c>
      <c r="BF14" t="s">
        <v>179</v>
      </c>
      <c r="BG14">
        <f>3*60+36</f>
        <v>216</v>
      </c>
      <c r="BI14">
        <v>12</v>
      </c>
      <c r="BJ14" t="s">
        <v>183</v>
      </c>
      <c r="BK14">
        <f>3*60+19</f>
        <v>199</v>
      </c>
      <c r="BM14">
        <v>12</v>
      </c>
      <c r="BN14" t="s">
        <v>198</v>
      </c>
      <c r="BO14">
        <f>4*60+19</f>
        <v>259</v>
      </c>
      <c r="BQ14">
        <v>12</v>
      </c>
      <c r="BR14" t="s">
        <v>214</v>
      </c>
      <c r="BS14">
        <f t="shared" si="10"/>
        <v>207</v>
      </c>
      <c r="BU14">
        <v>12</v>
      </c>
      <c r="BV14" t="s">
        <v>225</v>
      </c>
      <c r="BW14">
        <f>3*60+23</f>
        <v>203</v>
      </c>
      <c r="BY14">
        <v>12</v>
      </c>
      <c r="BZ14" t="s">
        <v>243</v>
      </c>
      <c r="CA14">
        <f t="shared" si="11"/>
        <v>260</v>
      </c>
      <c r="CC14">
        <v>12</v>
      </c>
      <c r="CD14" t="s">
        <v>257</v>
      </c>
      <c r="CE14">
        <f t="shared" si="16"/>
        <v>250</v>
      </c>
    </row>
    <row r="15" spans="1:84">
      <c r="A15">
        <v>13</v>
      </c>
      <c r="B15" t="s">
        <v>6</v>
      </c>
      <c r="C15">
        <f>3*60+40</f>
        <v>220</v>
      </c>
      <c r="E15">
        <v>13</v>
      </c>
      <c r="F15" t="s">
        <v>16</v>
      </c>
      <c r="G15">
        <f t="shared" si="12"/>
        <v>245</v>
      </c>
      <c r="I15">
        <v>13</v>
      </c>
      <c r="J15" t="s">
        <v>27</v>
      </c>
      <c r="K15">
        <f>3*60+11</f>
        <v>191</v>
      </c>
      <c r="M15">
        <v>13</v>
      </c>
      <c r="N15" t="s">
        <v>35</v>
      </c>
      <c r="O15">
        <f t="shared" si="8"/>
        <v>321</v>
      </c>
      <c r="Q15">
        <v>13</v>
      </c>
      <c r="R15" t="s">
        <v>45</v>
      </c>
      <c r="S15">
        <f t="shared" si="17"/>
        <v>273</v>
      </c>
      <c r="U15">
        <v>13</v>
      </c>
      <c r="V15" t="s">
        <v>56</v>
      </c>
      <c r="W15">
        <f t="shared" si="18"/>
        <v>310</v>
      </c>
      <c r="Y15">
        <v>13</v>
      </c>
      <c r="Z15" t="s">
        <v>69</v>
      </c>
      <c r="AA15">
        <f>3*60+48</f>
        <v>228</v>
      </c>
      <c r="AC15">
        <v>13</v>
      </c>
      <c r="AD15" t="s">
        <v>83</v>
      </c>
      <c r="AE15">
        <f>3*60+58</f>
        <v>238</v>
      </c>
      <c r="AG15">
        <v>13</v>
      </c>
      <c r="AH15" t="s">
        <v>98</v>
      </c>
      <c r="AI15">
        <f>4*60+28</f>
        <v>268</v>
      </c>
      <c r="AK15">
        <v>13</v>
      </c>
      <c r="AL15" s="1" t="s">
        <v>115</v>
      </c>
      <c r="AM15">
        <f>3*60+31</f>
        <v>211</v>
      </c>
      <c r="AO15">
        <v>13</v>
      </c>
      <c r="AP15" s="1" t="s">
        <v>126</v>
      </c>
      <c r="AQ15">
        <f t="shared" si="13"/>
        <v>246</v>
      </c>
      <c r="AS15">
        <v>13</v>
      </c>
      <c r="AT15" s="1" t="s">
        <v>134</v>
      </c>
      <c r="AU15">
        <f t="shared" si="14"/>
        <v>192</v>
      </c>
      <c r="AW15">
        <v>13</v>
      </c>
      <c r="AX15" s="1" t="s">
        <v>145</v>
      </c>
      <c r="AY15">
        <f t="shared" si="9"/>
        <v>250</v>
      </c>
      <c r="BA15">
        <v>13</v>
      </c>
      <c r="BB15" t="s">
        <v>155</v>
      </c>
      <c r="BC15">
        <f t="shared" si="15"/>
        <v>209</v>
      </c>
      <c r="BE15">
        <v>13</v>
      </c>
      <c r="BF15" t="s">
        <v>166</v>
      </c>
      <c r="BG15">
        <f>3*60+27</f>
        <v>207</v>
      </c>
      <c r="BI15">
        <v>13</v>
      </c>
      <c r="BJ15" t="s">
        <v>183</v>
      </c>
      <c r="BK15">
        <f>3*60+19</f>
        <v>199</v>
      </c>
      <c r="BM15">
        <v>13</v>
      </c>
      <c r="BN15" t="s">
        <v>198</v>
      </c>
      <c r="BO15">
        <f>4*60+19</f>
        <v>259</v>
      </c>
      <c r="BQ15">
        <v>13</v>
      </c>
      <c r="BR15" t="s">
        <v>214</v>
      </c>
      <c r="BS15">
        <f t="shared" si="10"/>
        <v>207</v>
      </c>
      <c r="BU15">
        <v>13</v>
      </c>
      <c r="BV15" t="s">
        <v>226</v>
      </c>
      <c r="BW15">
        <f t="shared" ref="BW15:BW21" si="19">3*60+43</f>
        <v>223</v>
      </c>
      <c r="BY15">
        <v>13</v>
      </c>
      <c r="BZ15" t="s">
        <v>243</v>
      </c>
      <c r="CA15">
        <f t="shared" si="11"/>
        <v>260</v>
      </c>
      <c r="CC15">
        <v>13</v>
      </c>
      <c r="CD15" t="s">
        <v>257</v>
      </c>
      <c r="CE15">
        <f t="shared" si="16"/>
        <v>250</v>
      </c>
    </row>
    <row r="16" spans="1:84">
      <c r="A16">
        <v>14</v>
      </c>
      <c r="B16" t="s">
        <v>6</v>
      </c>
      <c r="C16">
        <f>3*60+40</f>
        <v>220</v>
      </c>
      <c r="E16">
        <v>14</v>
      </c>
      <c r="F16" t="s">
        <v>16</v>
      </c>
      <c r="G16">
        <f t="shared" si="12"/>
        <v>245</v>
      </c>
      <c r="I16">
        <v>14</v>
      </c>
      <c r="J16" t="s">
        <v>27</v>
      </c>
      <c r="K16">
        <f>3*60+11</f>
        <v>191</v>
      </c>
      <c r="M16">
        <v>14</v>
      </c>
      <c r="N16" t="s">
        <v>35</v>
      </c>
      <c r="O16">
        <f t="shared" si="8"/>
        <v>321</v>
      </c>
      <c r="Q16">
        <v>14</v>
      </c>
      <c r="R16" t="s">
        <v>45</v>
      </c>
      <c r="S16">
        <f t="shared" si="17"/>
        <v>273</v>
      </c>
      <c r="U16">
        <v>14</v>
      </c>
      <c r="V16" t="s">
        <v>56</v>
      </c>
      <c r="W16">
        <f t="shared" si="18"/>
        <v>310</v>
      </c>
      <c r="Y16">
        <v>14</v>
      </c>
      <c r="Z16" t="s">
        <v>70</v>
      </c>
      <c r="AA16">
        <f>3*60+39</f>
        <v>219</v>
      </c>
      <c r="AC16">
        <v>14</v>
      </c>
      <c r="AD16" t="s">
        <v>83</v>
      </c>
      <c r="AE16">
        <f>3*60+58</f>
        <v>238</v>
      </c>
      <c r="AG16">
        <v>14</v>
      </c>
      <c r="AH16" t="s">
        <v>98</v>
      </c>
      <c r="AI16">
        <f>4*60+28</f>
        <v>268</v>
      </c>
      <c r="AK16">
        <v>14</v>
      </c>
      <c r="AL16" s="1" t="s">
        <v>114</v>
      </c>
      <c r="AM16">
        <f>3*60+36</f>
        <v>216</v>
      </c>
      <c r="AO16">
        <v>14</v>
      </c>
      <c r="AP16" s="1" t="s">
        <v>126</v>
      </c>
      <c r="AQ16">
        <f t="shared" si="13"/>
        <v>246</v>
      </c>
      <c r="AS16">
        <v>14</v>
      </c>
      <c r="AT16" s="1" t="s">
        <v>134</v>
      </c>
      <c r="AU16">
        <f t="shared" si="14"/>
        <v>192</v>
      </c>
      <c r="AW16">
        <v>14</v>
      </c>
      <c r="AX16" s="1" t="s">
        <v>145</v>
      </c>
      <c r="AY16">
        <f t="shared" si="9"/>
        <v>250</v>
      </c>
      <c r="BA16">
        <v>14</v>
      </c>
      <c r="BB16" t="s">
        <v>155</v>
      </c>
      <c r="BC16">
        <f t="shared" si="15"/>
        <v>209</v>
      </c>
      <c r="BE16">
        <v>14</v>
      </c>
      <c r="BF16" t="s">
        <v>167</v>
      </c>
      <c r="BG16">
        <f>3*60+53</f>
        <v>233</v>
      </c>
      <c r="BI16">
        <v>14</v>
      </c>
      <c r="BJ16" t="s">
        <v>184</v>
      </c>
      <c r="BK16">
        <f>4*60+54</f>
        <v>294</v>
      </c>
      <c r="BM16">
        <v>14</v>
      </c>
      <c r="BN16" t="s">
        <v>199</v>
      </c>
      <c r="BO16">
        <f>3*60+58</f>
        <v>238</v>
      </c>
      <c r="BQ16">
        <v>14</v>
      </c>
      <c r="BR16" t="s">
        <v>214</v>
      </c>
      <c r="BS16">
        <f t="shared" si="10"/>
        <v>207</v>
      </c>
      <c r="BU16">
        <v>14</v>
      </c>
      <c r="BV16" t="s">
        <v>226</v>
      </c>
      <c r="BW16">
        <f t="shared" si="19"/>
        <v>223</v>
      </c>
      <c r="BY16">
        <v>14</v>
      </c>
      <c r="BZ16" t="s">
        <v>243</v>
      </c>
      <c r="CA16">
        <f t="shared" si="11"/>
        <v>260</v>
      </c>
      <c r="CC16">
        <v>14</v>
      </c>
      <c r="CD16" t="s">
        <v>257</v>
      </c>
      <c r="CE16">
        <f t="shared" si="16"/>
        <v>250</v>
      </c>
    </row>
    <row r="17" spans="1:83">
      <c r="A17">
        <v>15</v>
      </c>
      <c r="B17" t="s">
        <v>6</v>
      </c>
      <c r="C17">
        <f>3*60+40</f>
        <v>220</v>
      </c>
      <c r="E17">
        <v>15</v>
      </c>
      <c r="F17" t="s">
        <v>16</v>
      </c>
      <c r="G17">
        <f t="shared" si="12"/>
        <v>245</v>
      </c>
      <c r="I17">
        <v>15</v>
      </c>
      <c r="J17" t="s">
        <v>28</v>
      </c>
      <c r="K17">
        <f>4*60+16</f>
        <v>256</v>
      </c>
      <c r="M17">
        <v>15</v>
      </c>
      <c r="N17" t="s">
        <v>36</v>
      </c>
      <c r="O17">
        <f t="shared" ref="O17:O23" si="20">3*60+59</f>
        <v>239</v>
      </c>
      <c r="Q17">
        <v>15</v>
      </c>
      <c r="R17" t="s">
        <v>45</v>
      </c>
      <c r="S17">
        <f t="shared" si="17"/>
        <v>273</v>
      </c>
      <c r="U17">
        <v>15</v>
      </c>
      <c r="V17" t="s">
        <v>56</v>
      </c>
      <c r="W17">
        <f t="shared" si="18"/>
        <v>310</v>
      </c>
      <c r="Y17">
        <v>15</v>
      </c>
      <c r="Z17" t="s">
        <v>70</v>
      </c>
      <c r="AA17">
        <f>3*60+39</f>
        <v>219</v>
      </c>
      <c r="AC17">
        <v>15</v>
      </c>
      <c r="AD17" t="s">
        <v>84</v>
      </c>
      <c r="AE17">
        <f>3*60+38</f>
        <v>218</v>
      </c>
      <c r="AG17">
        <v>15</v>
      </c>
      <c r="AH17" t="s">
        <v>99</v>
      </c>
      <c r="AI17">
        <f t="shared" ref="AI17:AI26" si="21">4*60+23</f>
        <v>263</v>
      </c>
      <c r="AK17">
        <v>15</v>
      </c>
      <c r="AL17" s="1" t="s">
        <v>116</v>
      </c>
      <c r="AM17">
        <f t="shared" ref="AM17:AM28" si="22">4*60+24</f>
        <v>264</v>
      </c>
      <c r="AO17">
        <v>15</v>
      </c>
      <c r="AP17" s="1" t="s">
        <v>126</v>
      </c>
      <c r="AQ17">
        <f t="shared" si="13"/>
        <v>246</v>
      </c>
      <c r="AS17">
        <v>15</v>
      </c>
      <c r="AT17" s="1" t="s">
        <v>134</v>
      </c>
      <c r="AU17">
        <f t="shared" si="14"/>
        <v>192</v>
      </c>
      <c r="AW17">
        <v>15</v>
      </c>
      <c r="AX17" s="1" t="s">
        <v>145</v>
      </c>
      <c r="AY17">
        <f t="shared" si="9"/>
        <v>250</v>
      </c>
      <c r="BA17">
        <v>15</v>
      </c>
      <c r="BB17" t="s">
        <v>155</v>
      </c>
      <c r="BC17">
        <f t="shared" si="15"/>
        <v>209</v>
      </c>
      <c r="BE17">
        <v>15</v>
      </c>
      <c r="BF17" t="s">
        <v>167</v>
      </c>
      <c r="BG17">
        <f>3*60+53</f>
        <v>233</v>
      </c>
      <c r="BI17">
        <v>15</v>
      </c>
      <c r="BJ17" t="s">
        <v>184</v>
      </c>
      <c r="BK17">
        <f>4*60+54</f>
        <v>294</v>
      </c>
      <c r="BM17">
        <v>15</v>
      </c>
      <c r="BN17" t="s">
        <v>200</v>
      </c>
      <c r="BO17">
        <f>3*60+24</f>
        <v>204</v>
      </c>
      <c r="BQ17">
        <v>15</v>
      </c>
      <c r="BR17" t="s">
        <v>215</v>
      </c>
      <c r="BS17">
        <f>3*60+58</f>
        <v>238</v>
      </c>
      <c r="BU17">
        <v>15</v>
      </c>
      <c r="BV17" t="s">
        <v>226</v>
      </c>
      <c r="BW17">
        <f t="shared" si="19"/>
        <v>223</v>
      </c>
      <c r="BY17">
        <v>15</v>
      </c>
      <c r="BZ17" t="s">
        <v>244</v>
      </c>
      <c r="CA17">
        <f>3*60+51</f>
        <v>231</v>
      </c>
      <c r="CC17">
        <v>15</v>
      </c>
      <c r="CD17" t="s">
        <v>257</v>
      </c>
      <c r="CE17">
        <f t="shared" si="16"/>
        <v>250</v>
      </c>
    </row>
    <row r="18" spans="1:83">
      <c r="A18">
        <v>16</v>
      </c>
      <c r="B18" t="s">
        <v>6</v>
      </c>
      <c r="C18">
        <f>3*60+40</f>
        <v>220</v>
      </c>
      <c r="E18">
        <v>16</v>
      </c>
      <c r="F18" t="s">
        <v>16</v>
      </c>
      <c r="G18">
        <f t="shared" si="12"/>
        <v>245</v>
      </c>
      <c r="I18">
        <v>16</v>
      </c>
      <c r="J18" t="s">
        <v>28</v>
      </c>
      <c r="K18">
        <f>4*60+16</f>
        <v>256</v>
      </c>
      <c r="M18">
        <v>16</v>
      </c>
      <c r="N18" t="s">
        <v>36</v>
      </c>
      <c r="O18">
        <f t="shared" si="20"/>
        <v>239</v>
      </c>
      <c r="Q18">
        <v>16</v>
      </c>
      <c r="R18" t="s">
        <v>45</v>
      </c>
      <c r="S18">
        <f t="shared" si="17"/>
        <v>273</v>
      </c>
      <c r="U18">
        <v>16</v>
      </c>
      <c r="V18" t="s">
        <v>56</v>
      </c>
      <c r="W18">
        <f t="shared" si="18"/>
        <v>310</v>
      </c>
      <c r="Y18">
        <v>16</v>
      </c>
      <c r="Z18" t="s">
        <v>70</v>
      </c>
      <c r="AA18">
        <f>3*60+39</f>
        <v>219</v>
      </c>
      <c r="AC18">
        <v>16</v>
      </c>
      <c r="AD18" t="s">
        <v>84</v>
      </c>
      <c r="AE18">
        <f>3*60+38</f>
        <v>218</v>
      </c>
      <c r="AG18">
        <v>16</v>
      </c>
      <c r="AH18" t="s">
        <v>99</v>
      </c>
      <c r="AI18">
        <f t="shared" si="21"/>
        <v>263</v>
      </c>
      <c r="AK18">
        <v>16</v>
      </c>
      <c r="AL18" s="1" t="s">
        <v>116</v>
      </c>
      <c r="AM18">
        <f t="shared" si="22"/>
        <v>264</v>
      </c>
      <c r="AO18">
        <v>16</v>
      </c>
      <c r="AP18" s="1" t="s">
        <v>127</v>
      </c>
      <c r="AQ18">
        <f t="shared" ref="AQ18:AQ27" si="23">3*60+47</f>
        <v>227</v>
      </c>
      <c r="AS18">
        <v>16</v>
      </c>
      <c r="AT18" s="1" t="s">
        <v>134</v>
      </c>
      <c r="AU18">
        <f t="shared" si="14"/>
        <v>192</v>
      </c>
      <c r="AW18">
        <v>16</v>
      </c>
      <c r="AX18" s="1" t="s">
        <v>145</v>
      </c>
      <c r="AY18">
        <f t="shared" si="9"/>
        <v>250</v>
      </c>
      <c r="BA18">
        <v>16</v>
      </c>
      <c r="BB18" t="s">
        <v>155</v>
      </c>
      <c r="BC18">
        <f t="shared" si="15"/>
        <v>209</v>
      </c>
      <c r="BE18">
        <v>16</v>
      </c>
      <c r="BF18" t="s">
        <v>167</v>
      </c>
      <c r="BG18">
        <f>3*60+53</f>
        <v>233</v>
      </c>
      <c r="BI18">
        <v>16</v>
      </c>
      <c r="BJ18" t="s">
        <v>185</v>
      </c>
      <c r="BK18">
        <f>3*60+33</f>
        <v>213</v>
      </c>
      <c r="BM18">
        <v>16</v>
      </c>
      <c r="BN18" t="s">
        <v>200</v>
      </c>
      <c r="BO18">
        <f>3*60+24</f>
        <v>204</v>
      </c>
      <c r="BQ18">
        <v>16</v>
      </c>
      <c r="BR18" t="s">
        <v>216</v>
      </c>
      <c r="BS18">
        <f t="shared" ref="BS18:BS29" si="24">4*60+12</f>
        <v>252</v>
      </c>
      <c r="BU18">
        <v>16</v>
      </c>
      <c r="BV18" t="s">
        <v>226</v>
      </c>
      <c r="BW18">
        <f t="shared" si="19"/>
        <v>223</v>
      </c>
      <c r="BY18">
        <v>16</v>
      </c>
      <c r="BZ18" t="s">
        <v>244</v>
      </c>
      <c r="CA18">
        <f>3*60+51</f>
        <v>231</v>
      </c>
      <c r="CC18">
        <v>16</v>
      </c>
      <c r="CD18" t="s">
        <v>257</v>
      </c>
      <c r="CE18">
        <f t="shared" si="16"/>
        <v>250</v>
      </c>
    </row>
    <row r="19" spans="1:83">
      <c r="A19">
        <v>17</v>
      </c>
      <c r="B19" t="s">
        <v>7</v>
      </c>
      <c r="C19">
        <f t="shared" ref="C19:C26" si="25">3*60+17</f>
        <v>197</v>
      </c>
      <c r="E19">
        <v>17</v>
      </c>
      <c r="F19" t="s">
        <v>16</v>
      </c>
      <c r="G19">
        <f t="shared" si="12"/>
        <v>245</v>
      </c>
      <c r="I19">
        <v>17</v>
      </c>
      <c r="J19" t="s">
        <v>28</v>
      </c>
      <c r="K19">
        <f>4*60+16</f>
        <v>256</v>
      </c>
      <c r="M19">
        <v>17</v>
      </c>
      <c r="N19" t="s">
        <v>36</v>
      </c>
      <c r="O19">
        <f t="shared" si="20"/>
        <v>239</v>
      </c>
      <c r="Q19">
        <v>17</v>
      </c>
      <c r="R19" t="s">
        <v>45</v>
      </c>
      <c r="S19">
        <f t="shared" si="17"/>
        <v>273</v>
      </c>
      <c r="U19">
        <v>17</v>
      </c>
      <c r="V19" t="s">
        <v>56</v>
      </c>
      <c r="W19">
        <f t="shared" si="18"/>
        <v>310</v>
      </c>
      <c r="Y19">
        <v>17</v>
      </c>
      <c r="Z19" t="s">
        <v>71</v>
      </c>
      <c r="AA19">
        <f>4*60+20</f>
        <v>260</v>
      </c>
      <c r="AC19">
        <v>17</v>
      </c>
      <c r="AD19" t="s">
        <v>84</v>
      </c>
      <c r="AE19">
        <f>3*60+38</f>
        <v>218</v>
      </c>
      <c r="AG19">
        <v>17</v>
      </c>
      <c r="AH19" t="s">
        <v>99</v>
      </c>
      <c r="AI19">
        <f t="shared" si="21"/>
        <v>263</v>
      </c>
      <c r="AK19">
        <v>17</v>
      </c>
      <c r="AL19" s="1" t="s">
        <v>116</v>
      </c>
      <c r="AM19">
        <f t="shared" si="22"/>
        <v>264</v>
      </c>
      <c r="AO19">
        <v>17</v>
      </c>
      <c r="AP19" s="1" t="s">
        <v>127</v>
      </c>
      <c r="AQ19">
        <f t="shared" si="23"/>
        <v>227</v>
      </c>
      <c r="AS19">
        <v>17</v>
      </c>
      <c r="AT19" s="1" t="s">
        <v>134</v>
      </c>
      <c r="AU19">
        <f t="shared" si="14"/>
        <v>192</v>
      </c>
      <c r="AW19">
        <v>17</v>
      </c>
      <c r="AX19" s="1" t="s">
        <v>145</v>
      </c>
      <c r="AY19">
        <f t="shared" si="9"/>
        <v>250</v>
      </c>
      <c r="BA19">
        <v>17</v>
      </c>
      <c r="BB19" t="s">
        <v>155</v>
      </c>
      <c r="BC19">
        <f t="shared" si="15"/>
        <v>209</v>
      </c>
      <c r="BE19">
        <v>17</v>
      </c>
      <c r="BF19" t="s">
        <v>167</v>
      </c>
      <c r="BG19">
        <f>3*60+53</f>
        <v>233</v>
      </c>
      <c r="BI19">
        <v>17</v>
      </c>
      <c r="BJ19" t="s">
        <v>185</v>
      </c>
      <c r="BK19">
        <f>3*60+33</f>
        <v>213</v>
      </c>
      <c r="BM19">
        <v>17</v>
      </c>
      <c r="BN19" t="s">
        <v>199</v>
      </c>
      <c r="BO19">
        <f>3*60+58</f>
        <v>238</v>
      </c>
      <c r="BQ19">
        <v>17</v>
      </c>
      <c r="BR19" t="s">
        <v>216</v>
      </c>
      <c r="BS19">
        <f t="shared" si="24"/>
        <v>252</v>
      </c>
      <c r="BU19">
        <v>17</v>
      </c>
      <c r="BV19" t="s">
        <v>226</v>
      </c>
      <c r="BW19">
        <f t="shared" si="19"/>
        <v>223</v>
      </c>
      <c r="BY19">
        <v>17</v>
      </c>
      <c r="BZ19" t="s">
        <v>244</v>
      </c>
      <c r="CA19">
        <f>3*60+51</f>
        <v>231</v>
      </c>
      <c r="CC19">
        <v>17</v>
      </c>
      <c r="CD19" t="s">
        <v>258</v>
      </c>
      <c r="CE19">
        <f t="shared" ref="CE19:CE26" si="26">4*60+5</f>
        <v>245</v>
      </c>
    </row>
    <row r="20" spans="1:83">
      <c r="A20">
        <v>18</v>
      </c>
      <c r="B20" t="s">
        <v>7</v>
      </c>
      <c r="C20">
        <f t="shared" si="25"/>
        <v>197</v>
      </c>
      <c r="E20">
        <v>18</v>
      </c>
      <c r="F20" t="s">
        <v>17</v>
      </c>
      <c r="G20">
        <f>4*60+36</f>
        <v>276</v>
      </c>
      <c r="I20">
        <v>18</v>
      </c>
      <c r="J20" t="s">
        <v>28</v>
      </c>
      <c r="K20">
        <f>4*60+16</f>
        <v>256</v>
      </c>
      <c r="M20">
        <v>18</v>
      </c>
      <c r="N20" t="s">
        <v>36</v>
      </c>
      <c r="O20">
        <f t="shared" si="20"/>
        <v>239</v>
      </c>
      <c r="Q20">
        <v>18</v>
      </c>
      <c r="R20" t="s">
        <v>46</v>
      </c>
      <c r="S20">
        <f>4*60+18</f>
        <v>258</v>
      </c>
      <c r="U20">
        <v>18</v>
      </c>
      <c r="V20" t="s">
        <v>57</v>
      </c>
      <c r="W20">
        <f>3*60+59</f>
        <v>239</v>
      </c>
      <c r="Y20">
        <v>18</v>
      </c>
      <c r="Z20" t="s">
        <v>71</v>
      </c>
      <c r="AA20">
        <f>4*60+20</f>
        <v>260</v>
      </c>
      <c r="AC20">
        <v>18</v>
      </c>
      <c r="AD20" t="s">
        <v>84</v>
      </c>
      <c r="AE20">
        <f>3*60+38</f>
        <v>218</v>
      </c>
      <c r="AG20">
        <v>18</v>
      </c>
      <c r="AH20" t="s">
        <v>99</v>
      </c>
      <c r="AI20">
        <f t="shared" si="21"/>
        <v>263</v>
      </c>
      <c r="AK20">
        <v>18</v>
      </c>
      <c r="AL20" s="1" t="s">
        <v>116</v>
      </c>
      <c r="AM20">
        <f t="shared" si="22"/>
        <v>264</v>
      </c>
      <c r="AO20">
        <v>18</v>
      </c>
      <c r="AP20" s="1" t="s">
        <v>127</v>
      </c>
      <c r="AQ20">
        <f t="shared" si="23"/>
        <v>227</v>
      </c>
      <c r="AS20">
        <v>18</v>
      </c>
      <c r="AT20" s="1" t="s">
        <v>134</v>
      </c>
      <c r="AU20">
        <f t="shared" si="14"/>
        <v>192</v>
      </c>
      <c r="AW20">
        <v>18</v>
      </c>
      <c r="AX20" s="1" t="s">
        <v>145</v>
      </c>
      <c r="AY20">
        <f t="shared" si="9"/>
        <v>250</v>
      </c>
      <c r="BA20">
        <v>18</v>
      </c>
      <c r="BB20" t="s">
        <v>155</v>
      </c>
      <c r="BC20">
        <f t="shared" si="15"/>
        <v>209</v>
      </c>
      <c r="BE20">
        <v>18</v>
      </c>
      <c r="BF20" t="s">
        <v>167</v>
      </c>
      <c r="BG20">
        <f>3*60+53</f>
        <v>233</v>
      </c>
      <c r="BI20">
        <v>18</v>
      </c>
      <c r="BJ20" t="s">
        <v>186</v>
      </c>
      <c r="BK20">
        <f>3*60+37</f>
        <v>217</v>
      </c>
      <c r="BM20">
        <v>18</v>
      </c>
      <c r="BN20" t="s">
        <v>201</v>
      </c>
      <c r="BO20">
        <f>4*60+7</f>
        <v>247</v>
      </c>
      <c r="BQ20">
        <v>18</v>
      </c>
      <c r="BR20" t="s">
        <v>216</v>
      </c>
      <c r="BS20">
        <f t="shared" si="24"/>
        <v>252</v>
      </c>
      <c r="BU20">
        <v>18</v>
      </c>
      <c r="BV20" t="s">
        <v>227</v>
      </c>
      <c r="BW20">
        <f t="shared" si="19"/>
        <v>223</v>
      </c>
      <c r="BY20">
        <v>18</v>
      </c>
      <c r="BZ20" t="s">
        <v>245</v>
      </c>
      <c r="CA20">
        <f>4*60+3</f>
        <v>243</v>
      </c>
      <c r="CC20">
        <v>18</v>
      </c>
      <c r="CD20" t="s">
        <v>258</v>
      </c>
      <c r="CE20">
        <f t="shared" si="26"/>
        <v>245</v>
      </c>
    </row>
    <row r="21" spans="1:83">
      <c r="A21">
        <v>19</v>
      </c>
      <c r="B21" t="s">
        <v>7</v>
      </c>
      <c r="C21">
        <f t="shared" si="25"/>
        <v>197</v>
      </c>
      <c r="E21">
        <v>19</v>
      </c>
      <c r="F21" t="s">
        <v>17</v>
      </c>
      <c r="G21">
        <f>4*60+36</f>
        <v>276</v>
      </c>
      <c r="I21">
        <v>19</v>
      </c>
      <c r="J21" t="s">
        <v>27</v>
      </c>
      <c r="K21">
        <f>3*60+11</f>
        <v>191</v>
      </c>
      <c r="M21">
        <v>19</v>
      </c>
      <c r="N21" t="s">
        <v>36</v>
      </c>
      <c r="O21">
        <f t="shared" si="20"/>
        <v>239</v>
      </c>
      <c r="Q21">
        <v>19</v>
      </c>
      <c r="R21" t="s">
        <v>46</v>
      </c>
      <c r="S21">
        <f>4*60+18</f>
        <v>258</v>
      </c>
      <c r="U21">
        <v>19</v>
      </c>
      <c r="V21" t="s">
        <v>57</v>
      </c>
      <c r="W21">
        <f>3*60+59</f>
        <v>239</v>
      </c>
      <c r="Y21">
        <v>19</v>
      </c>
      <c r="Z21" t="s">
        <v>71</v>
      </c>
      <c r="AA21">
        <f>4*60+20</f>
        <v>260</v>
      </c>
      <c r="AC21">
        <v>19</v>
      </c>
      <c r="AD21" t="s">
        <v>85</v>
      </c>
      <c r="AE21">
        <f>4*60+3</f>
        <v>243</v>
      </c>
      <c r="AG21">
        <v>19</v>
      </c>
      <c r="AH21" t="s">
        <v>99</v>
      </c>
      <c r="AI21">
        <f t="shared" si="21"/>
        <v>263</v>
      </c>
      <c r="AK21">
        <v>19</v>
      </c>
      <c r="AL21" s="1" t="s">
        <v>116</v>
      </c>
      <c r="AM21">
        <f t="shared" si="22"/>
        <v>264</v>
      </c>
      <c r="AO21">
        <v>19</v>
      </c>
      <c r="AP21" s="1" t="s">
        <v>127</v>
      </c>
      <c r="AQ21">
        <f t="shared" si="23"/>
        <v>227</v>
      </c>
      <c r="AS21">
        <v>19</v>
      </c>
      <c r="AT21" s="1" t="s">
        <v>135</v>
      </c>
      <c r="AU21">
        <f>3*60+32</f>
        <v>212</v>
      </c>
      <c r="AW21">
        <v>19</v>
      </c>
      <c r="AX21" s="1" t="s">
        <v>145</v>
      </c>
      <c r="AY21">
        <f t="shared" si="9"/>
        <v>250</v>
      </c>
      <c r="BA21">
        <v>19</v>
      </c>
      <c r="BB21" t="s">
        <v>156</v>
      </c>
      <c r="BC21">
        <f>3*60+20</f>
        <v>200</v>
      </c>
      <c r="BE21">
        <v>19</v>
      </c>
      <c r="BF21" t="s">
        <v>168</v>
      </c>
      <c r="BG21">
        <f>3*60+58</f>
        <v>238</v>
      </c>
      <c r="BI21">
        <v>19</v>
      </c>
      <c r="BJ21" t="s">
        <v>187</v>
      </c>
      <c r="BK21">
        <f>3*60+31</f>
        <v>211</v>
      </c>
      <c r="BM21">
        <v>19</v>
      </c>
      <c r="BN21" t="s">
        <v>199</v>
      </c>
      <c r="BO21">
        <f>3*60+58</f>
        <v>238</v>
      </c>
      <c r="BQ21">
        <v>19</v>
      </c>
      <c r="BR21" t="s">
        <v>216</v>
      </c>
      <c r="BS21">
        <f t="shared" si="24"/>
        <v>252</v>
      </c>
      <c r="BU21">
        <v>19</v>
      </c>
      <c r="BV21" t="s">
        <v>227</v>
      </c>
      <c r="BW21">
        <f t="shared" si="19"/>
        <v>223</v>
      </c>
      <c r="BY21">
        <v>19</v>
      </c>
      <c r="BZ21" t="s">
        <v>244</v>
      </c>
      <c r="CA21">
        <f>3*60+51</f>
        <v>231</v>
      </c>
      <c r="CC21">
        <v>19</v>
      </c>
      <c r="CD21" t="s">
        <v>258</v>
      </c>
      <c r="CE21">
        <f t="shared" si="26"/>
        <v>245</v>
      </c>
    </row>
    <row r="22" spans="1:83">
      <c r="A22">
        <v>20</v>
      </c>
      <c r="B22" t="s">
        <v>7</v>
      </c>
      <c r="C22">
        <f t="shared" si="25"/>
        <v>197</v>
      </c>
      <c r="E22">
        <v>20</v>
      </c>
      <c r="F22" t="s">
        <v>18</v>
      </c>
      <c r="G22">
        <f t="shared" ref="G22:G29" si="27">4*60+25</f>
        <v>265</v>
      </c>
      <c r="I22">
        <v>20</v>
      </c>
      <c r="J22" t="s">
        <v>27</v>
      </c>
      <c r="K22">
        <f>3*60+11</f>
        <v>191</v>
      </c>
      <c r="M22">
        <v>20</v>
      </c>
      <c r="N22" t="s">
        <v>36</v>
      </c>
      <c r="O22">
        <f t="shared" si="20"/>
        <v>239</v>
      </c>
      <c r="Q22">
        <v>20</v>
      </c>
      <c r="R22" t="s">
        <v>47</v>
      </c>
      <c r="S22">
        <f t="shared" ref="S22:S29" si="28">3*60+44</f>
        <v>224</v>
      </c>
      <c r="U22">
        <v>20</v>
      </c>
      <c r="V22" t="s">
        <v>57</v>
      </c>
      <c r="W22">
        <f>3*60+59</f>
        <v>239</v>
      </c>
      <c r="Y22">
        <v>20</v>
      </c>
      <c r="Z22" t="s">
        <v>71</v>
      </c>
      <c r="AA22">
        <f>4*60+20</f>
        <v>260</v>
      </c>
      <c r="AC22">
        <v>20</v>
      </c>
      <c r="AD22" t="s">
        <v>85</v>
      </c>
      <c r="AE22">
        <f>4*60+3</f>
        <v>243</v>
      </c>
      <c r="AG22">
        <v>20</v>
      </c>
      <c r="AH22" t="s">
        <v>99</v>
      </c>
      <c r="AI22">
        <f t="shared" si="21"/>
        <v>263</v>
      </c>
      <c r="AK22">
        <v>20</v>
      </c>
      <c r="AL22" s="1" t="s">
        <v>116</v>
      </c>
      <c r="AM22">
        <f t="shared" si="22"/>
        <v>264</v>
      </c>
      <c r="AO22">
        <v>20</v>
      </c>
      <c r="AP22" s="1" t="s">
        <v>127</v>
      </c>
      <c r="AQ22">
        <f t="shared" si="23"/>
        <v>227</v>
      </c>
      <c r="AS22">
        <v>20</v>
      </c>
      <c r="AT22" s="1" t="s">
        <v>135</v>
      </c>
      <c r="AU22">
        <f>3*60+32</f>
        <v>212</v>
      </c>
      <c r="AW22">
        <v>20</v>
      </c>
      <c r="AX22" s="1" t="s">
        <v>145</v>
      </c>
      <c r="AY22">
        <f t="shared" si="9"/>
        <v>250</v>
      </c>
      <c r="BA22">
        <v>20</v>
      </c>
      <c r="BB22" t="s">
        <v>156</v>
      </c>
      <c r="BC22">
        <f>3*60+20</f>
        <v>200</v>
      </c>
      <c r="BE22">
        <v>20</v>
      </c>
      <c r="BF22" t="s">
        <v>168</v>
      </c>
      <c r="BG22">
        <f>3*60+58</f>
        <v>238</v>
      </c>
      <c r="BI22">
        <v>20</v>
      </c>
      <c r="BJ22" t="s">
        <v>187</v>
      </c>
      <c r="BK22">
        <f>3*60+31</f>
        <v>211</v>
      </c>
      <c r="BM22">
        <v>20</v>
      </c>
      <c r="BN22" t="s">
        <v>199</v>
      </c>
      <c r="BO22">
        <f>3*60+58</f>
        <v>238</v>
      </c>
      <c r="BQ22">
        <v>20</v>
      </c>
      <c r="BR22" t="s">
        <v>216</v>
      </c>
      <c r="BS22">
        <f t="shared" si="24"/>
        <v>252</v>
      </c>
      <c r="BU22">
        <v>20</v>
      </c>
      <c r="BV22" t="s">
        <v>228</v>
      </c>
      <c r="BW22">
        <f>4*60+28</f>
        <v>268</v>
      </c>
      <c r="BY22">
        <v>20</v>
      </c>
      <c r="BZ22" t="s">
        <v>244</v>
      </c>
      <c r="CA22">
        <f>3*60+51</f>
        <v>231</v>
      </c>
      <c r="CC22">
        <v>20</v>
      </c>
      <c r="CD22" t="s">
        <v>258</v>
      </c>
      <c r="CE22">
        <f t="shared" si="26"/>
        <v>245</v>
      </c>
    </row>
    <row r="23" spans="1:83">
      <c r="A23">
        <v>21</v>
      </c>
      <c r="B23" t="s">
        <v>7</v>
      </c>
      <c r="C23">
        <f t="shared" si="25"/>
        <v>197</v>
      </c>
      <c r="E23">
        <v>21</v>
      </c>
      <c r="F23" t="s">
        <v>18</v>
      </c>
      <c r="G23">
        <f t="shared" si="27"/>
        <v>265</v>
      </c>
      <c r="I23">
        <v>21</v>
      </c>
      <c r="J23" t="s">
        <v>29</v>
      </c>
      <c r="K23">
        <f t="shared" ref="K23:K33" si="29">3*60+43</f>
        <v>223</v>
      </c>
      <c r="M23">
        <v>21</v>
      </c>
      <c r="N23" t="s">
        <v>36</v>
      </c>
      <c r="O23">
        <f t="shared" si="20"/>
        <v>239</v>
      </c>
      <c r="Q23">
        <v>21</v>
      </c>
      <c r="R23" t="s">
        <v>47</v>
      </c>
      <c r="S23">
        <f t="shared" si="28"/>
        <v>224</v>
      </c>
      <c r="U23">
        <v>21</v>
      </c>
      <c r="V23" t="s">
        <v>58</v>
      </c>
      <c r="W23">
        <f>4*60+1</f>
        <v>241</v>
      </c>
      <c r="Y23">
        <v>21</v>
      </c>
      <c r="Z23" t="s">
        <v>72</v>
      </c>
      <c r="AA23">
        <f>3*60+50</f>
        <v>230</v>
      </c>
      <c r="AC23">
        <v>21</v>
      </c>
      <c r="AD23" t="s">
        <v>85</v>
      </c>
      <c r="AE23">
        <f>4*60+3</f>
        <v>243</v>
      </c>
      <c r="AG23">
        <v>21</v>
      </c>
      <c r="AH23" t="s">
        <v>99</v>
      </c>
      <c r="AI23">
        <f t="shared" si="21"/>
        <v>263</v>
      </c>
      <c r="AK23">
        <v>21</v>
      </c>
      <c r="AL23" s="1" t="s">
        <v>116</v>
      </c>
      <c r="AM23">
        <f t="shared" si="22"/>
        <v>264</v>
      </c>
      <c r="AO23">
        <v>21</v>
      </c>
      <c r="AP23" s="1" t="s">
        <v>127</v>
      </c>
      <c r="AQ23">
        <f t="shared" si="23"/>
        <v>227</v>
      </c>
      <c r="AS23">
        <v>21</v>
      </c>
      <c r="AT23" s="1" t="s">
        <v>135</v>
      </c>
      <c r="AU23">
        <f>3*60+32</f>
        <v>212</v>
      </c>
      <c r="AW23">
        <v>21</v>
      </c>
      <c r="AX23" s="1" t="s">
        <v>146</v>
      </c>
      <c r="AY23">
        <f t="shared" ref="AY23:AY29" si="30">4*60+15</f>
        <v>255</v>
      </c>
      <c r="BA23">
        <v>21</v>
      </c>
      <c r="BB23" t="s">
        <v>156</v>
      </c>
      <c r="BC23">
        <f>3*60+20</f>
        <v>200</v>
      </c>
      <c r="BE23">
        <v>21</v>
      </c>
      <c r="BF23" t="s">
        <v>168</v>
      </c>
      <c r="BG23">
        <f>3*60+58</f>
        <v>238</v>
      </c>
      <c r="BI23">
        <v>21</v>
      </c>
      <c r="BJ23" t="s">
        <v>188</v>
      </c>
      <c r="BK23">
        <f>3*60+48</f>
        <v>228</v>
      </c>
      <c r="BM23">
        <v>21</v>
      </c>
      <c r="BN23" t="s">
        <v>202</v>
      </c>
      <c r="BO23">
        <f>3*60+49</f>
        <v>229</v>
      </c>
      <c r="BQ23">
        <v>21</v>
      </c>
      <c r="BR23" t="s">
        <v>216</v>
      </c>
      <c r="BS23">
        <f t="shared" si="24"/>
        <v>252</v>
      </c>
      <c r="BU23">
        <v>21</v>
      </c>
      <c r="BV23" t="s">
        <v>229</v>
      </c>
      <c r="BW23">
        <f>4*60+10</f>
        <v>250</v>
      </c>
      <c r="BY23">
        <v>21</v>
      </c>
      <c r="BZ23" t="s">
        <v>246</v>
      </c>
      <c r="CA23">
        <f t="shared" ref="CA23:CA29" si="31">3*60+48</f>
        <v>228</v>
      </c>
      <c r="CC23">
        <v>21</v>
      </c>
      <c r="CD23" t="s">
        <v>258</v>
      </c>
      <c r="CE23">
        <f t="shared" si="26"/>
        <v>245</v>
      </c>
    </row>
    <row r="24" spans="1:83">
      <c r="A24">
        <v>22</v>
      </c>
      <c r="B24" t="s">
        <v>7</v>
      </c>
      <c r="C24">
        <f t="shared" si="25"/>
        <v>197</v>
      </c>
      <c r="E24">
        <v>22</v>
      </c>
      <c r="F24" t="s">
        <v>18</v>
      </c>
      <c r="G24">
        <f t="shared" si="27"/>
        <v>265</v>
      </c>
      <c r="I24">
        <v>22</v>
      </c>
      <c r="J24" t="s">
        <v>29</v>
      </c>
      <c r="K24">
        <f t="shared" si="29"/>
        <v>223</v>
      </c>
      <c r="M24">
        <v>22</v>
      </c>
      <c r="N24" t="s">
        <v>37</v>
      </c>
      <c r="O24">
        <f>4*60+50</f>
        <v>290</v>
      </c>
      <c r="Q24">
        <v>22</v>
      </c>
      <c r="R24" t="s">
        <v>47</v>
      </c>
      <c r="S24">
        <f t="shared" si="28"/>
        <v>224</v>
      </c>
      <c r="U24">
        <v>22</v>
      </c>
      <c r="V24" t="s">
        <v>58</v>
      </c>
      <c r="W24">
        <f>4*60+1</f>
        <v>241</v>
      </c>
      <c r="Y24">
        <v>22</v>
      </c>
      <c r="Z24" t="s">
        <v>71</v>
      </c>
      <c r="AA24">
        <f>4*60+20</f>
        <v>260</v>
      </c>
      <c r="AC24">
        <v>22</v>
      </c>
      <c r="AD24" t="s">
        <v>85</v>
      </c>
      <c r="AE24">
        <f>4*60+3</f>
        <v>243</v>
      </c>
      <c r="AG24">
        <v>22</v>
      </c>
      <c r="AH24" t="s">
        <v>99</v>
      </c>
      <c r="AI24">
        <f t="shared" si="21"/>
        <v>263</v>
      </c>
      <c r="AK24">
        <v>22</v>
      </c>
      <c r="AL24" s="1" t="s">
        <v>117</v>
      </c>
      <c r="AM24">
        <f t="shared" si="22"/>
        <v>264</v>
      </c>
      <c r="AO24">
        <v>22</v>
      </c>
      <c r="AP24" s="1" t="s">
        <v>127</v>
      </c>
      <c r="AQ24">
        <f t="shared" si="23"/>
        <v>227</v>
      </c>
      <c r="AS24">
        <v>22</v>
      </c>
      <c r="AT24" s="1" t="s">
        <v>136</v>
      </c>
      <c r="AU24">
        <f>3*60+44</f>
        <v>224</v>
      </c>
      <c r="AW24">
        <v>22</v>
      </c>
      <c r="AX24" s="1" t="s">
        <v>146</v>
      </c>
      <c r="AY24">
        <f t="shared" si="30"/>
        <v>255</v>
      </c>
      <c r="BA24">
        <v>22</v>
      </c>
      <c r="BB24" t="s">
        <v>156</v>
      </c>
      <c r="BC24">
        <f>3*60+20</f>
        <v>200</v>
      </c>
      <c r="BE24">
        <v>22</v>
      </c>
      <c r="BF24" t="s">
        <v>169</v>
      </c>
      <c r="BG24">
        <f>5*60+2</f>
        <v>302</v>
      </c>
      <c r="BI24">
        <v>22</v>
      </c>
      <c r="BJ24" t="s">
        <v>187</v>
      </c>
      <c r="BK24">
        <f>3*60+31</f>
        <v>211</v>
      </c>
      <c r="BM24">
        <v>22</v>
      </c>
      <c r="BN24" t="s">
        <v>201</v>
      </c>
      <c r="BO24">
        <f>4*60+7</f>
        <v>247</v>
      </c>
      <c r="BQ24">
        <v>22</v>
      </c>
      <c r="BR24" t="s">
        <v>216</v>
      </c>
      <c r="BS24">
        <f t="shared" si="24"/>
        <v>252</v>
      </c>
      <c r="BU24">
        <v>22</v>
      </c>
      <c r="BV24" t="s">
        <v>228</v>
      </c>
      <c r="BW24">
        <f>4*60+28</f>
        <v>268</v>
      </c>
      <c r="BY24">
        <v>22</v>
      </c>
      <c r="BZ24" t="s">
        <v>246</v>
      </c>
      <c r="CA24">
        <f t="shared" si="31"/>
        <v>228</v>
      </c>
      <c r="CC24">
        <v>22</v>
      </c>
      <c r="CD24" t="s">
        <v>258</v>
      </c>
      <c r="CE24">
        <f t="shared" si="26"/>
        <v>245</v>
      </c>
    </row>
    <row r="25" spans="1:83">
      <c r="A25">
        <v>23</v>
      </c>
      <c r="B25" t="s">
        <v>7</v>
      </c>
      <c r="C25">
        <f t="shared" si="25"/>
        <v>197</v>
      </c>
      <c r="E25">
        <v>23</v>
      </c>
      <c r="F25" t="s">
        <v>18</v>
      </c>
      <c r="G25">
        <f t="shared" si="27"/>
        <v>265</v>
      </c>
      <c r="I25">
        <v>23</v>
      </c>
      <c r="J25" t="s">
        <v>29</v>
      </c>
      <c r="K25">
        <f t="shared" si="29"/>
        <v>223</v>
      </c>
      <c r="M25">
        <v>23</v>
      </c>
      <c r="N25" t="s">
        <v>37</v>
      </c>
      <c r="O25">
        <f>4*60+50</f>
        <v>290</v>
      </c>
      <c r="Q25">
        <v>23</v>
      </c>
      <c r="R25" t="s">
        <v>47</v>
      </c>
      <c r="S25">
        <f t="shared" si="28"/>
        <v>224</v>
      </c>
      <c r="U25">
        <v>23</v>
      </c>
      <c r="V25" t="s">
        <v>58</v>
      </c>
      <c r="W25">
        <f>4*60+1</f>
        <v>241</v>
      </c>
      <c r="Y25">
        <v>23</v>
      </c>
      <c r="Z25" t="s">
        <v>73</v>
      </c>
      <c r="AA25">
        <f t="shared" ref="AA25:AA37" si="32">4*60+3</f>
        <v>243</v>
      </c>
      <c r="AC25">
        <v>23</v>
      </c>
      <c r="AD25" t="s">
        <v>85</v>
      </c>
      <c r="AE25">
        <f>4*60+3</f>
        <v>243</v>
      </c>
      <c r="AG25">
        <v>23</v>
      </c>
      <c r="AH25" t="s">
        <v>99</v>
      </c>
      <c r="AI25">
        <f t="shared" si="21"/>
        <v>263</v>
      </c>
      <c r="AK25">
        <v>23</v>
      </c>
      <c r="AL25" s="1" t="s">
        <v>117</v>
      </c>
      <c r="AM25">
        <f t="shared" si="22"/>
        <v>264</v>
      </c>
      <c r="AO25">
        <v>23</v>
      </c>
      <c r="AP25" s="1" t="s">
        <v>127</v>
      </c>
      <c r="AQ25">
        <f t="shared" si="23"/>
        <v>227</v>
      </c>
      <c r="AS25">
        <v>23</v>
      </c>
      <c r="AT25" s="1" t="s">
        <v>136</v>
      </c>
      <c r="AU25">
        <f>3*60+44</f>
        <v>224</v>
      </c>
      <c r="AW25">
        <v>23</v>
      </c>
      <c r="AX25" s="1" t="s">
        <v>146</v>
      </c>
      <c r="AY25">
        <f t="shared" si="30"/>
        <v>255</v>
      </c>
      <c r="BA25">
        <v>23</v>
      </c>
      <c r="BB25" t="s">
        <v>157</v>
      </c>
      <c r="BC25">
        <f>3*60+23</f>
        <v>203</v>
      </c>
      <c r="BE25">
        <v>23</v>
      </c>
      <c r="BF25" t="s">
        <v>169</v>
      </c>
      <c r="BG25">
        <f>5*60+2</f>
        <v>302</v>
      </c>
      <c r="BI25">
        <v>23</v>
      </c>
      <c r="BJ25" t="s">
        <v>189</v>
      </c>
      <c r="BK25">
        <f t="shared" ref="BK25:BK31" si="33">4*60+14</f>
        <v>254</v>
      </c>
      <c r="BM25">
        <v>23</v>
      </c>
      <c r="BN25" t="s">
        <v>201</v>
      </c>
      <c r="BO25">
        <f>4*60+7</f>
        <v>247</v>
      </c>
      <c r="BQ25">
        <v>23</v>
      </c>
      <c r="BR25" t="s">
        <v>216</v>
      </c>
      <c r="BS25">
        <f t="shared" si="24"/>
        <v>252</v>
      </c>
      <c r="BU25">
        <v>23</v>
      </c>
      <c r="BV25" t="s">
        <v>228</v>
      </c>
      <c r="BW25">
        <f>4*60+28</f>
        <v>268</v>
      </c>
      <c r="BY25">
        <v>23</v>
      </c>
      <c r="BZ25" t="s">
        <v>246</v>
      </c>
      <c r="CA25">
        <f t="shared" si="31"/>
        <v>228</v>
      </c>
      <c r="CC25">
        <v>23</v>
      </c>
      <c r="CD25" t="s">
        <v>258</v>
      </c>
      <c r="CE25">
        <f t="shared" si="26"/>
        <v>245</v>
      </c>
    </row>
    <row r="26" spans="1:83">
      <c r="A26">
        <v>24</v>
      </c>
      <c r="B26" t="s">
        <v>7</v>
      </c>
      <c r="C26">
        <f t="shared" si="25"/>
        <v>197</v>
      </c>
      <c r="E26">
        <v>24</v>
      </c>
      <c r="F26" t="s">
        <v>18</v>
      </c>
      <c r="G26">
        <f t="shared" si="27"/>
        <v>265</v>
      </c>
      <c r="I26">
        <v>24</v>
      </c>
      <c r="J26" t="s">
        <v>29</v>
      </c>
      <c r="K26">
        <f t="shared" si="29"/>
        <v>223</v>
      </c>
      <c r="M26">
        <v>24</v>
      </c>
      <c r="N26" t="s">
        <v>37</v>
      </c>
      <c r="O26">
        <f>4*60+50</f>
        <v>290</v>
      </c>
      <c r="Q26">
        <v>24</v>
      </c>
      <c r="R26" t="s">
        <v>47</v>
      </c>
      <c r="S26">
        <f t="shared" si="28"/>
        <v>224</v>
      </c>
      <c r="U26">
        <v>24</v>
      </c>
      <c r="V26" t="s">
        <v>59</v>
      </c>
      <c r="W26">
        <f t="shared" ref="W26:W36" si="34">5*60+11</f>
        <v>311</v>
      </c>
      <c r="Y26">
        <v>24</v>
      </c>
      <c r="Z26" t="s">
        <v>73</v>
      </c>
      <c r="AA26">
        <f t="shared" si="32"/>
        <v>243</v>
      </c>
      <c r="AC26">
        <v>24</v>
      </c>
      <c r="AD26" t="s">
        <v>86</v>
      </c>
      <c r="AE26">
        <f>4*60+25</f>
        <v>265</v>
      </c>
      <c r="AG26">
        <v>24</v>
      </c>
      <c r="AH26" t="s">
        <v>99</v>
      </c>
      <c r="AI26">
        <f t="shared" si="21"/>
        <v>263</v>
      </c>
      <c r="AK26">
        <v>24</v>
      </c>
      <c r="AL26" s="1" t="s">
        <v>117</v>
      </c>
      <c r="AM26">
        <f t="shared" si="22"/>
        <v>264</v>
      </c>
      <c r="AO26">
        <v>24</v>
      </c>
      <c r="AP26" s="1" t="s">
        <v>127</v>
      </c>
      <c r="AQ26">
        <f t="shared" si="23"/>
        <v>227</v>
      </c>
      <c r="AS26">
        <v>24</v>
      </c>
      <c r="AT26" s="1" t="s">
        <v>136</v>
      </c>
      <c r="AU26">
        <f>3*60+44</f>
        <v>224</v>
      </c>
      <c r="AW26">
        <v>24</v>
      </c>
      <c r="AX26" s="1" t="s">
        <v>146</v>
      </c>
      <c r="AY26">
        <f t="shared" si="30"/>
        <v>255</v>
      </c>
      <c r="BA26">
        <v>24</v>
      </c>
      <c r="BB26" t="s">
        <v>157</v>
      </c>
      <c r="BC26">
        <f>3*60+23</f>
        <v>203</v>
      </c>
      <c r="BE26">
        <v>24</v>
      </c>
      <c r="BF26" t="s">
        <v>170</v>
      </c>
      <c r="BG26">
        <f>3*60+38</f>
        <v>218</v>
      </c>
      <c r="BI26">
        <v>24</v>
      </c>
      <c r="BJ26" t="s">
        <v>189</v>
      </c>
      <c r="BK26">
        <f t="shared" si="33"/>
        <v>254</v>
      </c>
      <c r="BM26">
        <v>24</v>
      </c>
      <c r="BN26" t="s">
        <v>201</v>
      </c>
      <c r="BO26">
        <f>4*60+7</f>
        <v>247</v>
      </c>
      <c r="BQ26">
        <v>24</v>
      </c>
      <c r="BR26" t="s">
        <v>216</v>
      </c>
      <c r="BS26">
        <f t="shared" si="24"/>
        <v>252</v>
      </c>
      <c r="BU26">
        <v>24</v>
      </c>
      <c r="BV26" t="s">
        <v>228</v>
      </c>
      <c r="BW26">
        <f>4*60+28</f>
        <v>268</v>
      </c>
      <c r="BY26">
        <v>24</v>
      </c>
      <c r="BZ26" t="s">
        <v>246</v>
      </c>
      <c r="CA26">
        <f t="shared" si="31"/>
        <v>228</v>
      </c>
      <c r="CC26">
        <v>24</v>
      </c>
      <c r="CD26" t="s">
        <v>258</v>
      </c>
      <c r="CE26">
        <f t="shared" si="26"/>
        <v>245</v>
      </c>
    </row>
    <row r="27" spans="1:83">
      <c r="A27">
        <v>25</v>
      </c>
      <c r="B27" t="s">
        <v>8</v>
      </c>
      <c r="C27">
        <f t="shared" ref="C27:C33" si="35">4*60+25</f>
        <v>265</v>
      </c>
      <c r="E27">
        <v>25</v>
      </c>
      <c r="F27" t="s">
        <v>18</v>
      </c>
      <c r="G27">
        <f t="shared" si="27"/>
        <v>265</v>
      </c>
      <c r="I27">
        <v>25</v>
      </c>
      <c r="J27" t="s">
        <v>29</v>
      </c>
      <c r="K27">
        <f t="shared" si="29"/>
        <v>223</v>
      </c>
      <c r="M27">
        <v>25</v>
      </c>
      <c r="N27" t="s">
        <v>37</v>
      </c>
      <c r="O27">
        <f>4*60+50</f>
        <v>290</v>
      </c>
      <c r="Q27">
        <v>25</v>
      </c>
      <c r="R27" t="s">
        <v>47</v>
      </c>
      <c r="S27">
        <f t="shared" si="28"/>
        <v>224</v>
      </c>
      <c r="U27">
        <v>25</v>
      </c>
      <c r="V27" t="s">
        <v>59</v>
      </c>
      <c r="W27">
        <f t="shared" si="34"/>
        <v>311</v>
      </c>
      <c r="Y27">
        <v>25</v>
      </c>
      <c r="Z27" t="s">
        <v>73</v>
      </c>
      <c r="AA27">
        <f t="shared" si="32"/>
        <v>243</v>
      </c>
      <c r="AC27">
        <v>25</v>
      </c>
      <c r="AD27" t="s">
        <v>86</v>
      </c>
      <c r="AE27">
        <f>4*60+25</f>
        <v>265</v>
      </c>
      <c r="AG27">
        <v>25</v>
      </c>
      <c r="AH27" t="s">
        <v>100</v>
      </c>
      <c r="AI27">
        <f>4*60+49</f>
        <v>289</v>
      </c>
      <c r="AK27">
        <v>25</v>
      </c>
      <c r="AL27" s="1" t="s">
        <v>117</v>
      </c>
      <c r="AM27">
        <f t="shared" si="22"/>
        <v>264</v>
      </c>
      <c r="AO27">
        <v>25</v>
      </c>
      <c r="AP27" s="1" t="s">
        <v>127</v>
      </c>
      <c r="AQ27">
        <f t="shared" si="23"/>
        <v>227</v>
      </c>
      <c r="AS27">
        <v>25</v>
      </c>
      <c r="AT27" s="1" t="s">
        <v>136</v>
      </c>
      <c r="AU27">
        <f>3*60+44</f>
        <v>224</v>
      </c>
      <c r="AW27">
        <v>25</v>
      </c>
      <c r="AX27" s="1" t="s">
        <v>146</v>
      </c>
      <c r="AY27">
        <f t="shared" si="30"/>
        <v>255</v>
      </c>
      <c r="BA27">
        <v>25</v>
      </c>
      <c r="BB27" t="s">
        <v>157</v>
      </c>
      <c r="BC27">
        <f>3*60+23</f>
        <v>203</v>
      </c>
      <c r="BE27">
        <v>25</v>
      </c>
      <c r="BF27" t="s">
        <v>170</v>
      </c>
      <c r="BG27">
        <f>3*60+38</f>
        <v>218</v>
      </c>
      <c r="BI27">
        <v>25</v>
      </c>
      <c r="BJ27" t="s">
        <v>189</v>
      </c>
      <c r="BK27">
        <f t="shared" si="33"/>
        <v>254</v>
      </c>
      <c r="BM27">
        <v>25</v>
      </c>
      <c r="BN27" t="s">
        <v>201</v>
      </c>
      <c r="BO27">
        <f>4*60+7</f>
        <v>247</v>
      </c>
      <c r="BQ27">
        <v>25</v>
      </c>
      <c r="BR27" t="s">
        <v>216</v>
      </c>
      <c r="BS27">
        <f t="shared" si="24"/>
        <v>252</v>
      </c>
      <c r="BU27">
        <v>25</v>
      </c>
      <c r="BV27" t="s">
        <v>230</v>
      </c>
      <c r="BW27">
        <f t="shared" ref="BW27:BW32" si="36">3*60+56</f>
        <v>236</v>
      </c>
      <c r="BY27">
        <v>25</v>
      </c>
      <c r="BZ27" t="s">
        <v>246</v>
      </c>
      <c r="CA27">
        <f t="shared" si="31"/>
        <v>228</v>
      </c>
      <c r="CC27">
        <v>25</v>
      </c>
      <c r="CD27" t="s">
        <v>259</v>
      </c>
      <c r="CE27">
        <f t="shared" ref="CE27:CE35" si="37">3*60+13</f>
        <v>193</v>
      </c>
    </row>
    <row r="28" spans="1:83">
      <c r="A28">
        <v>26</v>
      </c>
      <c r="B28" t="s">
        <v>8</v>
      </c>
      <c r="C28">
        <f t="shared" si="35"/>
        <v>265</v>
      </c>
      <c r="E28">
        <v>26</v>
      </c>
      <c r="F28" t="s">
        <v>18</v>
      </c>
      <c r="G28">
        <f t="shared" si="27"/>
        <v>265</v>
      </c>
      <c r="I28">
        <v>26</v>
      </c>
      <c r="J28" t="s">
        <v>29</v>
      </c>
      <c r="K28">
        <f t="shared" si="29"/>
        <v>223</v>
      </c>
      <c r="M28">
        <v>26</v>
      </c>
      <c r="N28" t="s">
        <v>37</v>
      </c>
      <c r="O28">
        <f>4*60+50</f>
        <v>290</v>
      </c>
      <c r="Q28">
        <v>26</v>
      </c>
      <c r="R28" t="s">
        <v>47</v>
      </c>
      <c r="S28">
        <f t="shared" si="28"/>
        <v>224</v>
      </c>
      <c r="U28">
        <v>26</v>
      </c>
      <c r="V28" t="s">
        <v>59</v>
      </c>
      <c r="W28">
        <f t="shared" si="34"/>
        <v>311</v>
      </c>
      <c r="Y28">
        <v>26</v>
      </c>
      <c r="Z28" t="s">
        <v>73</v>
      </c>
      <c r="AA28">
        <f t="shared" si="32"/>
        <v>243</v>
      </c>
      <c r="AC28">
        <v>26</v>
      </c>
      <c r="AD28" t="s">
        <v>86</v>
      </c>
      <c r="AE28">
        <f>4*60+25</f>
        <v>265</v>
      </c>
      <c r="AG28">
        <v>26</v>
      </c>
      <c r="AH28" t="s">
        <v>101</v>
      </c>
      <c r="AI28">
        <f>3*60+40</f>
        <v>220</v>
      </c>
      <c r="AK28">
        <v>26</v>
      </c>
      <c r="AL28" s="1" t="s">
        <v>117</v>
      </c>
      <c r="AM28">
        <f t="shared" si="22"/>
        <v>264</v>
      </c>
      <c r="AO28">
        <v>26</v>
      </c>
      <c r="AP28" s="1" t="s">
        <v>128</v>
      </c>
      <c r="AQ28">
        <f t="shared" ref="AQ28:AQ34" si="38">3*60+49</f>
        <v>229</v>
      </c>
      <c r="AS28">
        <v>26</v>
      </c>
      <c r="AT28" s="1" t="s">
        <v>137</v>
      </c>
      <c r="AU28">
        <f>3*60+32</f>
        <v>212</v>
      </c>
      <c r="AW28">
        <v>26</v>
      </c>
      <c r="AX28" s="1" t="s">
        <v>146</v>
      </c>
      <c r="AY28">
        <f t="shared" si="30"/>
        <v>255</v>
      </c>
      <c r="BA28">
        <v>26</v>
      </c>
      <c r="BB28" t="s">
        <v>157</v>
      </c>
      <c r="BC28">
        <f>3*60+23</f>
        <v>203</v>
      </c>
      <c r="BE28">
        <v>26</v>
      </c>
      <c r="BF28" t="s">
        <v>171</v>
      </c>
      <c r="BG28">
        <f>4*60+13</f>
        <v>253</v>
      </c>
      <c r="BI28">
        <v>26</v>
      </c>
      <c r="BJ28" t="s">
        <v>189</v>
      </c>
      <c r="BK28">
        <f t="shared" si="33"/>
        <v>254</v>
      </c>
      <c r="BM28">
        <v>26</v>
      </c>
      <c r="BN28" t="s">
        <v>203</v>
      </c>
      <c r="BO28">
        <f>3*60+45</f>
        <v>225</v>
      </c>
      <c r="BQ28">
        <v>26</v>
      </c>
      <c r="BR28" t="s">
        <v>216</v>
      </c>
      <c r="BS28">
        <f t="shared" si="24"/>
        <v>252</v>
      </c>
      <c r="BU28">
        <v>26</v>
      </c>
      <c r="BV28" t="s">
        <v>230</v>
      </c>
      <c r="BW28">
        <f t="shared" si="36"/>
        <v>236</v>
      </c>
      <c r="BY28">
        <v>26</v>
      </c>
      <c r="BZ28" t="s">
        <v>246</v>
      </c>
      <c r="CA28">
        <f t="shared" si="31"/>
        <v>228</v>
      </c>
      <c r="CC28">
        <v>26</v>
      </c>
      <c r="CD28" t="s">
        <v>259</v>
      </c>
      <c r="CE28">
        <f t="shared" si="37"/>
        <v>193</v>
      </c>
    </row>
    <row r="29" spans="1:83">
      <c r="A29">
        <v>27</v>
      </c>
      <c r="B29" t="s">
        <v>9</v>
      </c>
      <c r="C29">
        <f t="shared" si="35"/>
        <v>265</v>
      </c>
      <c r="E29">
        <v>27</v>
      </c>
      <c r="F29" t="s">
        <v>18</v>
      </c>
      <c r="G29">
        <f t="shared" si="27"/>
        <v>265</v>
      </c>
      <c r="I29">
        <v>27</v>
      </c>
      <c r="J29" t="s">
        <v>29</v>
      </c>
      <c r="K29">
        <f t="shared" si="29"/>
        <v>223</v>
      </c>
      <c r="M29">
        <v>27</v>
      </c>
      <c r="N29" t="s">
        <v>38</v>
      </c>
      <c r="O29">
        <f t="shared" ref="O29:O35" si="39">4*60+18</f>
        <v>258</v>
      </c>
      <c r="Q29">
        <v>27</v>
      </c>
      <c r="R29" t="s">
        <v>47</v>
      </c>
      <c r="S29">
        <f t="shared" si="28"/>
        <v>224</v>
      </c>
      <c r="U29">
        <v>27</v>
      </c>
      <c r="V29" t="s">
        <v>59</v>
      </c>
      <c r="W29">
        <f t="shared" si="34"/>
        <v>311</v>
      </c>
      <c r="Y29">
        <v>27</v>
      </c>
      <c r="Z29" t="s">
        <v>73</v>
      </c>
      <c r="AA29">
        <f t="shared" si="32"/>
        <v>243</v>
      </c>
      <c r="AC29">
        <v>27</v>
      </c>
      <c r="AD29" t="s">
        <v>86</v>
      </c>
      <c r="AE29">
        <f>4*60+25</f>
        <v>265</v>
      </c>
      <c r="AG29">
        <v>27</v>
      </c>
      <c r="AH29" t="s">
        <v>101</v>
      </c>
      <c r="AI29">
        <f>3*60+40</f>
        <v>220</v>
      </c>
      <c r="AK29">
        <v>27</v>
      </c>
      <c r="AL29" s="1" t="s">
        <v>118</v>
      </c>
      <c r="AM29">
        <f>4*60+27</f>
        <v>267</v>
      </c>
      <c r="AO29">
        <v>27</v>
      </c>
      <c r="AP29" s="1" t="s">
        <v>128</v>
      </c>
      <c r="AQ29">
        <f t="shared" si="38"/>
        <v>229</v>
      </c>
      <c r="AS29">
        <v>27</v>
      </c>
      <c r="AT29" s="1" t="s">
        <v>137</v>
      </c>
      <c r="AU29">
        <f>3*60+32</f>
        <v>212</v>
      </c>
      <c r="AW29">
        <v>27</v>
      </c>
      <c r="AX29" s="1" t="s">
        <v>146</v>
      </c>
      <c r="AY29">
        <f t="shared" si="30"/>
        <v>255</v>
      </c>
      <c r="BA29">
        <v>27</v>
      </c>
      <c r="BB29" t="s">
        <v>158</v>
      </c>
      <c r="BC29">
        <f>3*60+45</f>
        <v>225</v>
      </c>
      <c r="BE29">
        <v>27</v>
      </c>
      <c r="BF29" t="s">
        <v>172</v>
      </c>
      <c r="BG29">
        <f t="shared" ref="BG29:BG34" si="40">4*60+2</f>
        <v>242</v>
      </c>
      <c r="BI29">
        <v>27</v>
      </c>
      <c r="BJ29" t="s">
        <v>189</v>
      </c>
      <c r="BK29">
        <f t="shared" si="33"/>
        <v>254</v>
      </c>
      <c r="BM29">
        <v>27</v>
      </c>
      <c r="BN29" t="s">
        <v>204</v>
      </c>
      <c r="BO29">
        <f t="shared" ref="BO29:BO35" si="41">3*60</f>
        <v>180</v>
      </c>
      <c r="BQ29">
        <v>27</v>
      </c>
      <c r="BR29" t="s">
        <v>216</v>
      </c>
      <c r="BS29">
        <f t="shared" si="24"/>
        <v>252</v>
      </c>
      <c r="BU29">
        <v>27</v>
      </c>
      <c r="BV29" t="s">
        <v>230</v>
      </c>
      <c r="BW29">
        <f t="shared" si="36"/>
        <v>236</v>
      </c>
      <c r="BY29">
        <v>27</v>
      </c>
      <c r="BZ29" t="s">
        <v>246</v>
      </c>
      <c r="CA29">
        <f t="shared" si="31"/>
        <v>228</v>
      </c>
      <c r="CC29">
        <v>27</v>
      </c>
      <c r="CD29" t="s">
        <v>259</v>
      </c>
      <c r="CE29">
        <f t="shared" si="37"/>
        <v>193</v>
      </c>
    </row>
    <row r="30" spans="1:83">
      <c r="A30">
        <v>28</v>
      </c>
      <c r="B30" t="s">
        <v>9</v>
      </c>
      <c r="C30">
        <f t="shared" si="35"/>
        <v>265</v>
      </c>
      <c r="E30">
        <v>28</v>
      </c>
      <c r="F30" t="s">
        <v>19</v>
      </c>
      <c r="G30">
        <f>4*60+51</f>
        <v>291</v>
      </c>
      <c r="I30">
        <v>28</v>
      </c>
      <c r="J30" t="s">
        <v>29</v>
      </c>
      <c r="K30">
        <f t="shared" si="29"/>
        <v>223</v>
      </c>
      <c r="M30">
        <v>28</v>
      </c>
      <c r="N30" t="s">
        <v>38</v>
      </c>
      <c r="O30">
        <f t="shared" si="39"/>
        <v>258</v>
      </c>
      <c r="Q30">
        <v>28</v>
      </c>
      <c r="R30" t="s">
        <v>48</v>
      </c>
      <c r="S30">
        <f>4*60+47</f>
        <v>287</v>
      </c>
      <c r="U30">
        <v>28</v>
      </c>
      <c r="V30" t="s">
        <v>59</v>
      </c>
      <c r="W30">
        <f t="shared" si="34"/>
        <v>311</v>
      </c>
      <c r="Y30">
        <v>28</v>
      </c>
      <c r="Z30" t="s">
        <v>73</v>
      </c>
      <c r="AA30">
        <f t="shared" si="32"/>
        <v>243</v>
      </c>
      <c r="AC30">
        <v>28</v>
      </c>
      <c r="AD30" t="s">
        <v>86</v>
      </c>
      <c r="AE30">
        <f>4*60+25</f>
        <v>265</v>
      </c>
      <c r="AG30">
        <v>28</v>
      </c>
      <c r="AH30" t="s">
        <v>101</v>
      </c>
      <c r="AI30">
        <f>3*60+40</f>
        <v>220</v>
      </c>
      <c r="AK30">
        <v>28</v>
      </c>
      <c r="AL30" s="1" t="s">
        <v>118</v>
      </c>
      <c r="AM30">
        <f>4*60+27</f>
        <v>267</v>
      </c>
      <c r="AO30">
        <v>28</v>
      </c>
      <c r="AP30" s="1" t="s">
        <v>128</v>
      </c>
      <c r="AQ30">
        <f t="shared" si="38"/>
        <v>229</v>
      </c>
      <c r="AS30">
        <v>28</v>
      </c>
      <c r="AT30" s="1" t="s">
        <v>138</v>
      </c>
      <c r="AU30">
        <f t="shared" ref="AU30:AU37" si="42">3*60+56</f>
        <v>236</v>
      </c>
      <c r="AW30">
        <v>28</v>
      </c>
      <c r="AX30" s="1" t="s">
        <v>147</v>
      </c>
      <c r="AY30">
        <f>4*60+7</f>
        <v>247</v>
      </c>
      <c r="BA30">
        <v>28</v>
      </c>
      <c r="BB30" t="s">
        <v>157</v>
      </c>
      <c r="BC30">
        <f t="shared" ref="BC30:BC39" si="43">3*60+23</f>
        <v>203</v>
      </c>
      <c r="BE30">
        <v>28</v>
      </c>
      <c r="BF30" t="s">
        <v>172</v>
      </c>
      <c r="BG30">
        <f t="shared" si="40"/>
        <v>242</v>
      </c>
      <c r="BI30">
        <v>28</v>
      </c>
      <c r="BJ30" t="s">
        <v>189</v>
      </c>
      <c r="BK30">
        <f t="shared" si="33"/>
        <v>254</v>
      </c>
      <c r="BM30">
        <v>28</v>
      </c>
      <c r="BN30" t="s">
        <v>204</v>
      </c>
      <c r="BO30">
        <f t="shared" si="41"/>
        <v>180</v>
      </c>
      <c r="BQ30">
        <v>28</v>
      </c>
      <c r="BR30" t="s">
        <v>217</v>
      </c>
      <c r="BS30">
        <f t="shared" ref="BS30:BS43" si="44">4*60+5</f>
        <v>245</v>
      </c>
      <c r="BU30">
        <v>28</v>
      </c>
      <c r="BV30" t="s">
        <v>230</v>
      </c>
      <c r="BW30">
        <f t="shared" si="36"/>
        <v>236</v>
      </c>
      <c r="BY30">
        <v>28</v>
      </c>
      <c r="BZ30" t="s">
        <v>247</v>
      </c>
      <c r="CA30">
        <f>4*60+16</f>
        <v>256</v>
      </c>
      <c r="CC30">
        <v>28</v>
      </c>
      <c r="CD30" t="s">
        <v>259</v>
      </c>
      <c r="CE30">
        <f t="shared" si="37"/>
        <v>193</v>
      </c>
    </row>
    <row r="31" spans="1:83">
      <c r="A31">
        <v>29</v>
      </c>
      <c r="B31" t="s">
        <v>9</v>
      </c>
      <c r="C31">
        <f t="shared" si="35"/>
        <v>265</v>
      </c>
      <c r="E31">
        <v>29</v>
      </c>
      <c r="F31" t="s">
        <v>19</v>
      </c>
      <c r="G31">
        <f>4*60+51</f>
        <v>291</v>
      </c>
      <c r="I31">
        <v>29</v>
      </c>
      <c r="J31" t="s">
        <v>29</v>
      </c>
      <c r="K31">
        <f t="shared" si="29"/>
        <v>223</v>
      </c>
      <c r="M31">
        <v>29</v>
      </c>
      <c r="N31" t="s">
        <v>38</v>
      </c>
      <c r="O31">
        <f t="shared" si="39"/>
        <v>258</v>
      </c>
      <c r="Q31">
        <v>29</v>
      </c>
      <c r="R31" t="s">
        <v>49</v>
      </c>
      <c r="S31">
        <f>4*60+45</f>
        <v>285</v>
      </c>
      <c r="U31">
        <v>29</v>
      </c>
      <c r="V31" t="s">
        <v>59</v>
      </c>
      <c r="W31">
        <f t="shared" si="34"/>
        <v>311</v>
      </c>
      <c r="Y31">
        <v>29</v>
      </c>
      <c r="Z31" t="s">
        <v>73</v>
      </c>
      <c r="AA31">
        <f t="shared" si="32"/>
        <v>243</v>
      </c>
      <c r="AC31">
        <v>29</v>
      </c>
      <c r="AD31" t="s">
        <v>87</v>
      </c>
      <c r="AE31">
        <f>4*60+16</f>
        <v>256</v>
      </c>
      <c r="AG31">
        <v>29</v>
      </c>
      <c r="AH31" t="s">
        <v>102</v>
      </c>
      <c r="AI31">
        <f>4*60+6</f>
        <v>246</v>
      </c>
      <c r="AK31">
        <v>29</v>
      </c>
      <c r="AL31" s="1" t="s">
        <v>118</v>
      </c>
      <c r="AM31">
        <f>4*60+27</f>
        <v>267</v>
      </c>
      <c r="AO31">
        <v>29</v>
      </c>
      <c r="AP31" s="1" t="s">
        <v>128</v>
      </c>
      <c r="AQ31">
        <f t="shared" si="38"/>
        <v>229</v>
      </c>
      <c r="AS31">
        <v>29</v>
      </c>
      <c r="AT31" s="1" t="s">
        <v>138</v>
      </c>
      <c r="AU31">
        <f t="shared" si="42"/>
        <v>236</v>
      </c>
      <c r="AW31">
        <v>29</v>
      </c>
      <c r="AX31" s="1" t="s">
        <v>146</v>
      </c>
      <c r="AY31">
        <f>4*60+15</f>
        <v>255</v>
      </c>
      <c r="BA31">
        <v>29</v>
      </c>
      <c r="BB31" t="s">
        <v>157</v>
      </c>
      <c r="BC31">
        <f t="shared" si="43"/>
        <v>203</v>
      </c>
      <c r="BE31">
        <v>29</v>
      </c>
      <c r="BF31" t="s">
        <v>172</v>
      </c>
      <c r="BG31">
        <f t="shared" si="40"/>
        <v>242</v>
      </c>
      <c r="BI31">
        <v>29</v>
      </c>
      <c r="BJ31" t="s">
        <v>189</v>
      </c>
      <c r="BK31">
        <f t="shared" si="33"/>
        <v>254</v>
      </c>
      <c r="BM31">
        <v>29</v>
      </c>
      <c r="BN31" t="s">
        <v>204</v>
      </c>
      <c r="BO31">
        <f t="shared" si="41"/>
        <v>180</v>
      </c>
      <c r="BQ31">
        <v>29</v>
      </c>
      <c r="BR31" t="s">
        <v>217</v>
      </c>
      <c r="BS31">
        <f t="shared" si="44"/>
        <v>245</v>
      </c>
      <c r="BU31">
        <v>29</v>
      </c>
      <c r="BV31" t="s">
        <v>230</v>
      </c>
      <c r="BW31">
        <f t="shared" si="36"/>
        <v>236</v>
      </c>
      <c r="BY31">
        <v>29</v>
      </c>
      <c r="BZ31" t="s">
        <v>248</v>
      </c>
      <c r="CA31">
        <f t="shared" ref="CA31:CA36" si="45">4*60+23</f>
        <v>263</v>
      </c>
      <c r="CC31">
        <v>29</v>
      </c>
      <c r="CD31" t="s">
        <v>259</v>
      </c>
      <c r="CE31">
        <f t="shared" si="37"/>
        <v>193</v>
      </c>
    </row>
    <row r="32" spans="1:83">
      <c r="A32">
        <v>30</v>
      </c>
      <c r="B32" t="s">
        <v>9</v>
      </c>
      <c r="C32">
        <f t="shared" si="35"/>
        <v>265</v>
      </c>
      <c r="E32">
        <v>30</v>
      </c>
      <c r="F32" t="s">
        <v>20</v>
      </c>
      <c r="G32">
        <f t="shared" ref="G32:G38" si="46">3*60+24</f>
        <v>204</v>
      </c>
      <c r="I32">
        <v>30</v>
      </c>
      <c r="J32" t="s">
        <v>29</v>
      </c>
      <c r="K32">
        <f t="shared" si="29"/>
        <v>223</v>
      </c>
      <c r="M32">
        <v>30</v>
      </c>
      <c r="N32" t="s">
        <v>38</v>
      </c>
      <c r="O32">
        <f t="shared" si="39"/>
        <v>258</v>
      </c>
      <c r="Q32">
        <v>30</v>
      </c>
      <c r="R32" t="s">
        <v>50</v>
      </c>
      <c r="S32">
        <f>3*60+53</f>
        <v>233</v>
      </c>
      <c r="U32">
        <v>30</v>
      </c>
      <c r="V32" t="s">
        <v>59</v>
      </c>
      <c r="W32">
        <f t="shared" si="34"/>
        <v>311</v>
      </c>
      <c r="Y32">
        <v>30</v>
      </c>
      <c r="Z32" t="s">
        <v>73</v>
      </c>
      <c r="AA32">
        <f t="shared" si="32"/>
        <v>243</v>
      </c>
      <c r="AC32">
        <v>30</v>
      </c>
      <c r="AD32" t="s">
        <v>88</v>
      </c>
      <c r="AE32">
        <f>4*60+7</f>
        <v>247</v>
      </c>
      <c r="AG32">
        <v>30</v>
      </c>
      <c r="AH32" t="s">
        <v>103</v>
      </c>
      <c r="AI32">
        <f>4*60+16</f>
        <v>256</v>
      </c>
      <c r="AK32">
        <v>30</v>
      </c>
      <c r="AL32" s="1" t="s">
        <v>118</v>
      </c>
      <c r="AM32">
        <f>4*60+27</f>
        <v>267</v>
      </c>
      <c r="AO32">
        <v>30</v>
      </c>
      <c r="AP32" s="1" t="s">
        <v>128</v>
      </c>
      <c r="AQ32">
        <f t="shared" si="38"/>
        <v>229</v>
      </c>
      <c r="AS32">
        <v>30</v>
      </c>
      <c r="AT32" s="1" t="s">
        <v>138</v>
      </c>
      <c r="AU32">
        <f t="shared" si="42"/>
        <v>236</v>
      </c>
      <c r="AW32">
        <v>30</v>
      </c>
      <c r="AX32" s="1" t="s">
        <v>148</v>
      </c>
      <c r="AY32">
        <f>3*60+49</f>
        <v>229</v>
      </c>
      <c r="BA32">
        <v>30</v>
      </c>
      <c r="BB32" t="s">
        <v>157</v>
      </c>
      <c r="BC32">
        <f t="shared" si="43"/>
        <v>203</v>
      </c>
      <c r="BE32">
        <v>30</v>
      </c>
      <c r="BF32" t="s">
        <v>172</v>
      </c>
      <c r="BG32">
        <f t="shared" si="40"/>
        <v>242</v>
      </c>
      <c r="BI32">
        <v>30</v>
      </c>
      <c r="BJ32" t="s">
        <v>190</v>
      </c>
      <c r="BK32">
        <f>3*60+52</f>
        <v>232</v>
      </c>
      <c r="BM32">
        <v>30</v>
      </c>
      <c r="BN32" t="s">
        <v>204</v>
      </c>
      <c r="BO32">
        <f t="shared" si="41"/>
        <v>180</v>
      </c>
      <c r="BQ32">
        <v>30</v>
      </c>
      <c r="BR32" t="s">
        <v>217</v>
      </c>
      <c r="BS32">
        <f t="shared" si="44"/>
        <v>245</v>
      </c>
      <c r="BU32">
        <v>30</v>
      </c>
      <c r="BV32" t="s">
        <v>230</v>
      </c>
      <c r="BW32">
        <f t="shared" si="36"/>
        <v>236</v>
      </c>
      <c r="BY32">
        <v>30</v>
      </c>
      <c r="BZ32" t="s">
        <v>248</v>
      </c>
      <c r="CA32">
        <f t="shared" si="45"/>
        <v>263</v>
      </c>
      <c r="CC32">
        <v>30</v>
      </c>
      <c r="CD32" t="s">
        <v>259</v>
      </c>
      <c r="CE32">
        <f t="shared" si="37"/>
        <v>193</v>
      </c>
    </row>
    <row r="33" spans="1:83">
      <c r="A33">
        <v>31</v>
      </c>
      <c r="B33" t="s">
        <v>9</v>
      </c>
      <c r="C33">
        <f t="shared" si="35"/>
        <v>265</v>
      </c>
      <c r="E33">
        <v>31</v>
      </c>
      <c r="F33" t="s">
        <v>20</v>
      </c>
      <c r="G33">
        <f t="shared" si="46"/>
        <v>204</v>
      </c>
      <c r="I33">
        <v>31</v>
      </c>
      <c r="J33" t="s">
        <v>29</v>
      </c>
      <c r="K33">
        <f t="shared" si="29"/>
        <v>223</v>
      </c>
      <c r="M33">
        <v>31</v>
      </c>
      <c r="N33" t="s">
        <v>38</v>
      </c>
      <c r="O33">
        <f t="shared" si="39"/>
        <v>258</v>
      </c>
      <c r="Q33">
        <v>31</v>
      </c>
      <c r="R33" t="s">
        <v>51</v>
      </c>
      <c r="S33">
        <f>4*60+21</f>
        <v>261</v>
      </c>
      <c r="U33">
        <v>31</v>
      </c>
      <c r="V33" t="s">
        <v>59</v>
      </c>
      <c r="W33">
        <f t="shared" si="34"/>
        <v>311</v>
      </c>
      <c r="Y33">
        <v>31</v>
      </c>
      <c r="Z33" t="s">
        <v>73</v>
      </c>
      <c r="AA33">
        <f t="shared" si="32"/>
        <v>243</v>
      </c>
      <c r="AC33">
        <v>31</v>
      </c>
      <c r="AD33" t="s">
        <v>89</v>
      </c>
      <c r="AE33">
        <f>3*60+36</f>
        <v>216</v>
      </c>
      <c r="AG33">
        <v>31</v>
      </c>
      <c r="AH33" t="s">
        <v>104</v>
      </c>
      <c r="AI33">
        <f>3*60+11</f>
        <v>191</v>
      </c>
      <c r="AK33">
        <v>31</v>
      </c>
      <c r="AL33" s="1" t="s">
        <v>119</v>
      </c>
      <c r="AM33">
        <f>3*60+27</f>
        <v>207</v>
      </c>
      <c r="AO33">
        <v>31</v>
      </c>
      <c r="AP33" s="1" t="s">
        <v>128</v>
      </c>
      <c r="AQ33">
        <f t="shared" si="38"/>
        <v>229</v>
      </c>
      <c r="AS33">
        <v>31</v>
      </c>
      <c r="AT33" s="1" t="s">
        <v>138</v>
      </c>
      <c r="AU33">
        <f t="shared" si="42"/>
        <v>236</v>
      </c>
      <c r="AW33">
        <v>31</v>
      </c>
      <c r="AX33" s="1" t="s">
        <v>148</v>
      </c>
      <c r="AY33">
        <f>3*60+49</f>
        <v>229</v>
      </c>
      <c r="BA33">
        <v>31</v>
      </c>
      <c r="BB33" t="s">
        <v>157</v>
      </c>
      <c r="BC33">
        <f t="shared" si="43"/>
        <v>203</v>
      </c>
      <c r="BE33">
        <v>31</v>
      </c>
      <c r="BF33" t="s">
        <v>172</v>
      </c>
      <c r="BG33">
        <f t="shared" si="40"/>
        <v>242</v>
      </c>
      <c r="BI33">
        <v>31</v>
      </c>
      <c r="BJ33" t="s">
        <v>190</v>
      </c>
      <c r="BK33">
        <f>3*60+52</f>
        <v>232</v>
      </c>
      <c r="BM33">
        <v>31</v>
      </c>
      <c r="BN33" t="s">
        <v>204</v>
      </c>
      <c r="BO33">
        <f t="shared" si="41"/>
        <v>180</v>
      </c>
      <c r="BQ33">
        <v>31</v>
      </c>
      <c r="BR33" t="s">
        <v>217</v>
      </c>
      <c r="BS33">
        <f t="shared" si="44"/>
        <v>245</v>
      </c>
      <c r="BU33">
        <v>31</v>
      </c>
      <c r="BV33" t="s">
        <v>231</v>
      </c>
      <c r="BW33">
        <f t="shared" ref="BW33:BW39" si="47">4*60+23</f>
        <v>263</v>
      </c>
      <c r="BY33">
        <v>31</v>
      </c>
      <c r="BZ33" t="s">
        <v>248</v>
      </c>
      <c r="CA33">
        <f t="shared" si="45"/>
        <v>263</v>
      </c>
      <c r="CC33">
        <v>31</v>
      </c>
      <c r="CD33" t="s">
        <v>259</v>
      </c>
      <c r="CE33">
        <f t="shared" si="37"/>
        <v>193</v>
      </c>
    </row>
    <row r="34" spans="1:83">
      <c r="A34">
        <v>32</v>
      </c>
      <c r="B34" t="s">
        <v>10</v>
      </c>
      <c r="C34">
        <f t="shared" ref="C34:C47" si="48">5*60+8</f>
        <v>308</v>
      </c>
      <c r="E34">
        <v>32</v>
      </c>
      <c r="F34" t="s">
        <v>20</v>
      </c>
      <c r="G34">
        <f t="shared" si="46"/>
        <v>204</v>
      </c>
      <c r="I34">
        <v>32</v>
      </c>
      <c r="J34" t="s">
        <v>30</v>
      </c>
      <c r="K34">
        <f>3*60+4</f>
        <v>184</v>
      </c>
      <c r="M34">
        <v>32</v>
      </c>
      <c r="N34" t="s">
        <v>38</v>
      </c>
      <c r="O34">
        <f t="shared" si="39"/>
        <v>258</v>
      </c>
      <c r="Q34">
        <v>32</v>
      </c>
      <c r="R34" t="s">
        <v>52</v>
      </c>
      <c r="S34">
        <f t="shared" ref="S34:S47" si="49">3*60+51</f>
        <v>231</v>
      </c>
      <c r="U34">
        <v>32</v>
      </c>
      <c r="V34" t="s">
        <v>59</v>
      </c>
      <c r="W34">
        <f t="shared" si="34"/>
        <v>311</v>
      </c>
      <c r="Y34">
        <v>32</v>
      </c>
      <c r="Z34" t="s">
        <v>73</v>
      </c>
      <c r="AA34">
        <f t="shared" si="32"/>
        <v>243</v>
      </c>
      <c r="AC34">
        <v>32</v>
      </c>
      <c r="AD34" t="s">
        <v>89</v>
      </c>
      <c r="AE34">
        <f>3*60+36</f>
        <v>216</v>
      </c>
      <c r="AG34">
        <v>32</v>
      </c>
      <c r="AH34" t="s">
        <v>104</v>
      </c>
      <c r="AI34">
        <f>3*60+11</f>
        <v>191</v>
      </c>
      <c r="AK34">
        <v>32</v>
      </c>
      <c r="AL34" s="1" t="s">
        <v>119</v>
      </c>
      <c r="AM34">
        <f>3*60+27</f>
        <v>207</v>
      </c>
      <c r="AO34">
        <v>32</v>
      </c>
      <c r="AP34" s="1" t="s">
        <v>128</v>
      </c>
      <c r="AQ34">
        <f t="shared" si="38"/>
        <v>229</v>
      </c>
      <c r="AS34">
        <v>32</v>
      </c>
      <c r="AT34" s="1" t="s">
        <v>138</v>
      </c>
      <c r="AU34">
        <f t="shared" si="42"/>
        <v>236</v>
      </c>
      <c r="AW34">
        <v>32</v>
      </c>
      <c r="AX34" s="1" t="s">
        <v>149</v>
      </c>
      <c r="AY34">
        <f>4*60+8</f>
        <v>248</v>
      </c>
      <c r="BA34">
        <v>32</v>
      </c>
      <c r="BB34" t="s">
        <v>157</v>
      </c>
      <c r="BC34">
        <f t="shared" si="43"/>
        <v>203</v>
      </c>
      <c r="BE34">
        <v>32</v>
      </c>
      <c r="BF34" t="s">
        <v>172</v>
      </c>
      <c r="BG34">
        <f t="shared" si="40"/>
        <v>242</v>
      </c>
      <c r="BI34">
        <v>32</v>
      </c>
      <c r="BJ34" t="s">
        <v>191</v>
      </c>
      <c r="BK34">
        <f>3*60+43</f>
        <v>223</v>
      </c>
      <c r="BM34">
        <v>32</v>
      </c>
      <c r="BN34" t="s">
        <v>204</v>
      </c>
      <c r="BO34">
        <f t="shared" si="41"/>
        <v>180</v>
      </c>
      <c r="BQ34">
        <v>32</v>
      </c>
      <c r="BR34" t="s">
        <v>217</v>
      </c>
      <c r="BS34">
        <f t="shared" si="44"/>
        <v>245</v>
      </c>
      <c r="BU34">
        <v>32</v>
      </c>
      <c r="BV34" t="s">
        <v>231</v>
      </c>
      <c r="BW34">
        <f t="shared" si="47"/>
        <v>263</v>
      </c>
      <c r="BY34">
        <v>32</v>
      </c>
      <c r="BZ34" t="s">
        <v>248</v>
      </c>
      <c r="CA34">
        <f t="shared" si="45"/>
        <v>263</v>
      </c>
      <c r="CC34">
        <v>32</v>
      </c>
      <c r="CD34" t="s">
        <v>259</v>
      </c>
      <c r="CE34">
        <f t="shared" si="37"/>
        <v>193</v>
      </c>
    </row>
    <row r="35" spans="1:83">
      <c r="A35">
        <v>33</v>
      </c>
      <c r="B35" t="s">
        <v>11</v>
      </c>
      <c r="C35">
        <f t="shared" si="48"/>
        <v>308</v>
      </c>
      <c r="E35">
        <v>33</v>
      </c>
      <c r="F35" t="s">
        <v>20</v>
      </c>
      <c r="G35">
        <f t="shared" si="46"/>
        <v>204</v>
      </c>
      <c r="I35">
        <v>33</v>
      </c>
      <c r="J35" t="s">
        <v>30</v>
      </c>
      <c r="K35">
        <f>3*60+4</f>
        <v>184</v>
      </c>
      <c r="M35">
        <v>33</v>
      </c>
      <c r="N35" t="s">
        <v>38</v>
      </c>
      <c r="O35">
        <f t="shared" si="39"/>
        <v>258</v>
      </c>
      <c r="Q35">
        <v>33</v>
      </c>
      <c r="R35" t="s">
        <v>52</v>
      </c>
      <c r="S35">
        <f t="shared" si="49"/>
        <v>231</v>
      </c>
      <c r="U35">
        <v>33</v>
      </c>
      <c r="V35" t="s">
        <v>59</v>
      </c>
      <c r="W35">
        <f t="shared" si="34"/>
        <v>311</v>
      </c>
      <c r="Y35">
        <v>33</v>
      </c>
      <c r="Z35" t="s">
        <v>73</v>
      </c>
      <c r="AA35">
        <f t="shared" si="32"/>
        <v>243</v>
      </c>
      <c r="AC35">
        <v>33</v>
      </c>
      <c r="AD35" t="s">
        <v>89</v>
      </c>
      <c r="AE35">
        <f>3*60+36</f>
        <v>216</v>
      </c>
      <c r="AG35">
        <v>33</v>
      </c>
      <c r="AH35" t="s">
        <v>105</v>
      </c>
      <c r="AI35">
        <f>4*60+12</f>
        <v>252</v>
      </c>
      <c r="AK35">
        <v>33</v>
      </c>
      <c r="AL35" s="1" t="s">
        <v>120</v>
      </c>
      <c r="AM35">
        <f>3*60+30</f>
        <v>210</v>
      </c>
      <c r="AO35">
        <v>33</v>
      </c>
      <c r="AP35" s="1" t="s">
        <v>129</v>
      </c>
      <c r="AQ35">
        <f t="shared" ref="AQ35:AQ41" si="50">3*60+55</f>
        <v>235</v>
      </c>
      <c r="AS35">
        <v>33</v>
      </c>
      <c r="AT35" s="1" t="s">
        <v>138</v>
      </c>
      <c r="AU35">
        <f t="shared" si="42"/>
        <v>236</v>
      </c>
      <c r="AW35">
        <v>33</v>
      </c>
      <c r="AX35" s="1" t="s">
        <v>149</v>
      </c>
      <c r="AY35">
        <f>4*60+8</f>
        <v>248</v>
      </c>
      <c r="BA35">
        <v>33</v>
      </c>
      <c r="BB35" t="s">
        <v>157</v>
      </c>
      <c r="BC35">
        <f t="shared" si="43"/>
        <v>203</v>
      </c>
      <c r="BE35">
        <v>33</v>
      </c>
      <c r="BF35" t="s">
        <v>173</v>
      </c>
      <c r="BG35">
        <f>3*60+32</f>
        <v>212</v>
      </c>
      <c r="BI35">
        <v>33</v>
      </c>
      <c r="BJ35" t="s">
        <v>191</v>
      </c>
      <c r="BK35">
        <f>3*60+43</f>
        <v>223</v>
      </c>
      <c r="BM35">
        <v>33</v>
      </c>
      <c r="BN35" t="s">
        <v>204</v>
      </c>
      <c r="BO35">
        <f t="shared" si="41"/>
        <v>180</v>
      </c>
      <c r="BQ35">
        <v>33</v>
      </c>
      <c r="BR35" t="s">
        <v>217</v>
      </c>
      <c r="BS35">
        <f t="shared" si="44"/>
        <v>245</v>
      </c>
      <c r="BU35">
        <v>33</v>
      </c>
      <c r="BV35" t="s">
        <v>231</v>
      </c>
      <c r="BW35">
        <f t="shared" si="47"/>
        <v>263</v>
      </c>
      <c r="BY35">
        <v>33</v>
      </c>
      <c r="BZ35" t="s">
        <v>248</v>
      </c>
      <c r="CA35">
        <f t="shared" si="45"/>
        <v>263</v>
      </c>
      <c r="CC35">
        <v>33</v>
      </c>
      <c r="CD35" t="s">
        <v>259</v>
      </c>
      <c r="CE35">
        <f t="shared" si="37"/>
        <v>193</v>
      </c>
    </row>
    <row r="36" spans="1:83">
      <c r="A36">
        <v>34</v>
      </c>
      <c r="B36" t="s">
        <v>11</v>
      </c>
      <c r="C36">
        <f t="shared" si="48"/>
        <v>308</v>
      </c>
      <c r="E36">
        <v>34</v>
      </c>
      <c r="F36" t="s">
        <v>20</v>
      </c>
      <c r="G36">
        <f t="shared" si="46"/>
        <v>204</v>
      </c>
      <c r="I36">
        <v>34</v>
      </c>
      <c r="J36" t="s">
        <v>30</v>
      </c>
      <c r="K36">
        <f>3*60+4</f>
        <v>184</v>
      </c>
      <c r="M36">
        <v>34</v>
      </c>
      <c r="N36" t="s">
        <v>39</v>
      </c>
      <c r="O36">
        <f>4*60+47</f>
        <v>287</v>
      </c>
      <c r="Q36">
        <v>34</v>
      </c>
      <c r="R36" t="s">
        <v>52</v>
      </c>
      <c r="S36">
        <f t="shared" si="49"/>
        <v>231</v>
      </c>
      <c r="U36">
        <v>34</v>
      </c>
      <c r="V36" t="s">
        <v>59</v>
      </c>
      <c r="W36">
        <f t="shared" si="34"/>
        <v>311</v>
      </c>
      <c r="Y36">
        <v>34</v>
      </c>
      <c r="Z36" t="s">
        <v>73</v>
      </c>
      <c r="AA36">
        <f t="shared" si="32"/>
        <v>243</v>
      </c>
      <c r="AC36">
        <v>34</v>
      </c>
      <c r="AD36" t="s">
        <v>89</v>
      </c>
      <c r="AE36">
        <f>3*60+36</f>
        <v>216</v>
      </c>
      <c r="AG36">
        <v>34</v>
      </c>
      <c r="AH36" t="s">
        <v>105</v>
      </c>
      <c r="AI36">
        <f>4*60+12</f>
        <v>252</v>
      </c>
      <c r="AK36">
        <v>34</v>
      </c>
      <c r="AL36" s="1" t="s">
        <v>120</v>
      </c>
      <c r="AM36">
        <f>3*60+30</f>
        <v>210</v>
      </c>
      <c r="AO36">
        <v>34</v>
      </c>
      <c r="AP36" s="1" t="s">
        <v>129</v>
      </c>
      <c r="AQ36">
        <f t="shared" si="50"/>
        <v>235</v>
      </c>
      <c r="AS36">
        <v>34</v>
      </c>
      <c r="AT36" s="1" t="s">
        <v>138</v>
      </c>
      <c r="AU36">
        <f t="shared" si="42"/>
        <v>236</v>
      </c>
      <c r="AW36">
        <v>34</v>
      </c>
      <c r="AX36" s="1" t="s">
        <v>150</v>
      </c>
      <c r="AY36">
        <f>4*60+7</f>
        <v>247</v>
      </c>
      <c r="BA36">
        <v>34</v>
      </c>
      <c r="BB36" t="s">
        <v>157</v>
      </c>
      <c r="BC36">
        <f t="shared" si="43"/>
        <v>203</v>
      </c>
      <c r="BE36">
        <v>34</v>
      </c>
      <c r="BF36" t="s">
        <v>173</v>
      </c>
      <c r="BG36">
        <f>3*60+32</f>
        <v>212</v>
      </c>
      <c r="BI36">
        <v>34</v>
      </c>
      <c r="BJ36" t="s">
        <v>191</v>
      </c>
      <c r="BK36">
        <f>3*60+43</f>
        <v>223</v>
      </c>
      <c r="BM36">
        <v>34</v>
      </c>
      <c r="BN36" t="s">
        <v>205</v>
      </c>
      <c r="BO36">
        <f>3*60+58</f>
        <v>238</v>
      </c>
      <c r="BQ36">
        <v>34</v>
      </c>
      <c r="BR36" t="s">
        <v>217</v>
      </c>
      <c r="BS36">
        <f t="shared" si="44"/>
        <v>245</v>
      </c>
      <c r="BU36">
        <v>34</v>
      </c>
      <c r="BV36" t="s">
        <v>231</v>
      </c>
      <c r="BW36">
        <f t="shared" si="47"/>
        <v>263</v>
      </c>
      <c r="BY36">
        <v>34</v>
      </c>
      <c r="BZ36" t="s">
        <v>248</v>
      </c>
      <c r="CA36">
        <f t="shared" si="45"/>
        <v>263</v>
      </c>
      <c r="CC36">
        <v>34</v>
      </c>
      <c r="CD36" t="s">
        <v>260</v>
      </c>
      <c r="CE36">
        <f>3*60+45</f>
        <v>225</v>
      </c>
    </row>
    <row r="37" spans="1:83">
      <c r="A37">
        <v>35</v>
      </c>
      <c r="B37" t="s">
        <v>11</v>
      </c>
      <c r="C37">
        <f t="shared" si="48"/>
        <v>308</v>
      </c>
      <c r="E37">
        <v>35</v>
      </c>
      <c r="F37" t="s">
        <v>20</v>
      </c>
      <c r="G37">
        <f t="shared" si="46"/>
        <v>204</v>
      </c>
      <c r="I37">
        <v>35</v>
      </c>
      <c r="J37" t="s">
        <v>31</v>
      </c>
      <c r="K37">
        <f t="shared" ref="K37:K50" si="51">4*60+4</f>
        <v>244</v>
      </c>
      <c r="M37">
        <v>35</v>
      </c>
      <c r="N37" t="s">
        <v>40</v>
      </c>
      <c r="O37">
        <f>4*60+34</f>
        <v>274</v>
      </c>
      <c r="Q37">
        <v>35</v>
      </c>
      <c r="R37" t="s">
        <v>52</v>
      </c>
      <c r="S37">
        <f t="shared" si="49"/>
        <v>231</v>
      </c>
      <c r="U37">
        <v>35</v>
      </c>
      <c r="V37" t="s">
        <v>60</v>
      </c>
      <c r="W37">
        <f>4*60+17</f>
        <v>257</v>
      </c>
      <c r="Y37">
        <v>35</v>
      </c>
      <c r="Z37" t="s">
        <v>73</v>
      </c>
      <c r="AA37">
        <f t="shared" si="32"/>
        <v>243</v>
      </c>
      <c r="AC37">
        <v>35</v>
      </c>
      <c r="AD37" t="s">
        <v>89</v>
      </c>
      <c r="AE37">
        <f>3*60+36</f>
        <v>216</v>
      </c>
      <c r="AG37">
        <v>35</v>
      </c>
      <c r="AH37" t="s">
        <v>106</v>
      </c>
      <c r="AI37">
        <f>4*60+18</f>
        <v>258</v>
      </c>
      <c r="AK37">
        <v>35</v>
      </c>
      <c r="AL37" s="1" t="s">
        <v>120</v>
      </c>
      <c r="AM37">
        <f>3*60+30</f>
        <v>210</v>
      </c>
      <c r="AO37">
        <v>35</v>
      </c>
      <c r="AP37" s="1" t="s">
        <v>129</v>
      </c>
      <c r="AQ37">
        <f t="shared" si="50"/>
        <v>235</v>
      </c>
      <c r="AS37">
        <v>35</v>
      </c>
      <c r="AT37" s="1" t="s">
        <v>138</v>
      </c>
      <c r="AU37">
        <f t="shared" si="42"/>
        <v>236</v>
      </c>
      <c r="AW37">
        <v>35</v>
      </c>
      <c r="AX37" s="1" t="s">
        <v>150</v>
      </c>
      <c r="AY37">
        <f>4*60+7</f>
        <v>247</v>
      </c>
      <c r="BA37">
        <v>35</v>
      </c>
      <c r="BB37" t="s">
        <v>157</v>
      </c>
      <c r="BC37">
        <f t="shared" si="43"/>
        <v>203</v>
      </c>
      <c r="BE37">
        <v>35</v>
      </c>
      <c r="BF37" t="s">
        <v>173</v>
      </c>
      <c r="BG37">
        <f>3*60+32</f>
        <v>212</v>
      </c>
      <c r="BI37">
        <v>35</v>
      </c>
      <c r="BJ37" t="s">
        <v>191</v>
      </c>
      <c r="BK37">
        <f>3*60+43</f>
        <v>223</v>
      </c>
      <c r="BM37">
        <v>35</v>
      </c>
      <c r="BN37" t="s">
        <v>205</v>
      </c>
      <c r="BO37">
        <f>3*60+58</f>
        <v>238</v>
      </c>
      <c r="BQ37">
        <v>35</v>
      </c>
      <c r="BR37" t="s">
        <v>217</v>
      </c>
      <c r="BS37">
        <f t="shared" si="44"/>
        <v>245</v>
      </c>
      <c r="BU37">
        <v>35</v>
      </c>
      <c r="BV37" t="s">
        <v>231</v>
      </c>
      <c r="BW37">
        <f t="shared" si="47"/>
        <v>263</v>
      </c>
      <c r="BY37">
        <v>35</v>
      </c>
      <c r="BZ37" t="s">
        <v>249</v>
      </c>
      <c r="CA37">
        <f>3*60+50</f>
        <v>230</v>
      </c>
      <c r="CC37">
        <v>35</v>
      </c>
      <c r="CD37" t="s">
        <v>261</v>
      </c>
      <c r="CE37">
        <f>3*60+12</f>
        <v>192</v>
      </c>
    </row>
    <row r="38" spans="1:83">
      <c r="A38">
        <v>36</v>
      </c>
      <c r="B38" t="s">
        <v>11</v>
      </c>
      <c r="C38">
        <f t="shared" si="48"/>
        <v>308</v>
      </c>
      <c r="E38">
        <v>36</v>
      </c>
      <c r="F38" t="s">
        <v>20</v>
      </c>
      <c r="G38">
        <f t="shared" si="46"/>
        <v>204</v>
      </c>
      <c r="I38">
        <v>36</v>
      </c>
      <c r="J38" t="s">
        <v>31</v>
      </c>
      <c r="K38">
        <f t="shared" si="51"/>
        <v>244</v>
      </c>
      <c r="M38">
        <v>36</v>
      </c>
      <c r="N38" t="s">
        <v>41</v>
      </c>
      <c r="O38">
        <f>4*60</f>
        <v>240</v>
      </c>
      <c r="Q38">
        <v>36</v>
      </c>
      <c r="R38" t="s">
        <v>52</v>
      </c>
      <c r="S38">
        <f t="shared" si="49"/>
        <v>231</v>
      </c>
      <c r="U38">
        <v>36</v>
      </c>
      <c r="V38" t="s">
        <v>60</v>
      </c>
      <c r="W38">
        <f>4*60+17</f>
        <v>257</v>
      </c>
      <c r="Y38">
        <v>36</v>
      </c>
      <c r="Z38" t="s">
        <v>74</v>
      </c>
      <c r="AA38">
        <f>4*60+58</f>
        <v>298</v>
      </c>
      <c r="AC38">
        <v>36</v>
      </c>
      <c r="AD38" t="s">
        <v>90</v>
      </c>
      <c r="AE38">
        <v>218</v>
      </c>
      <c r="AG38">
        <v>36</v>
      </c>
      <c r="AH38" t="s">
        <v>106</v>
      </c>
      <c r="AI38">
        <f>4*60+18</f>
        <v>258</v>
      </c>
      <c r="AK38">
        <v>36</v>
      </c>
      <c r="AL38" s="1" t="s">
        <v>121</v>
      </c>
      <c r="AM38">
        <f>4*60+58</f>
        <v>298</v>
      </c>
      <c r="AO38">
        <v>36</v>
      </c>
      <c r="AP38" s="1" t="s">
        <v>129</v>
      </c>
      <c r="AQ38">
        <f t="shared" si="50"/>
        <v>235</v>
      </c>
      <c r="AS38">
        <v>36</v>
      </c>
      <c r="AT38" s="1" t="s">
        <v>139</v>
      </c>
      <c r="AU38">
        <f>4*60+53</f>
        <v>293</v>
      </c>
      <c r="AW38">
        <v>36</v>
      </c>
      <c r="AX38" s="1" t="s">
        <v>150</v>
      </c>
      <c r="AY38">
        <f>4*60+7</f>
        <v>247</v>
      </c>
      <c r="BA38">
        <v>36</v>
      </c>
      <c r="BB38" t="s">
        <v>157</v>
      </c>
      <c r="BC38">
        <f t="shared" si="43"/>
        <v>203</v>
      </c>
      <c r="BE38">
        <v>36</v>
      </c>
      <c r="BF38" t="s">
        <v>174</v>
      </c>
      <c r="BG38">
        <f t="shared" ref="BG38:BG44" si="52">4*60+3</f>
        <v>243</v>
      </c>
      <c r="BI38">
        <v>36</v>
      </c>
      <c r="BJ38" t="s">
        <v>192</v>
      </c>
      <c r="BK38">
        <f>4*60+14</f>
        <v>254</v>
      </c>
      <c r="BM38">
        <v>36</v>
      </c>
      <c r="BN38" t="s">
        <v>206</v>
      </c>
      <c r="BO38">
        <f>3*60+40</f>
        <v>220</v>
      </c>
      <c r="BQ38">
        <v>36</v>
      </c>
      <c r="BR38" t="s">
        <v>217</v>
      </c>
      <c r="BS38">
        <f t="shared" si="44"/>
        <v>245</v>
      </c>
      <c r="BU38">
        <v>36</v>
      </c>
      <c r="BV38" t="s">
        <v>231</v>
      </c>
      <c r="BW38">
        <f t="shared" si="47"/>
        <v>263</v>
      </c>
      <c r="BY38">
        <v>36</v>
      </c>
      <c r="BZ38" t="s">
        <v>249</v>
      </c>
      <c r="CA38">
        <f>3*60+50</f>
        <v>230</v>
      </c>
      <c r="CC38">
        <v>36</v>
      </c>
      <c r="CD38" t="s">
        <v>261</v>
      </c>
      <c r="CE38">
        <f>3*60+12</f>
        <v>192</v>
      </c>
    </row>
    <row r="39" spans="1:83">
      <c r="A39">
        <v>37</v>
      </c>
      <c r="B39" t="s">
        <v>11</v>
      </c>
      <c r="C39">
        <f t="shared" si="48"/>
        <v>308</v>
      </c>
      <c r="E39">
        <v>37</v>
      </c>
      <c r="F39" t="s">
        <v>21</v>
      </c>
      <c r="G39">
        <f t="shared" ref="G39:G46" si="53">3*60+53</f>
        <v>233</v>
      </c>
      <c r="I39">
        <v>37</v>
      </c>
      <c r="J39" t="s">
        <v>31</v>
      </c>
      <c r="K39">
        <f t="shared" si="51"/>
        <v>244</v>
      </c>
      <c r="M39">
        <v>37</v>
      </c>
      <c r="N39" t="s">
        <v>41</v>
      </c>
      <c r="O39">
        <f>4*60</f>
        <v>240</v>
      </c>
      <c r="Q39">
        <v>37</v>
      </c>
      <c r="R39" t="s">
        <v>52</v>
      </c>
      <c r="S39">
        <f t="shared" si="49"/>
        <v>231</v>
      </c>
      <c r="U39">
        <v>37</v>
      </c>
      <c r="V39" t="s">
        <v>61</v>
      </c>
      <c r="W39">
        <f>5*60+1</f>
        <v>301</v>
      </c>
      <c r="Y39">
        <v>37</v>
      </c>
      <c r="Z39" t="s">
        <v>74</v>
      </c>
      <c r="AA39">
        <f>4*60+58</f>
        <v>298</v>
      </c>
      <c r="AC39">
        <v>37</v>
      </c>
      <c r="AD39" t="s">
        <v>90</v>
      </c>
      <c r="AE39">
        <v>218</v>
      </c>
      <c r="AG39">
        <v>37</v>
      </c>
      <c r="AH39" t="s">
        <v>106</v>
      </c>
      <c r="AI39">
        <f>4*60+18</f>
        <v>258</v>
      </c>
      <c r="AK39">
        <v>37</v>
      </c>
      <c r="AL39" s="1" t="s">
        <v>121</v>
      </c>
      <c r="AM39">
        <f>4*60+58</f>
        <v>298</v>
      </c>
      <c r="AO39">
        <v>37</v>
      </c>
      <c r="AP39" s="1" t="s">
        <v>129</v>
      </c>
      <c r="AQ39">
        <f t="shared" si="50"/>
        <v>235</v>
      </c>
      <c r="AS39">
        <v>37</v>
      </c>
      <c r="AT39" s="1" t="s">
        <v>139</v>
      </c>
      <c r="AU39">
        <f>4*60+53</f>
        <v>293</v>
      </c>
      <c r="AW39">
        <v>37</v>
      </c>
      <c r="AX39" s="1" t="s">
        <v>151</v>
      </c>
      <c r="AY39">
        <f t="shared" ref="AY39:AY45" si="54">3*60+43</f>
        <v>223</v>
      </c>
      <c r="BA39">
        <v>37</v>
      </c>
      <c r="BB39" t="s">
        <v>157</v>
      </c>
      <c r="BC39">
        <f t="shared" si="43"/>
        <v>203</v>
      </c>
      <c r="BE39">
        <v>37</v>
      </c>
      <c r="BF39" t="s">
        <v>174</v>
      </c>
      <c r="BG39">
        <f t="shared" si="52"/>
        <v>243</v>
      </c>
      <c r="BI39">
        <v>37</v>
      </c>
      <c r="BJ39" t="s">
        <v>193</v>
      </c>
      <c r="BK39">
        <f>3*60+42</f>
        <v>222</v>
      </c>
      <c r="BM39">
        <v>37</v>
      </c>
      <c r="BN39" t="s">
        <v>206</v>
      </c>
      <c r="BO39">
        <f>3*60+40</f>
        <v>220</v>
      </c>
      <c r="BQ39">
        <v>37</v>
      </c>
      <c r="BR39" t="s">
        <v>217</v>
      </c>
      <c r="BS39">
        <f t="shared" si="44"/>
        <v>245</v>
      </c>
      <c r="BU39">
        <v>37</v>
      </c>
      <c r="BV39" t="s">
        <v>231</v>
      </c>
      <c r="BW39">
        <f t="shared" si="47"/>
        <v>263</v>
      </c>
      <c r="BY39">
        <v>37</v>
      </c>
      <c r="BZ39" t="s">
        <v>250</v>
      </c>
      <c r="CA39">
        <f>3*60+21</f>
        <v>201</v>
      </c>
      <c r="CC39">
        <v>37</v>
      </c>
      <c r="CD39" t="s">
        <v>260</v>
      </c>
      <c r="CE39">
        <f>3*60+45</f>
        <v>225</v>
      </c>
    </row>
    <row r="40" spans="1:83">
      <c r="A40">
        <v>38</v>
      </c>
      <c r="B40" t="s">
        <v>11</v>
      </c>
      <c r="C40">
        <f t="shared" si="48"/>
        <v>308</v>
      </c>
      <c r="E40">
        <v>38</v>
      </c>
      <c r="F40" t="s">
        <v>21</v>
      </c>
      <c r="G40">
        <f t="shared" si="53"/>
        <v>233</v>
      </c>
      <c r="I40">
        <v>38</v>
      </c>
      <c r="J40" t="s">
        <v>31</v>
      </c>
      <c r="K40">
        <f t="shared" si="51"/>
        <v>244</v>
      </c>
      <c r="M40">
        <v>38</v>
      </c>
      <c r="N40" t="s">
        <v>41</v>
      </c>
      <c r="O40">
        <f>4*60</f>
        <v>240</v>
      </c>
      <c r="Q40">
        <v>38</v>
      </c>
      <c r="R40" t="s">
        <v>52</v>
      </c>
      <c r="S40">
        <f t="shared" si="49"/>
        <v>231</v>
      </c>
      <c r="U40">
        <v>38</v>
      </c>
      <c r="V40" t="s">
        <v>61</v>
      </c>
      <c r="W40">
        <f>5*60+1</f>
        <v>301</v>
      </c>
      <c r="Y40">
        <v>38</v>
      </c>
      <c r="Z40" t="s">
        <v>74</v>
      </c>
      <c r="AA40">
        <f>4*60+58</f>
        <v>298</v>
      </c>
      <c r="AC40">
        <v>38</v>
      </c>
      <c r="AD40" t="s">
        <v>91</v>
      </c>
      <c r="AE40">
        <f>4*60+38</f>
        <v>278</v>
      </c>
      <c r="AG40">
        <v>38</v>
      </c>
      <c r="AH40" t="s">
        <v>107</v>
      </c>
      <c r="AI40">
        <f>3*60+45</f>
        <v>225</v>
      </c>
      <c r="AK40">
        <v>38</v>
      </c>
      <c r="AL40" s="1" t="s">
        <v>121</v>
      </c>
      <c r="AM40">
        <f>4*60+58</f>
        <v>298</v>
      </c>
      <c r="AO40">
        <v>38</v>
      </c>
      <c r="AP40" s="1" t="s">
        <v>129</v>
      </c>
      <c r="AQ40">
        <f t="shared" si="50"/>
        <v>235</v>
      </c>
      <c r="AS40">
        <v>38</v>
      </c>
      <c r="AT40" s="1" t="s">
        <v>139</v>
      </c>
      <c r="AU40">
        <f>4*60+53</f>
        <v>293</v>
      </c>
      <c r="AW40">
        <v>38</v>
      </c>
      <c r="AX40" s="1" t="s">
        <v>151</v>
      </c>
      <c r="AY40">
        <f t="shared" si="54"/>
        <v>223</v>
      </c>
      <c r="BA40">
        <v>38</v>
      </c>
      <c r="BB40" t="s">
        <v>159</v>
      </c>
      <c r="BC40">
        <f t="shared" ref="BC40:BC49" si="55">3*60+28</f>
        <v>208</v>
      </c>
      <c r="BE40">
        <v>38</v>
      </c>
      <c r="BF40" t="s">
        <v>174</v>
      </c>
      <c r="BG40">
        <f t="shared" si="52"/>
        <v>243</v>
      </c>
      <c r="BI40">
        <v>38</v>
      </c>
      <c r="BJ40" t="s">
        <v>193</v>
      </c>
      <c r="BK40">
        <f>3*60+42</f>
        <v>222</v>
      </c>
      <c r="BM40">
        <v>38</v>
      </c>
      <c r="BN40" t="s">
        <v>206</v>
      </c>
      <c r="BO40">
        <f>3*60+40</f>
        <v>220</v>
      </c>
      <c r="BQ40">
        <v>38</v>
      </c>
      <c r="BR40" t="s">
        <v>217</v>
      </c>
      <c r="BS40">
        <f t="shared" si="44"/>
        <v>245</v>
      </c>
      <c r="BU40">
        <v>38</v>
      </c>
      <c r="BV40" t="s">
        <v>232</v>
      </c>
      <c r="BW40">
        <f>3*60+47</f>
        <v>227</v>
      </c>
      <c r="BY40">
        <v>38</v>
      </c>
      <c r="BZ40" t="s">
        <v>250</v>
      </c>
      <c r="CA40">
        <f>3*60+21</f>
        <v>201</v>
      </c>
      <c r="CC40">
        <v>38</v>
      </c>
      <c r="CD40" t="s">
        <v>261</v>
      </c>
      <c r="CE40">
        <f>3*60+12</f>
        <v>192</v>
      </c>
    </row>
    <row r="41" spans="1:83">
      <c r="A41">
        <v>39</v>
      </c>
      <c r="B41" t="s">
        <v>11</v>
      </c>
      <c r="C41">
        <f t="shared" si="48"/>
        <v>308</v>
      </c>
      <c r="E41">
        <v>39</v>
      </c>
      <c r="F41" t="s">
        <v>21</v>
      </c>
      <c r="G41">
        <f t="shared" si="53"/>
        <v>233</v>
      </c>
      <c r="I41">
        <v>39</v>
      </c>
      <c r="J41" t="s">
        <v>31</v>
      </c>
      <c r="K41">
        <f t="shared" si="51"/>
        <v>244</v>
      </c>
      <c r="M41">
        <v>39</v>
      </c>
      <c r="N41" t="s">
        <v>42</v>
      </c>
      <c r="O41">
        <v>244</v>
      </c>
      <c r="Q41">
        <v>39</v>
      </c>
      <c r="R41" t="s">
        <v>52</v>
      </c>
      <c r="S41">
        <f t="shared" si="49"/>
        <v>231</v>
      </c>
      <c r="U41">
        <v>39</v>
      </c>
      <c r="V41" t="s">
        <v>61</v>
      </c>
      <c r="W41">
        <f>5*60+1</f>
        <v>301</v>
      </c>
      <c r="Y41">
        <v>39</v>
      </c>
      <c r="Z41" t="s">
        <v>74</v>
      </c>
      <c r="AA41">
        <f>4*60+58</f>
        <v>298</v>
      </c>
      <c r="AC41">
        <v>39</v>
      </c>
      <c r="AD41" t="s">
        <v>91</v>
      </c>
      <c r="AE41">
        <f>4*60+38</f>
        <v>278</v>
      </c>
      <c r="AG41">
        <v>39</v>
      </c>
      <c r="AH41" t="s">
        <v>107</v>
      </c>
      <c r="AI41">
        <f>3*60+45</f>
        <v>225</v>
      </c>
      <c r="AK41">
        <v>39</v>
      </c>
      <c r="AL41" s="1" t="s">
        <v>120</v>
      </c>
      <c r="AM41">
        <f>3*60+30</f>
        <v>210</v>
      </c>
      <c r="AO41">
        <v>39</v>
      </c>
      <c r="AP41" s="1" t="s">
        <v>129</v>
      </c>
      <c r="AQ41">
        <f t="shared" si="50"/>
        <v>235</v>
      </c>
      <c r="AS41">
        <v>39</v>
      </c>
      <c r="AT41" s="1" t="s">
        <v>139</v>
      </c>
      <c r="AU41">
        <f>4*60+53</f>
        <v>293</v>
      </c>
      <c r="AW41">
        <v>39</v>
      </c>
      <c r="AX41" s="1" t="s">
        <v>151</v>
      </c>
      <c r="AY41">
        <f t="shared" si="54"/>
        <v>223</v>
      </c>
      <c r="BA41">
        <v>39</v>
      </c>
      <c r="BB41" t="s">
        <v>159</v>
      </c>
      <c r="BC41">
        <f t="shared" si="55"/>
        <v>208</v>
      </c>
      <c r="BE41">
        <v>39</v>
      </c>
      <c r="BF41" t="s">
        <v>174</v>
      </c>
      <c r="BG41">
        <f t="shared" si="52"/>
        <v>243</v>
      </c>
      <c r="BI41">
        <v>39</v>
      </c>
      <c r="BJ41" t="s">
        <v>194</v>
      </c>
      <c r="BK41">
        <f>4*60+4</f>
        <v>244</v>
      </c>
      <c r="BM41">
        <v>39</v>
      </c>
      <c r="BN41" t="s">
        <v>207</v>
      </c>
      <c r="BO41">
        <f>3*60+35</f>
        <v>215</v>
      </c>
      <c r="BQ41">
        <v>39</v>
      </c>
      <c r="BR41" t="s">
        <v>217</v>
      </c>
      <c r="BS41">
        <f t="shared" si="44"/>
        <v>245</v>
      </c>
      <c r="BU41">
        <v>39</v>
      </c>
      <c r="BV41" t="s">
        <v>232</v>
      </c>
      <c r="BW41">
        <f>3*60+47</f>
        <v>227</v>
      </c>
      <c r="BY41">
        <v>39</v>
      </c>
      <c r="BZ41" t="s">
        <v>250</v>
      </c>
      <c r="CA41">
        <f>3*60+21</f>
        <v>201</v>
      </c>
      <c r="CC41">
        <v>39</v>
      </c>
      <c r="CD41" t="s">
        <v>262</v>
      </c>
      <c r="CE41">
        <f t="shared" ref="CE41:CE49" si="56">3*60+39</f>
        <v>219</v>
      </c>
    </row>
    <row r="42" spans="1:83">
      <c r="A42">
        <v>40</v>
      </c>
      <c r="B42" t="s">
        <v>11</v>
      </c>
      <c r="C42">
        <f t="shared" si="48"/>
        <v>308</v>
      </c>
      <c r="E42">
        <v>40</v>
      </c>
      <c r="F42" t="s">
        <v>21</v>
      </c>
      <c r="G42">
        <f t="shared" si="53"/>
        <v>233</v>
      </c>
      <c r="I42">
        <v>40</v>
      </c>
      <c r="J42" t="s">
        <v>31</v>
      </c>
      <c r="K42">
        <f t="shared" si="51"/>
        <v>244</v>
      </c>
      <c r="M42">
        <v>40</v>
      </c>
      <c r="N42" t="s">
        <v>42</v>
      </c>
      <c r="O42">
        <v>244</v>
      </c>
      <c r="Q42">
        <v>40</v>
      </c>
      <c r="R42" t="s">
        <v>52</v>
      </c>
      <c r="S42">
        <f t="shared" si="49"/>
        <v>231</v>
      </c>
      <c r="U42">
        <v>40</v>
      </c>
      <c r="V42" t="s">
        <v>62</v>
      </c>
      <c r="W42">
        <f>4*60+27</f>
        <v>267</v>
      </c>
      <c r="Y42">
        <v>40</v>
      </c>
      <c r="Z42" t="s">
        <v>75</v>
      </c>
      <c r="AA42">
        <f>3*60+55</f>
        <v>235</v>
      </c>
      <c r="AC42">
        <v>40</v>
      </c>
      <c r="AD42" t="s">
        <v>91</v>
      </c>
      <c r="AE42">
        <f>4*60+38</f>
        <v>278</v>
      </c>
      <c r="AG42">
        <v>40</v>
      </c>
      <c r="AH42" t="s">
        <v>107</v>
      </c>
      <c r="AI42">
        <f>3*60+45</f>
        <v>225</v>
      </c>
      <c r="AK42">
        <v>40</v>
      </c>
      <c r="AL42" s="1" t="s">
        <v>120</v>
      </c>
      <c r="AM42">
        <f>3*60+30</f>
        <v>210</v>
      </c>
      <c r="AO42">
        <v>40</v>
      </c>
      <c r="AP42" s="1" t="s">
        <v>130</v>
      </c>
      <c r="AQ42">
        <f>3*60+49</f>
        <v>229</v>
      </c>
      <c r="AS42">
        <v>40</v>
      </c>
      <c r="AT42" s="1" t="s">
        <v>140</v>
      </c>
      <c r="AU42">
        <f t="shared" ref="AU42:AU50" si="57">4*60+4</f>
        <v>244</v>
      </c>
      <c r="AW42">
        <v>40</v>
      </c>
      <c r="AX42" s="1" t="s">
        <v>151</v>
      </c>
      <c r="AY42">
        <f t="shared" si="54"/>
        <v>223</v>
      </c>
      <c r="BA42">
        <v>40</v>
      </c>
      <c r="BB42" t="s">
        <v>159</v>
      </c>
      <c r="BC42">
        <f t="shared" si="55"/>
        <v>208</v>
      </c>
      <c r="BE42">
        <v>40</v>
      </c>
      <c r="BF42" t="s">
        <v>174</v>
      </c>
      <c r="BG42">
        <f t="shared" si="52"/>
        <v>243</v>
      </c>
      <c r="BI42">
        <v>40</v>
      </c>
      <c r="BJ42" t="s">
        <v>193</v>
      </c>
      <c r="BK42">
        <f>3*60+42</f>
        <v>222</v>
      </c>
      <c r="BM42">
        <v>40</v>
      </c>
      <c r="BN42" t="s">
        <v>206</v>
      </c>
      <c r="BO42">
        <f>3*60+40</f>
        <v>220</v>
      </c>
      <c r="BQ42">
        <v>40</v>
      </c>
      <c r="BR42" t="s">
        <v>217</v>
      </c>
      <c r="BS42">
        <f t="shared" si="44"/>
        <v>245</v>
      </c>
      <c r="BU42">
        <v>40</v>
      </c>
      <c r="BV42" t="s">
        <v>239</v>
      </c>
      <c r="BW42">
        <f>3*60+40</f>
        <v>220</v>
      </c>
      <c r="BY42">
        <v>40</v>
      </c>
      <c r="BZ42" t="s">
        <v>250</v>
      </c>
      <c r="CA42">
        <f>3*60+21</f>
        <v>201</v>
      </c>
      <c r="CC42">
        <v>40</v>
      </c>
      <c r="CD42" t="s">
        <v>262</v>
      </c>
      <c r="CE42">
        <f t="shared" si="56"/>
        <v>219</v>
      </c>
    </row>
    <row r="43" spans="1:83">
      <c r="A43">
        <v>41</v>
      </c>
      <c r="B43" t="s">
        <v>11</v>
      </c>
      <c r="C43">
        <f t="shared" si="48"/>
        <v>308</v>
      </c>
      <c r="E43">
        <v>41</v>
      </c>
      <c r="F43" t="s">
        <v>21</v>
      </c>
      <c r="G43">
        <f t="shared" si="53"/>
        <v>233</v>
      </c>
      <c r="I43">
        <v>41</v>
      </c>
      <c r="J43" t="s">
        <v>31</v>
      </c>
      <c r="K43">
        <f t="shared" si="51"/>
        <v>244</v>
      </c>
      <c r="M43">
        <v>41</v>
      </c>
      <c r="N43" t="s">
        <v>42</v>
      </c>
      <c r="O43">
        <v>244</v>
      </c>
      <c r="Q43">
        <v>41</v>
      </c>
      <c r="R43" t="s">
        <v>52</v>
      </c>
      <c r="S43">
        <f t="shared" si="49"/>
        <v>231</v>
      </c>
      <c r="U43">
        <v>41</v>
      </c>
      <c r="V43" t="s">
        <v>63</v>
      </c>
      <c r="W43">
        <f t="shared" ref="W43:W48" si="58">3*60+50</f>
        <v>230</v>
      </c>
      <c r="Y43">
        <v>41</v>
      </c>
      <c r="Z43" t="s">
        <v>75</v>
      </c>
      <c r="AA43">
        <f>3*60+55</f>
        <v>235</v>
      </c>
      <c r="AC43">
        <v>41</v>
      </c>
      <c r="AD43" t="s">
        <v>92</v>
      </c>
      <c r="AE43">
        <f>4*60+46</f>
        <v>286</v>
      </c>
      <c r="AG43">
        <v>41</v>
      </c>
      <c r="AH43" t="s">
        <v>107</v>
      </c>
      <c r="AI43">
        <f>3*60+45</f>
        <v>225</v>
      </c>
      <c r="AK43">
        <v>41</v>
      </c>
      <c r="AL43" s="1" t="s">
        <v>121</v>
      </c>
      <c r="AM43">
        <f>4*60+58</f>
        <v>298</v>
      </c>
      <c r="AO43">
        <v>41</v>
      </c>
      <c r="AP43" s="1" t="s">
        <v>130</v>
      </c>
      <c r="AQ43">
        <f>3*60+49</f>
        <v>229</v>
      </c>
      <c r="AS43">
        <v>41</v>
      </c>
      <c r="AT43" s="1" t="s">
        <v>140</v>
      </c>
      <c r="AU43">
        <f t="shared" si="57"/>
        <v>244</v>
      </c>
      <c r="AW43">
        <v>41</v>
      </c>
      <c r="AX43" s="1" t="s">
        <v>151</v>
      </c>
      <c r="AY43">
        <f t="shared" si="54"/>
        <v>223</v>
      </c>
      <c r="BA43">
        <v>41</v>
      </c>
      <c r="BB43" t="s">
        <v>159</v>
      </c>
      <c r="BC43">
        <f t="shared" si="55"/>
        <v>208</v>
      </c>
      <c r="BE43">
        <v>41</v>
      </c>
      <c r="BF43" t="s">
        <v>174</v>
      </c>
      <c r="BG43">
        <f t="shared" si="52"/>
        <v>243</v>
      </c>
      <c r="BI43">
        <v>41</v>
      </c>
      <c r="BJ43" t="s">
        <v>193</v>
      </c>
      <c r="BK43">
        <f>3*60+42</f>
        <v>222</v>
      </c>
      <c r="BM43">
        <v>41</v>
      </c>
      <c r="BN43" t="s">
        <v>206</v>
      </c>
      <c r="BO43">
        <f>3*60+40</f>
        <v>220</v>
      </c>
      <c r="BQ43">
        <v>41</v>
      </c>
      <c r="BR43" t="s">
        <v>217</v>
      </c>
      <c r="BS43">
        <f t="shared" si="44"/>
        <v>245</v>
      </c>
      <c r="BU43">
        <v>41</v>
      </c>
      <c r="BV43" t="s">
        <v>239</v>
      </c>
      <c r="BW43">
        <f>3*60+40</f>
        <v>220</v>
      </c>
      <c r="BY43">
        <v>41</v>
      </c>
      <c r="BZ43" t="s">
        <v>251</v>
      </c>
      <c r="CA43">
        <f>4*60+47</f>
        <v>287</v>
      </c>
      <c r="CC43">
        <v>41</v>
      </c>
      <c r="CD43" t="s">
        <v>262</v>
      </c>
      <c r="CE43">
        <f t="shared" si="56"/>
        <v>219</v>
      </c>
    </row>
    <row r="44" spans="1:83">
      <c r="A44">
        <v>42</v>
      </c>
      <c r="B44" t="s">
        <v>11</v>
      </c>
      <c r="C44">
        <f t="shared" si="48"/>
        <v>308</v>
      </c>
      <c r="E44">
        <v>42</v>
      </c>
      <c r="F44" t="s">
        <v>21</v>
      </c>
      <c r="G44">
        <f t="shared" si="53"/>
        <v>233</v>
      </c>
      <c r="I44">
        <v>42</v>
      </c>
      <c r="J44" t="s">
        <v>31</v>
      </c>
      <c r="K44">
        <f t="shared" si="51"/>
        <v>244</v>
      </c>
      <c r="M44">
        <v>42</v>
      </c>
      <c r="N44" t="s">
        <v>42</v>
      </c>
      <c r="O44">
        <v>244</v>
      </c>
      <c r="Q44">
        <v>42</v>
      </c>
      <c r="R44" t="s">
        <v>52</v>
      </c>
      <c r="S44">
        <f t="shared" si="49"/>
        <v>231</v>
      </c>
      <c r="U44">
        <v>42</v>
      </c>
      <c r="V44" t="s">
        <v>63</v>
      </c>
      <c r="W44">
        <f t="shared" si="58"/>
        <v>230</v>
      </c>
      <c r="Y44">
        <v>42</v>
      </c>
      <c r="Z44" t="s">
        <v>76</v>
      </c>
      <c r="AA44">
        <f>2*60+52</f>
        <v>172</v>
      </c>
      <c r="AC44">
        <v>42</v>
      </c>
      <c r="AD44" t="s">
        <v>92</v>
      </c>
      <c r="AE44">
        <f>4*60+46</f>
        <v>286</v>
      </c>
      <c r="AG44">
        <v>42</v>
      </c>
      <c r="AH44" t="s">
        <v>108</v>
      </c>
      <c r="AI44">
        <f>3*60+23</f>
        <v>203</v>
      </c>
      <c r="AK44">
        <v>42</v>
      </c>
      <c r="AL44" s="1" t="s">
        <v>121</v>
      </c>
      <c r="AM44">
        <f>4*60+58</f>
        <v>298</v>
      </c>
      <c r="AO44">
        <v>42</v>
      </c>
      <c r="AP44" s="1" t="s">
        <v>129</v>
      </c>
      <c r="AQ44">
        <f>3*60+55</f>
        <v>235</v>
      </c>
      <c r="AS44">
        <v>42</v>
      </c>
      <c r="AT44" s="1" t="s">
        <v>140</v>
      </c>
      <c r="AU44">
        <f t="shared" si="57"/>
        <v>244</v>
      </c>
      <c r="AW44">
        <v>42</v>
      </c>
      <c r="AX44" s="1" t="s">
        <v>151</v>
      </c>
      <c r="AY44">
        <f t="shared" si="54"/>
        <v>223</v>
      </c>
      <c r="BA44">
        <v>42</v>
      </c>
      <c r="BB44" t="s">
        <v>159</v>
      </c>
      <c r="BC44">
        <f t="shared" si="55"/>
        <v>208</v>
      </c>
      <c r="BE44">
        <v>42</v>
      </c>
      <c r="BF44" t="s">
        <v>174</v>
      </c>
      <c r="BG44">
        <f t="shared" si="52"/>
        <v>243</v>
      </c>
      <c r="BI44">
        <v>42</v>
      </c>
      <c r="BJ44" t="s">
        <v>193</v>
      </c>
      <c r="BK44">
        <f>3*60+42</f>
        <v>222</v>
      </c>
      <c r="BM44">
        <v>42</v>
      </c>
      <c r="BN44" t="s">
        <v>208</v>
      </c>
      <c r="BO44">
        <f>4*60+1</f>
        <v>241</v>
      </c>
      <c r="BQ44">
        <v>42</v>
      </c>
      <c r="BR44" t="s">
        <v>218</v>
      </c>
      <c r="BS44">
        <f>3*60+32</f>
        <v>212</v>
      </c>
      <c r="BU44">
        <v>42</v>
      </c>
      <c r="BV44" t="s">
        <v>239</v>
      </c>
      <c r="BW44">
        <f>3*60+40</f>
        <v>220</v>
      </c>
      <c r="BY44">
        <v>42</v>
      </c>
      <c r="BZ44" t="s">
        <v>251</v>
      </c>
      <c r="CA44">
        <f>4*60+47</f>
        <v>287</v>
      </c>
      <c r="CC44">
        <v>42</v>
      </c>
      <c r="CD44" t="s">
        <v>262</v>
      </c>
      <c r="CE44">
        <f t="shared" si="56"/>
        <v>219</v>
      </c>
    </row>
    <row r="45" spans="1:83">
      <c r="A45">
        <v>43</v>
      </c>
      <c r="B45" t="s">
        <v>11</v>
      </c>
      <c r="C45">
        <f t="shared" si="48"/>
        <v>308</v>
      </c>
      <c r="E45">
        <v>43</v>
      </c>
      <c r="F45" t="s">
        <v>21</v>
      </c>
      <c r="G45">
        <f t="shared" si="53"/>
        <v>233</v>
      </c>
      <c r="I45">
        <v>43</v>
      </c>
      <c r="J45" t="s">
        <v>31</v>
      </c>
      <c r="K45">
        <f t="shared" si="51"/>
        <v>244</v>
      </c>
      <c r="M45">
        <v>43</v>
      </c>
      <c r="N45" t="s">
        <v>42</v>
      </c>
      <c r="O45">
        <v>244</v>
      </c>
      <c r="Q45">
        <v>43</v>
      </c>
      <c r="R45" t="s">
        <v>52</v>
      </c>
      <c r="S45">
        <f t="shared" si="49"/>
        <v>231</v>
      </c>
      <c r="U45">
        <v>43</v>
      </c>
      <c r="V45" t="s">
        <v>63</v>
      </c>
      <c r="W45">
        <f t="shared" si="58"/>
        <v>230</v>
      </c>
      <c r="Y45">
        <v>43</v>
      </c>
      <c r="Z45" t="s">
        <v>75</v>
      </c>
      <c r="AA45">
        <f>3*60+55</f>
        <v>235</v>
      </c>
      <c r="AC45">
        <v>43</v>
      </c>
      <c r="AD45" t="s">
        <v>93</v>
      </c>
      <c r="AE45">
        <f t="shared" ref="AE45:AE54" si="59">4*60</f>
        <v>240</v>
      </c>
      <c r="AG45">
        <v>43</v>
      </c>
      <c r="AH45" t="s">
        <v>108</v>
      </c>
      <c r="AI45">
        <f>3*60+23</f>
        <v>203</v>
      </c>
      <c r="AK45">
        <v>43</v>
      </c>
      <c r="AL45" s="1" t="s">
        <v>120</v>
      </c>
      <c r="AM45">
        <f>3*60+30</f>
        <v>210</v>
      </c>
      <c r="AO45">
        <v>43</v>
      </c>
      <c r="AP45" s="1" t="s">
        <v>129</v>
      </c>
      <c r="AQ45">
        <f>3*60+55</f>
        <v>235</v>
      </c>
      <c r="AS45">
        <v>43</v>
      </c>
      <c r="AT45" s="1" t="s">
        <v>140</v>
      </c>
      <c r="AU45">
        <f t="shared" si="57"/>
        <v>244</v>
      </c>
      <c r="AW45">
        <v>43</v>
      </c>
      <c r="AX45" s="1" t="s">
        <v>151</v>
      </c>
      <c r="AY45">
        <f t="shared" si="54"/>
        <v>223</v>
      </c>
      <c r="BA45">
        <v>43</v>
      </c>
      <c r="BB45" t="s">
        <v>159</v>
      </c>
      <c r="BC45">
        <f t="shared" si="55"/>
        <v>208</v>
      </c>
      <c r="BE45">
        <v>43</v>
      </c>
      <c r="BF45" t="s">
        <v>175</v>
      </c>
      <c r="BG45">
        <f>3*60+55</f>
        <v>235</v>
      </c>
      <c r="BI45">
        <v>43</v>
      </c>
      <c r="BJ45" t="s">
        <v>193</v>
      </c>
      <c r="BK45">
        <f>3*60+42</f>
        <v>222</v>
      </c>
      <c r="BM45">
        <v>43</v>
      </c>
      <c r="BN45" t="s">
        <v>209</v>
      </c>
      <c r="BO45">
        <f>3*60+44</f>
        <v>224</v>
      </c>
      <c r="BQ45">
        <v>43</v>
      </c>
      <c r="BR45" t="s">
        <v>219</v>
      </c>
      <c r="BS45">
        <f>3*60+33</f>
        <v>213</v>
      </c>
      <c r="BU45">
        <v>43</v>
      </c>
      <c r="BV45" t="s">
        <v>239</v>
      </c>
      <c r="BW45">
        <f>3*60+40</f>
        <v>220</v>
      </c>
      <c r="BY45">
        <v>43</v>
      </c>
      <c r="BZ45" t="s">
        <v>251</v>
      </c>
      <c r="CA45">
        <f>4*60+47</f>
        <v>287</v>
      </c>
      <c r="CC45">
        <v>43</v>
      </c>
      <c r="CD45" t="s">
        <v>262</v>
      </c>
      <c r="CE45">
        <f t="shared" si="56"/>
        <v>219</v>
      </c>
    </row>
    <row r="46" spans="1:83">
      <c r="A46">
        <v>44</v>
      </c>
      <c r="B46" t="s">
        <v>11</v>
      </c>
      <c r="C46">
        <f t="shared" si="48"/>
        <v>308</v>
      </c>
      <c r="E46">
        <v>44</v>
      </c>
      <c r="F46" t="s">
        <v>21</v>
      </c>
      <c r="G46">
        <f t="shared" si="53"/>
        <v>233</v>
      </c>
      <c r="I46">
        <v>44</v>
      </c>
      <c r="J46" t="s">
        <v>31</v>
      </c>
      <c r="K46">
        <f t="shared" si="51"/>
        <v>244</v>
      </c>
      <c r="M46">
        <v>44</v>
      </c>
      <c r="N46" t="s">
        <v>42</v>
      </c>
      <c r="O46">
        <v>244</v>
      </c>
      <c r="Q46">
        <v>44</v>
      </c>
      <c r="R46" t="s">
        <v>52</v>
      </c>
      <c r="S46">
        <f t="shared" si="49"/>
        <v>231</v>
      </c>
      <c r="U46">
        <v>44</v>
      </c>
      <c r="V46" t="s">
        <v>63</v>
      </c>
      <c r="W46">
        <f t="shared" si="58"/>
        <v>230</v>
      </c>
      <c r="Y46">
        <v>44</v>
      </c>
      <c r="Z46" t="s">
        <v>75</v>
      </c>
      <c r="AA46">
        <f>3*60+55</f>
        <v>235</v>
      </c>
      <c r="AC46">
        <v>44</v>
      </c>
      <c r="AD46" t="s">
        <v>93</v>
      </c>
      <c r="AE46">
        <f t="shared" si="59"/>
        <v>240</v>
      </c>
      <c r="AG46">
        <v>44</v>
      </c>
      <c r="AH46" t="s">
        <v>108</v>
      </c>
      <c r="AI46">
        <f>3*60+23</f>
        <v>203</v>
      </c>
      <c r="AK46">
        <v>44</v>
      </c>
      <c r="AL46" s="1" t="s">
        <v>122</v>
      </c>
      <c r="AM46">
        <f t="shared" ref="AM46:AM51" si="60">4*60+25</f>
        <v>265</v>
      </c>
      <c r="AO46">
        <v>44</v>
      </c>
      <c r="AP46" s="1" t="s">
        <v>129</v>
      </c>
      <c r="AQ46">
        <f>3*60+55</f>
        <v>235</v>
      </c>
      <c r="AS46">
        <v>44</v>
      </c>
      <c r="AT46" s="1" t="s">
        <v>140</v>
      </c>
      <c r="AU46">
        <f t="shared" si="57"/>
        <v>244</v>
      </c>
      <c r="AW46">
        <v>44</v>
      </c>
      <c r="AX46" s="1" t="s">
        <v>152</v>
      </c>
      <c r="AY46">
        <f t="shared" ref="AY46:AY51" si="61">3*60+42</f>
        <v>222</v>
      </c>
      <c r="BA46">
        <v>44</v>
      </c>
      <c r="BB46" t="s">
        <v>159</v>
      </c>
      <c r="BC46">
        <f t="shared" si="55"/>
        <v>208</v>
      </c>
      <c r="BE46">
        <v>44</v>
      </c>
      <c r="BF46" t="s">
        <v>175</v>
      </c>
      <c r="BG46">
        <f>3*60+55</f>
        <v>235</v>
      </c>
      <c r="BI46">
        <v>44</v>
      </c>
      <c r="BJ46" t="s">
        <v>193</v>
      </c>
      <c r="BK46">
        <f>3*60+42</f>
        <v>222</v>
      </c>
      <c r="BM46">
        <v>44</v>
      </c>
      <c r="BN46" t="s">
        <v>206</v>
      </c>
      <c r="BO46">
        <f>3*60+40</f>
        <v>220</v>
      </c>
      <c r="BQ46">
        <v>44</v>
      </c>
      <c r="BR46" t="s">
        <v>218</v>
      </c>
      <c r="BS46">
        <f>3*60+32</f>
        <v>212</v>
      </c>
      <c r="BU46">
        <v>44</v>
      </c>
      <c r="BV46" t="s">
        <v>233</v>
      </c>
      <c r="BW46">
        <f>3*60+38</f>
        <v>218</v>
      </c>
      <c r="BY46">
        <v>44</v>
      </c>
      <c r="BZ46" t="s">
        <v>251</v>
      </c>
      <c r="CA46">
        <f>4*60+47</f>
        <v>287</v>
      </c>
      <c r="CC46">
        <v>44</v>
      </c>
      <c r="CD46" t="s">
        <v>262</v>
      </c>
      <c r="CE46">
        <f t="shared" si="56"/>
        <v>219</v>
      </c>
    </row>
    <row r="47" spans="1:83">
      <c r="A47">
        <v>45</v>
      </c>
      <c r="B47" t="s">
        <v>11</v>
      </c>
      <c r="C47">
        <f t="shared" si="48"/>
        <v>308</v>
      </c>
      <c r="E47">
        <v>45</v>
      </c>
      <c r="F47" t="s">
        <v>24</v>
      </c>
      <c r="G47">
        <f>5*60+25</f>
        <v>325</v>
      </c>
      <c r="I47">
        <v>45</v>
      </c>
      <c r="J47" t="s">
        <v>31</v>
      </c>
      <c r="K47">
        <f t="shared" si="51"/>
        <v>244</v>
      </c>
      <c r="M47">
        <v>45</v>
      </c>
      <c r="N47" t="s">
        <v>42</v>
      </c>
      <c r="O47">
        <v>244</v>
      </c>
      <c r="Q47">
        <v>45</v>
      </c>
      <c r="R47" t="s">
        <v>52</v>
      </c>
      <c r="S47">
        <f t="shared" si="49"/>
        <v>231</v>
      </c>
      <c r="U47">
        <v>45</v>
      </c>
      <c r="V47" t="s">
        <v>63</v>
      </c>
      <c r="W47">
        <f t="shared" si="58"/>
        <v>230</v>
      </c>
      <c r="Y47">
        <v>45</v>
      </c>
      <c r="Z47" t="s">
        <v>75</v>
      </c>
      <c r="AA47">
        <f>3*60+55</f>
        <v>235</v>
      </c>
      <c r="AC47">
        <v>45</v>
      </c>
      <c r="AD47" t="s">
        <v>93</v>
      </c>
      <c r="AE47">
        <f t="shared" si="59"/>
        <v>240</v>
      </c>
      <c r="AG47">
        <v>45</v>
      </c>
      <c r="AH47" t="s">
        <v>108</v>
      </c>
      <c r="AI47">
        <f>3*60+23</f>
        <v>203</v>
      </c>
      <c r="AK47">
        <v>45</v>
      </c>
      <c r="AL47" s="1" t="s">
        <v>122</v>
      </c>
      <c r="AM47">
        <f t="shared" si="60"/>
        <v>265</v>
      </c>
      <c r="AO47">
        <v>45</v>
      </c>
      <c r="AP47" s="1" t="s">
        <v>131</v>
      </c>
      <c r="AQ47">
        <f t="shared" ref="AQ47:AQ54" si="62">4*60+26</f>
        <v>266</v>
      </c>
      <c r="AS47">
        <v>45</v>
      </c>
      <c r="AT47" s="1" t="s">
        <v>140</v>
      </c>
      <c r="AU47">
        <f t="shared" si="57"/>
        <v>244</v>
      </c>
      <c r="AW47">
        <v>45</v>
      </c>
      <c r="AX47" s="1" t="s">
        <v>152</v>
      </c>
      <c r="AY47">
        <f t="shared" si="61"/>
        <v>222</v>
      </c>
      <c r="BA47">
        <v>45</v>
      </c>
      <c r="BB47" t="s">
        <v>159</v>
      </c>
      <c r="BC47">
        <f t="shared" si="55"/>
        <v>208</v>
      </c>
      <c r="BE47">
        <v>45</v>
      </c>
      <c r="BF47" t="s">
        <v>176</v>
      </c>
      <c r="BG47">
        <f>4*60+36</f>
        <v>276</v>
      </c>
      <c r="BI47">
        <v>45</v>
      </c>
      <c r="BJ47" t="s">
        <v>195</v>
      </c>
      <c r="BK47">
        <f>4*60+11</f>
        <v>251</v>
      </c>
      <c r="BM47">
        <v>45</v>
      </c>
      <c r="BN47" t="s">
        <v>206</v>
      </c>
      <c r="BO47">
        <f>3*60+40</f>
        <v>220</v>
      </c>
      <c r="BQ47">
        <v>45</v>
      </c>
      <c r="BR47" t="s">
        <v>220</v>
      </c>
      <c r="BS47">
        <f>3*60+48</f>
        <v>228</v>
      </c>
      <c r="BU47">
        <v>45</v>
      </c>
      <c r="BV47" t="s">
        <v>233</v>
      </c>
      <c r="BW47">
        <f>3*60+38</f>
        <v>218</v>
      </c>
      <c r="BY47">
        <v>45</v>
      </c>
      <c r="BZ47" t="s">
        <v>251</v>
      </c>
      <c r="CA47">
        <f>4*60+47</f>
        <v>287</v>
      </c>
      <c r="CC47">
        <v>45</v>
      </c>
      <c r="CD47" t="s">
        <v>262</v>
      </c>
      <c r="CE47">
        <f t="shared" si="56"/>
        <v>219</v>
      </c>
    </row>
    <row r="48" spans="1:83">
      <c r="A48">
        <v>46</v>
      </c>
      <c r="B48" t="s">
        <v>12</v>
      </c>
      <c r="C48">
        <f>3*60+50</f>
        <v>230</v>
      </c>
      <c r="E48">
        <v>46</v>
      </c>
      <c r="F48" t="s">
        <v>24</v>
      </c>
      <c r="G48">
        <f>5*60+25</f>
        <v>325</v>
      </c>
      <c r="I48">
        <v>46</v>
      </c>
      <c r="J48" t="s">
        <v>31</v>
      </c>
      <c r="K48">
        <f t="shared" si="51"/>
        <v>244</v>
      </c>
      <c r="M48">
        <v>46</v>
      </c>
      <c r="N48" t="s">
        <v>42</v>
      </c>
      <c r="O48">
        <v>244</v>
      </c>
      <c r="Q48">
        <v>46</v>
      </c>
      <c r="R48" t="s">
        <v>53</v>
      </c>
      <c r="S48">
        <f>5*60+3</f>
        <v>303</v>
      </c>
      <c r="U48">
        <v>46</v>
      </c>
      <c r="V48" t="s">
        <v>63</v>
      </c>
      <c r="W48">
        <f t="shared" si="58"/>
        <v>230</v>
      </c>
      <c r="Y48">
        <v>46</v>
      </c>
      <c r="Z48" t="s">
        <v>77</v>
      </c>
      <c r="AA48">
        <f>3*60+51</f>
        <v>231</v>
      </c>
      <c r="AC48">
        <v>46</v>
      </c>
      <c r="AD48" t="s">
        <v>93</v>
      </c>
      <c r="AE48">
        <f t="shared" si="59"/>
        <v>240</v>
      </c>
      <c r="AG48">
        <v>46</v>
      </c>
      <c r="AH48" t="s">
        <v>109</v>
      </c>
      <c r="AI48">
        <f>3*60+53</f>
        <v>233</v>
      </c>
      <c r="AK48">
        <v>46</v>
      </c>
      <c r="AL48" s="1" t="s">
        <v>122</v>
      </c>
      <c r="AM48">
        <f t="shared" si="60"/>
        <v>265</v>
      </c>
      <c r="AO48">
        <v>46</v>
      </c>
      <c r="AP48" s="1" t="s">
        <v>131</v>
      </c>
      <c r="AQ48">
        <f t="shared" si="62"/>
        <v>266</v>
      </c>
      <c r="AS48">
        <v>46</v>
      </c>
      <c r="AT48" s="1" t="s">
        <v>140</v>
      </c>
      <c r="AU48">
        <f t="shared" si="57"/>
        <v>244</v>
      </c>
      <c r="AW48">
        <v>46</v>
      </c>
      <c r="AX48" s="1" t="s">
        <v>152</v>
      </c>
      <c r="AY48">
        <f t="shared" si="61"/>
        <v>222</v>
      </c>
      <c r="BA48">
        <v>46</v>
      </c>
      <c r="BB48" t="s">
        <v>159</v>
      </c>
      <c r="BC48">
        <f t="shared" si="55"/>
        <v>208</v>
      </c>
      <c r="BE48">
        <v>46</v>
      </c>
      <c r="BF48" t="s">
        <v>176</v>
      </c>
      <c r="BG48">
        <f>4*60+36</f>
        <v>276</v>
      </c>
      <c r="BI48">
        <v>46</v>
      </c>
      <c r="BJ48" t="s">
        <v>195</v>
      </c>
      <c r="BK48">
        <f>4*60+11</f>
        <v>251</v>
      </c>
      <c r="BM48">
        <v>46</v>
      </c>
      <c r="BN48" t="s">
        <v>208</v>
      </c>
      <c r="BO48">
        <f>4*60+1</f>
        <v>241</v>
      </c>
      <c r="BQ48">
        <v>46</v>
      </c>
      <c r="BR48" t="s">
        <v>221</v>
      </c>
      <c r="BS48">
        <f>3*60+42</f>
        <v>222</v>
      </c>
      <c r="BU48">
        <v>46</v>
      </c>
      <c r="BV48" t="s">
        <v>234</v>
      </c>
      <c r="BW48">
        <f>3*60+24</f>
        <v>204</v>
      </c>
      <c r="BY48">
        <v>46</v>
      </c>
      <c r="BZ48" t="s">
        <v>252</v>
      </c>
      <c r="CA48">
        <f t="shared" ref="CA48:CA55" si="63">3*60+35</f>
        <v>215</v>
      </c>
      <c r="CC48">
        <v>46</v>
      </c>
      <c r="CD48" t="s">
        <v>262</v>
      </c>
      <c r="CE48">
        <f t="shared" si="56"/>
        <v>219</v>
      </c>
    </row>
    <row r="49" spans="1:83">
      <c r="A49">
        <v>47</v>
      </c>
      <c r="B49" t="s">
        <v>12</v>
      </c>
      <c r="C49">
        <f>3*60+50</f>
        <v>230</v>
      </c>
      <c r="E49">
        <v>47</v>
      </c>
      <c r="F49" t="s">
        <v>24</v>
      </c>
      <c r="G49">
        <f>5*60+25</f>
        <v>325</v>
      </c>
      <c r="I49">
        <v>47</v>
      </c>
      <c r="J49" t="s">
        <v>31</v>
      </c>
      <c r="K49">
        <f t="shared" si="51"/>
        <v>244</v>
      </c>
      <c r="M49">
        <v>47</v>
      </c>
      <c r="N49" t="s">
        <v>43</v>
      </c>
      <c r="O49">
        <f>3*60+25</f>
        <v>205</v>
      </c>
      <c r="Q49">
        <v>47</v>
      </c>
      <c r="R49" t="s">
        <v>53</v>
      </c>
      <c r="S49">
        <f>5*60+3</f>
        <v>303</v>
      </c>
      <c r="U49">
        <v>47</v>
      </c>
      <c r="V49" t="s">
        <v>64</v>
      </c>
      <c r="W49">
        <f t="shared" ref="W49:W54" si="64">3*60+59</f>
        <v>239</v>
      </c>
      <c r="Y49">
        <v>47</v>
      </c>
      <c r="Z49" t="s">
        <v>77</v>
      </c>
      <c r="AA49">
        <f>3*60+51</f>
        <v>231</v>
      </c>
      <c r="AC49">
        <v>47</v>
      </c>
      <c r="AD49" t="s">
        <v>93</v>
      </c>
      <c r="AE49">
        <f t="shared" si="59"/>
        <v>240</v>
      </c>
      <c r="AG49">
        <v>47</v>
      </c>
      <c r="AH49" t="s">
        <v>110</v>
      </c>
      <c r="AI49">
        <f t="shared" ref="AI49:AI55" si="65">3*60+37</f>
        <v>217</v>
      </c>
      <c r="AK49">
        <v>47</v>
      </c>
      <c r="AL49" s="1" t="s">
        <v>122</v>
      </c>
      <c r="AM49">
        <f t="shared" si="60"/>
        <v>265</v>
      </c>
      <c r="AO49">
        <v>47</v>
      </c>
      <c r="AP49" s="1" t="s">
        <v>131</v>
      </c>
      <c r="AQ49">
        <f t="shared" si="62"/>
        <v>266</v>
      </c>
      <c r="AS49">
        <v>47</v>
      </c>
      <c r="AT49" s="1" t="s">
        <v>140</v>
      </c>
      <c r="AU49">
        <f t="shared" si="57"/>
        <v>244</v>
      </c>
      <c r="AW49">
        <v>47</v>
      </c>
      <c r="AX49" s="1" t="s">
        <v>152</v>
      </c>
      <c r="AY49">
        <f t="shared" si="61"/>
        <v>222</v>
      </c>
      <c r="BA49">
        <v>47</v>
      </c>
      <c r="BB49" t="s">
        <v>159</v>
      </c>
      <c r="BC49">
        <f t="shared" si="55"/>
        <v>208</v>
      </c>
      <c r="BE49">
        <v>47</v>
      </c>
      <c r="BF49" t="s">
        <v>176</v>
      </c>
      <c r="BG49">
        <f>4*60+36</f>
        <v>276</v>
      </c>
      <c r="BI49">
        <v>47</v>
      </c>
      <c r="BJ49" t="s">
        <v>195</v>
      </c>
      <c r="BK49">
        <f>4*60+11</f>
        <v>251</v>
      </c>
      <c r="BM49">
        <v>47</v>
      </c>
      <c r="BN49" t="s">
        <v>208</v>
      </c>
      <c r="BO49">
        <f>4*60+1</f>
        <v>241</v>
      </c>
      <c r="BQ49">
        <v>47</v>
      </c>
      <c r="BR49" t="s">
        <v>220</v>
      </c>
      <c r="BS49">
        <f>3*60+48</f>
        <v>228</v>
      </c>
      <c r="BU49">
        <v>47</v>
      </c>
      <c r="BV49" t="s">
        <v>235</v>
      </c>
      <c r="BW49">
        <f>4*60+23</f>
        <v>263</v>
      </c>
      <c r="BY49">
        <v>47</v>
      </c>
      <c r="BZ49" t="s">
        <v>252</v>
      </c>
      <c r="CA49">
        <f t="shared" si="63"/>
        <v>215</v>
      </c>
      <c r="CC49">
        <v>47</v>
      </c>
      <c r="CD49" t="s">
        <v>262</v>
      </c>
      <c r="CE49">
        <f t="shared" si="56"/>
        <v>219</v>
      </c>
    </row>
    <row r="50" spans="1:83">
      <c r="A50">
        <v>48</v>
      </c>
      <c r="B50" t="s">
        <v>13</v>
      </c>
      <c r="C50">
        <f>4*60+33</f>
        <v>273</v>
      </c>
      <c r="E50">
        <v>48</v>
      </c>
      <c r="F50" t="s">
        <v>24</v>
      </c>
      <c r="G50">
        <f>5*60+25</f>
        <v>325</v>
      </c>
      <c r="I50">
        <v>48</v>
      </c>
      <c r="J50" t="s">
        <v>31</v>
      </c>
      <c r="K50">
        <f t="shared" si="51"/>
        <v>244</v>
      </c>
      <c r="M50">
        <v>48</v>
      </c>
      <c r="N50" t="s">
        <v>44</v>
      </c>
      <c r="O50">
        <f>4*60+43</f>
        <v>283</v>
      </c>
      <c r="Q50">
        <v>48</v>
      </c>
      <c r="R50" t="s">
        <v>53</v>
      </c>
      <c r="S50">
        <f>5*60+3</f>
        <v>303</v>
      </c>
      <c r="U50">
        <v>48</v>
      </c>
      <c r="V50" t="s">
        <v>64</v>
      </c>
      <c r="W50">
        <f t="shared" si="64"/>
        <v>239</v>
      </c>
      <c r="Y50">
        <v>48</v>
      </c>
      <c r="Z50" t="s">
        <v>78</v>
      </c>
      <c r="AA50">
        <f>4*60+18</f>
        <v>258</v>
      </c>
      <c r="AC50">
        <v>48</v>
      </c>
      <c r="AD50" t="s">
        <v>93</v>
      </c>
      <c r="AE50">
        <f t="shared" si="59"/>
        <v>240</v>
      </c>
      <c r="AG50">
        <v>48</v>
      </c>
      <c r="AH50" t="s">
        <v>110</v>
      </c>
      <c r="AI50">
        <f t="shared" si="65"/>
        <v>217</v>
      </c>
      <c r="AK50">
        <v>48</v>
      </c>
      <c r="AL50" s="1" t="s">
        <v>122</v>
      </c>
      <c r="AM50">
        <f t="shared" si="60"/>
        <v>265</v>
      </c>
      <c r="AO50">
        <v>48</v>
      </c>
      <c r="AP50" s="1" t="s">
        <v>131</v>
      </c>
      <c r="AQ50">
        <f t="shared" si="62"/>
        <v>266</v>
      </c>
      <c r="AS50">
        <v>48</v>
      </c>
      <c r="AT50" s="1" t="s">
        <v>140</v>
      </c>
      <c r="AU50">
        <f t="shared" si="57"/>
        <v>244</v>
      </c>
      <c r="AW50">
        <v>48</v>
      </c>
      <c r="AX50" s="1" t="s">
        <v>152</v>
      </c>
      <c r="AY50">
        <f t="shared" si="61"/>
        <v>222</v>
      </c>
      <c r="BA50">
        <v>48</v>
      </c>
      <c r="BB50" t="s">
        <v>160</v>
      </c>
      <c r="BC50">
        <f>3*60+49</f>
        <v>229</v>
      </c>
      <c r="BE50">
        <v>48</v>
      </c>
      <c r="BF50" t="s">
        <v>177</v>
      </c>
      <c r="BG50">
        <f>4*60+7</f>
        <v>247</v>
      </c>
      <c r="BI50">
        <v>48</v>
      </c>
      <c r="BJ50" t="s">
        <v>196</v>
      </c>
      <c r="BK50">
        <f>4*60+13</f>
        <v>253</v>
      </c>
      <c r="BM50">
        <v>48</v>
      </c>
      <c r="BN50" t="s">
        <v>208</v>
      </c>
      <c r="BO50">
        <f>4*60+1</f>
        <v>241</v>
      </c>
      <c r="BQ50">
        <v>48</v>
      </c>
      <c r="BR50" t="s">
        <v>222</v>
      </c>
      <c r="BS50">
        <f>3*60+16</f>
        <v>196</v>
      </c>
      <c r="BU50">
        <v>48</v>
      </c>
      <c r="BV50" t="s">
        <v>233</v>
      </c>
      <c r="BW50">
        <f>3*60+38</f>
        <v>218</v>
      </c>
      <c r="BY50">
        <v>48</v>
      </c>
      <c r="BZ50" t="s">
        <v>252</v>
      </c>
      <c r="CA50">
        <f t="shared" si="63"/>
        <v>215</v>
      </c>
      <c r="CC50">
        <v>48</v>
      </c>
      <c r="CD50" t="s">
        <v>263</v>
      </c>
      <c r="CE50">
        <f>3*60+45</f>
        <v>225</v>
      </c>
    </row>
    <row r="51" spans="1:83">
      <c r="A51">
        <v>49</v>
      </c>
      <c r="B51" t="s">
        <v>13</v>
      </c>
      <c r="C51">
        <f>4*60+33</f>
        <v>273</v>
      </c>
      <c r="E51">
        <v>49</v>
      </c>
      <c r="F51" t="s">
        <v>24</v>
      </c>
      <c r="G51">
        <f>5*60+25</f>
        <v>325</v>
      </c>
      <c r="I51">
        <v>49</v>
      </c>
      <c r="J51" t="s">
        <v>32</v>
      </c>
      <c r="K51">
        <f>5*60+29</f>
        <v>329</v>
      </c>
      <c r="M51">
        <v>49</v>
      </c>
      <c r="N51" t="s">
        <v>44</v>
      </c>
      <c r="O51">
        <f>4*60+43</f>
        <v>283</v>
      </c>
      <c r="Q51">
        <v>49</v>
      </c>
      <c r="R51" t="s">
        <v>53</v>
      </c>
      <c r="S51">
        <f>5*60+3</f>
        <v>303</v>
      </c>
      <c r="U51">
        <v>49</v>
      </c>
      <c r="V51" t="s">
        <v>64</v>
      </c>
      <c r="W51">
        <f t="shared" si="64"/>
        <v>239</v>
      </c>
      <c r="Y51">
        <v>49</v>
      </c>
      <c r="Z51" t="s">
        <v>79</v>
      </c>
      <c r="AA51">
        <f>5*60+31</f>
        <v>331</v>
      </c>
      <c r="AC51">
        <v>49</v>
      </c>
      <c r="AD51" t="s">
        <v>93</v>
      </c>
      <c r="AE51">
        <f t="shared" si="59"/>
        <v>240</v>
      </c>
      <c r="AG51">
        <v>49</v>
      </c>
      <c r="AH51" t="s">
        <v>110</v>
      </c>
      <c r="AI51">
        <f t="shared" si="65"/>
        <v>217</v>
      </c>
      <c r="AK51">
        <v>49</v>
      </c>
      <c r="AL51" s="1" t="s">
        <v>122</v>
      </c>
      <c r="AM51">
        <f t="shared" si="60"/>
        <v>265</v>
      </c>
      <c r="AO51">
        <v>49</v>
      </c>
      <c r="AP51" s="1" t="s">
        <v>131</v>
      </c>
      <c r="AQ51">
        <f t="shared" si="62"/>
        <v>266</v>
      </c>
      <c r="AS51">
        <v>49</v>
      </c>
      <c r="AT51" s="1" t="s">
        <v>141</v>
      </c>
      <c r="AU51">
        <f>3*60+33</f>
        <v>213</v>
      </c>
      <c r="AW51">
        <v>49</v>
      </c>
      <c r="AX51" s="1" t="s">
        <v>152</v>
      </c>
      <c r="AY51">
        <f t="shared" si="61"/>
        <v>222</v>
      </c>
      <c r="BA51">
        <v>49</v>
      </c>
      <c r="BB51" t="s">
        <v>160</v>
      </c>
      <c r="BC51">
        <f>3*60+49</f>
        <v>229</v>
      </c>
      <c r="BE51">
        <v>49</v>
      </c>
      <c r="BF51" t="s">
        <v>177</v>
      </c>
      <c r="BG51">
        <f>4*60+7</f>
        <v>247</v>
      </c>
      <c r="BI51">
        <v>49</v>
      </c>
      <c r="BJ51" t="s">
        <v>196</v>
      </c>
      <c r="BK51">
        <f>4*60+13</f>
        <v>253</v>
      </c>
      <c r="BM51">
        <v>49</v>
      </c>
      <c r="BN51" t="s">
        <v>208</v>
      </c>
      <c r="BO51">
        <f>4*60+1</f>
        <v>241</v>
      </c>
      <c r="BQ51">
        <v>49</v>
      </c>
      <c r="BR51" t="s">
        <v>222</v>
      </c>
      <c r="BS51">
        <f>3*60+16</f>
        <v>196</v>
      </c>
      <c r="BU51">
        <v>49</v>
      </c>
      <c r="BV51" t="s">
        <v>236</v>
      </c>
      <c r="BW51">
        <f>3*60+55</f>
        <v>235</v>
      </c>
      <c r="BY51">
        <v>49</v>
      </c>
      <c r="BZ51" t="s">
        <v>252</v>
      </c>
      <c r="CA51">
        <f t="shared" si="63"/>
        <v>215</v>
      </c>
      <c r="CC51">
        <v>49</v>
      </c>
      <c r="CD51" t="s">
        <v>263</v>
      </c>
      <c r="CE51">
        <f>3*60+45</f>
        <v>225</v>
      </c>
    </row>
    <row r="52" spans="1:83">
      <c r="A52">
        <v>50</v>
      </c>
      <c r="B52" t="s">
        <v>13</v>
      </c>
      <c r="C52">
        <f>4*60+33</f>
        <v>273</v>
      </c>
      <c r="E52">
        <v>50</v>
      </c>
      <c r="F52" t="s">
        <v>22</v>
      </c>
      <c r="G52">
        <f>3*60+47</f>
        <v>227</v>
      </c>
      <c r="I52">
        <v>50</v>
      </c>
      <c r="J52" t="s">
        <v>32</v>
      </c>
      <c r="K52">
        <f>5*60+29</f>
        <v>329</v>
      </c>
      <c r="M52">
        <v>50</v>
      </c>
      <c r="N52" t="s">
        <v>44</v>
      </c>
      <c r="O52">
        <f>4*60+43</f>
        <v>283</v>
      </c>
      <c r="Q52">
        <v>50</v>
      </c>
      <c r="R52" t="s">
        <v>54</v>
      </c>
      <c r="S52">
        <f>4*60+32</f>
        <v>272</v>
      </c>
      <c r="U52">
        <v>50</v>
      </c>
      <c r="V52" t="s">
        <v>64</v>
      </c>
      <c r="W52">
        <f t="shared" si="64"/>
        <v>239</v>
      </c>
      <c r="Y52">
        <v>50</v>
      </c>
      <c r="Z52" t="s">
        <v>79</v>
      </c>
      <c r="AA52">
        <f>5*60+31</f>
        <v>331</v>
      </c>
      <c r="AC52">
        <v>50</v>
      </c>
      <c r="AD52" t="s">
        <v>93</v>
      </c>
      <c r="AE52">
        <f t="shared" si="59"/>
        <v>240</v>
      </c>
      <c r="AG52">
        <v>50</v>
      </c>
      <c r="AH52" t="s">
        <v>110</v>
      </c>
      <c r="AI52">
        <f t="shared" si="65"/>
        <v>217</v>
      </c>
      <c r="AK52">
        <v>50</v>
      </c>
      <c r="AL52" s="1" t="s">
        <v>123</v>
      </c>
      <c r="AM52">
        <f>4*60+7</f>
        <v>247</v>
      </c>
      <c r="AO52">
        <v>50</v>
      </c>
      <c r="AP52" s="1" t="s">
        <v>131</v>
      </c>
      <c r="AQ52">
        <f t="shared" si="62"/>
        <v>266</v>
      </c>
      <c r="AS52">
        <v>50</v>
      </c>
      <c r="AT52" s="1" t="s">
        <v>142</v>
      </c>
      <c r="AU52">
        <f>3*60+55</f>
        <v>235</v>
      </c>
      <c r="AW52">
        <v>50</v>
      </c>
      <c r="AX52" s="1" t="s">
        <v>153</v>
      </c>
      <c r="AY52">
        <f>4*60+30</f>
        <v>270</v>
      </c>
      <c r="BA52">
        <v>50</v>
      </c>
      <c r="BB52" t="s">
        <v>160</v>
      </c>
      <c r="BC52">
        <f>3*60+49</f>
        <v>229</v>
      </c>
      <c r="BE52">
        <v>50</v>
      </c>
      <c r="BF52" t="s">
        <v>178</v>
      </c>
      <c r="BG52">
        <f>3*60+47</f>
        <v>227</v>
      </c>
      <c r="BI52">
        <v>50</v>
      </c>
      <c r="BJ52" t="s">
        <v>196</v>
      </c>
      <c r="BK52">
        <f>4*60+13</f>
        <v>253</v>
      </c>
      <c r="BM52">
        <v>50</v>
      </c>
      <c r="BN52" t="s">
        <v>210</v>
      </c>
      <c r="BO52">
        <f>3*60+13</f>
        <v>193</v>
      </c>
      <c r="BQ52">
        <v>50</v>
      </c>
      <c r="BR52" t="s">
        <v>222</v>
      </c>
      <c r="BS52">
        <f>3*60+16</f>
        <v>196</v>
      </c>
      <c r="BU52">
        <v>50</v>
      </c>
      <c r="BV52" t="s">
        <v>237</v>
      </c>
      <c r="BW52">
        <f>3*60+23</f>
        <v>203</v>
      </c>
      <c r="BY52">
        <v>50</v>
      </c>
      <c r="BZ52" t="s">
        <v>252</v>
      </c>
      <c r="CA52">
        <f t="shared" si="63"/>
        <v>215</v>
      </c>
      <c r="CC52">
        <v>50</v>
      </c>
      <c r="CD52" t="s">
        <v>263</v>
      </c>
      <c r="CE52">
        <f>3*60+45</f>
        <v>225</v>
      </c>
    </row>
    <row r="53" spans="1:83">
      <c r="A53">
        <v>51</v>
      </c>
      <c r="B53" t="s">
        <v>13</v>
      </c>
      <c r="C53">
        <f>4*60+33</f>
        <v>273</v>
      </c>
      <c r="E53">
        <v>51</v>
      </c>
      <c r="F53" t="s">
        <v>22</v>
      </c>
      <c r="G53">
        <f>3*60+47</f>
        <v>227</v>
      </c>
      <c r="I53">
        <v>51</v>
      </c>
      <c r="J53" t="s">
        <v>33</v>
      </c>
      <c r="K53">
        <f>4*60+13</f>
        <v>253</v>
      </c>
      <c r="M53">
        <v>51</v>
      </c>
      <c r="N53" t="s">
        <v>44</v>
      </c>
      <c r="O53">
        <f>4*60+43</f>
        <v>283</v>
      </c>
      <c r="Q53">
        <v>51</v>
      </c>
      <c r="R53" t="s">
        <v>54</v>
      </c>
      <c r="S53">
        <f>4*60+32</f>
        <v>272</v>
      </c>
      <c r="U53">
        <v>51</v>
      </c>
      <c r="V53" t="s">
        <v>64</v>
      </c>
      <c r="W53">
        <f t="shared" si="64"/>
        <v>239</v>
      </c>
      <c r="Y53">
        <v>51</v>
      </c>
      <c r="Z53" t="s">
        <v>79</v>
      </c>
      <c r="AA53">
        <f>5*60+31</f>
        <v>331</v>
      </c>
      <c r="AC53">
        <v>51</v>
      </c>
      <c r="AD53" t="s">
        <v>93</v>
      </c>
      <c r="AE53">
        <f t="shared" si="59"/>
        <v>240</v>
      </c>
      <c r="AG53">
        <v>51</v>
      </c>
      <c r="AH53" t="s">
        <v>110</v>
      </c>
      <c r="AI53">
        <f t="shared" si="65"/>
        <v>217</v>
      </c>
      <c r="AK53">
        <v>51</v>
      </c>
      <c r="AL53" s="1" t="s">
        <v>124</v>
      </c>
      <c r="AM53">
        <f>3*60+43</f>
        <v>223</v>
      </c>
      <c r="AO53">
        <v>51</v>
      </c>
      <c r="AP53" s="1" t="s">
        <v>131</v>
      </c>
      <c r="AQ53">
        <f t="shared" si="62"/>
        <v>266</v>
      </c>
      <c r="AS53">
        <v>51</v>
      </c>
      <c r="AT53" s="1" t="s">
        <v>142</v>
      </c>
      <c r="AU53">
        <f>3*60+55</f>
        <v>235</v>
      </c>
      <c r="AW53">
        <v>51</v>
      </c>
      <c r="AX53" s="1" t="s">
        <v>153</v>
      </c>
      <c r="AY53">
        <f>4*60+30</f>
        <v>270</v>
      </c>
      <c r="BA53">
        <v>51</v>
      </c>
      <c r="BB53" t="s">
        <v>160</v>
      </c>
      <c r="BC53">
        <f>3*60+49</f>
        <v>229</v>
      </c>
      <c r="BE53">
        <v>51</v>
      </c>
      <c r="BF53" t="s">
        <v>178</v>
      </c>
      <c r="BG53">
        <f>3*60+47</f>
        <v>227</v>
      </c>
      <c r="BI53">
        <v>51</v>
      </c>
      <c r="BJ53" t="s">
        <v>196</v>
      </c>
      <c r="BK53">
        <f>4*60+13</f>
        <v>253</v>
      </c>
      <c r="BM53">
        <v>51</v>
      </c>
      <c r="BN53" t="s">
        <v>208</v>
      </c>
      <c r="BO53">
        <f>4*60+1</f>
        <v>241</v>
      </c>
      <c r="BQ53">
        <v>51</v>
      </c>
      <c r="BR53" t="s">
        <v>222</v>
      </c>
      <c r="BS53">
        <f>3*60+16</f>
        <v>196</v>
      </c>
      <c r="BU53">
        <v>51</v>
      </c>
      <c r="BV53" t="s">
        <v>238</v>
      </c>
      <c r="BW53">
        <f>3*60+48</f>
        <v>228</v>
      </c>
      <c r="BY53">
        <v>51</v>
      </c>
      <c r="BZ53" t="s">
        <v>252</v>
      </c>
      <c r="CA53">
        <f t="shared" si="63"/>
        <v>215</v>
      </c>
      <c r="CC53">
        <v>51</v>
      </c>
      <c r="CD53" t="s">
        <v>264</v>
      </c>
      <c r="CE53">
        <f>3*60+53</f>
        <v>233</v>
      </c>
    </row>
    <row r="54" spans="1:83">
      <c r="A54">
        <v>52</v>
      </c>
      <c r="B54" t="s">
        <v>13</v>
      </c>
      <c r="C54">
        <f>4*60+33</f>
        <v>273</v>
      </c>
      <c r="E54">
        <v>52</v>
      </c>
      <c r="F54" t="s">
        <v>23</v>
      </c>
      <c r="G54">
        <f>4*60+19</f>
        <v>259</v>
      </c>
      <c r="I54">
        <v>52</v>
      </c>
      <c r="J54" t="s">
        <v>33</v>
      </c>
      <c r="K54">
        <f>4*60+13</f>
        <v>253</v>
      </c>
      <c r="M54">
        <v>52</v>
      </c>
      <c r="N54" t="s">
        <v>44</v>
      </c>
      <c r="O54">
        <f>4*60+43</f>
        <v>283</v>
      </c>
      <c r="Q54">
        <v>52</v>
      </c>
      <c r="R54" t="s">
        <v>54</v>
      </c>
      <c r="S54">
        <f>4*60+32</f>
        <v>272</v>
      </c>
      <c r="U54">
        <v>52</v>
      </c>
      <c r="V54" t="s">
        <v>64</v>
      </c>
      <c r="W54">
        <f t="shared" si="64"/>
        <v>239</v>
      </c>
      <c r="Y54">
        <v>52</v>
      </c>
      <c r="Z54" t="s">
        <v>79</v>
      </c>
      <c r="AA54">
        <f>5*60+31</f>
        <v>331</v>
      </c>
      <c r="AC54">
        <v>52</v>
      </c>
      <c r="AD54" t="s">
        <v>93</v>
      </c>
      <c r="AE54">
        <f t="shared" si="59"/>
        <v>240</v>
      </c>
      <c r="AG54">
        <v>52</v>
      </c>
      <c r="AH54" t="s">
        <v>110</v>
      </c>
      <c r="AI54">
        <f t="shared" si="65"/>
        <v>217</v>
      </c>
      <c r="AK54">
        <v>52</v>
      </c>
      <c r="AL54" s="1" t="s">
        <v>124</v>
      </c>
      <c r="AM54">
        <f>3*60+43</f>
        <v>223</v>
      </c>
      <c r="AO54">
        <v>52</v>
      </c>
      <c r="AP54" s="1" t="s">
        <v>131</v>
      </c>
      <c r="AQ54">
        <f t="shared" si="62"/>
        <v>266</v>
      </c>
      <c r="AS54">
        <v>52</v>
      </c>
      <c r="AT54" s="1" t="s">
        <v>142</v>
      </c>
      <c r="AU54">
        <f>3*60+55</f>
        <v>235</v>
      </c>
      <c r="AW54">
        <v>52</v>
      </c>
      <c r="AX54" s="1" t="s">
        <v>153</v>
      </c>
      <c r="AY54">
        <f>4*60+30</f>
        <v>270</v>
      </c>
      <c r="BA54">
        <v>52</v>
      </c>
      <c r="BB54" t="s">
        <v>160</v>
      </c>
      <c r="BC54">
        <f>3*60+49</f>
        <v>229</v>
      </c>
      <c r="BE54">
        <v>52</v>
      </c>
      <c r="BF54" t="s">
        <v>178</v>
      </c>
      <c r="BG54">
        <f>3*60+47</f>
        <v>227</v>
      </c>
      <c r="BI54">
        <v>52</v>
      </c>
      <c r="BJ54" t="s">
        <v>196</v>
      </c>
      <c r="BK54">
        <f>4*60+13</f>
        <v>253</v>
      </c>
      <c r="BM54">
        <v>52</v>
      </c>
      <c r="BN54" t="s">
        <v>210</v>
      </c>
      <c r="BO54">
        <f>3*60+13</f>
        <v>193</v>
      </c>
      <c r="BQ54">
        <v>52</v>
      </c>
      <c r="BR54" t="s">
        <v>222</v>
      </c>
      <c r="BS54">
        <f>3*60+16</f>
        <v>196</v>
      </c>
      <c r="BU54">
        <v>52</v>
      </c>
      <c r="BV54" t="s">
        <v>238</v>
      </c>
      <c r="BW54">
        <f>3*60+48</f>
        <v>228</v>
      </c>
      <c r="BY54">
        <v>52</v>
      </c>
      <c r="BZ54" t="s">
        <v>252</v>
      </c>
      <c r="CA54">
        <f t="shared" si="63"/>
        <v>215</v>
      </c>
      <c r="CC54">
        <v>52</v>
      </c>
      <c r="CD54" t="s">
        <v>264</v>
      </c>
      <c r="CE54">
        <f>3*60+53</f>
        <v>233</v>
      </c>
    </row>
    <row r="55" spans="1:83">
      <c r="I55">
        <v>53</v>
      </c>
      <c r="J55" t="s">
        <v>32</v>
      </c>
      <c r="K55">
        <f>5*60+29</f>
        <v>329</v>
      </c>
      <c r="Q55">
        <v>53</v>
      </c>
      <c r="R55" t="s">
        <v>54</v>
      </c>
      <c r="S55">
        <f>4*60+32</f>
        <v>272</v>
      </c>
      <c r="AG55">
        <v>53</v>
      </c>
      <c r="AH55" s="1" t="s">
        <v>110</v>
      </c>
      <c r="AI55">
        <f t="shared" si="65"/>
        <v>217</v>
      </c>
      <c r="BA55">
        <v>53</v>
      </c>
      <c r="BB55" t="s">
        <v>161</v>
      </c>
      <c r="BC55">
        <f>3*60+53</f>
        <v>233</v>
      </c>
      <c r="BY55">
        <v>53</v>
      </c>
      <c r="BZ55" t="s">
        <v>252</v>
      </c>
      <c r="CA55">
        <f t="shared" si="63"/>
        <v>215</v>
      </c>
    </row>
    <row r="66" spans="2:7">
      <c r="D66" t="s">
        <v>267</v>
      </c>
      <c r="E66" t="s">
        <v>275</v>
      </c>
      <c r="F66" t="s">
        <v>276</v>
      </c>
      <c r="G66" t="s">
        <v>274</v>
      </c>
    </row>
    <row r="67" spans="2:7">
      <c r="B67">
        <f>3*60+20</f>
        <v>200</v>
      </c>
      <c r="D67">
        <f>AVERAGE(B67:B1163)</f>
        <v>241.71011850501367</v>
      </c>
      <c r="E67" t="s">
        <v>272</v>
      </c>
      <c r="F67" t="s">
        <v>273</v>
      </c>
      <c r="G67" s="2">
        <v>0.16805555555555554</v>
      </c>
    </row>
    <row r="68" spans="2:7">
      <c r="B68">
        <f>3*60+20</f>
        <v>200</v>
      </c>
      <c r="D68">
        <f>STDEV(B67:B1163)</f>
        <v>30.921932217246457</v>
      </c>
      <c r="E68" t="s">
        <v>271</v>
      </c>
      <c r="F68" t="s">
        <v>268</v>
      </c>
    </row>
    <row r="69" spans="2:7">
      <c r="B69">
        <f>3*60+20</f>
        <v>200</v>
      </c>
      <c r="D69">
        <f>MEDIAN(B67:B1163)</f>
        <v>239</v>
      </c>
      <c r="E69" t="s">
        <v>270</v>
      </c>
      <c r="F69" t="s">
        <v>269</v>
      </c>
    </row>
    <row r="70" spans="2:7">
      <c r="B70">
        <v>210</v>
      </c>
    </row>
    <row r="71" spans="2:7">
      <c r="B71">
        <f>5*60+47</f>
        <v>347</v>
      </c>
    </row>
    <row r="72" spans="2:7">
      <c r="B72">
        <f>2*60+50</f>
        <v>170</v>
      </c>
    </row>
    <row r="73" spans="2:7">
      <c r="B73">
        <f>2*60+50</f>
        <v>170</v>
      </c>
    </row>
    <row r="74" spans="2:7">
      <c r="B74">
        <f>2*60+50</f>
        <v>170</v>
      </c>
    </row>
    <row r="75" spans="2:7">
      <c r="B75">
        <f>3*60+27</f>
        <v>207</v>
      </c>
    </row>
    <row r="76" spans="2:7">
      <c r="B76">
        <f>3*60+27</f>
        <v>207</v>
      </c>
    </row>
    <row r="77" spans="2:7">
      <c r="B77">
        <f>3*60+27</f>
        <v>207</v>
      </c>
    </row>
    <row r="78" spans="2:7">
      <c r="B78">
        <f>3*60+40</f>
        <v>220</v>
      </c>
    </row>
    <row r="79" spans="2:7">
      <c r="B79">
        <f>3*60+40</f>
        <v>220</v>
      </c>
    </row>
    <row r="80" spans="2:7">
      <c r="B80">
        <f>3*60+40</f>
        <v>220</v>
      </c>
    </row>
    <row r="81" spans="2:2">
      <c r="B81">
        <f>3*60+40</f>
        <v>220</v>
      </c>
    </row>
    <row r="82" spans="2:2">
      <c r="B82">
        <f>3*60+40</f>
        <v>220</v>
      </c>
    </row>
    <row r="83" spans="2:2">
      <c r="B83">
        <f t="shared" ref="B83:B90" si="66">3*60+17</f>
        <v>197</v>
      </c>
    </row>
    <row r="84" spans="2:2">
      <c r="B84">
        <f t="shared" si="66"/>
        <v>197</v>
      </c>
    </row>
    <row r="85" spans="2:2">
      <c r="B85">
        <f t="shared" si="66"/>
        <v>197</v>
      </c>
    </row>
    <row r="86" spans="2:2">
      <c r="B86">
        <f t="shared" si="66"/>
        <v>197</v>
      </c>
    </row>
    <row r="87" spans="2:2">
      <c r="B87">
        <f t="shared" si="66"/>
        <v>197</v>
      </c>
    </row>
    <row r="88" spans="2:2">
      <c r="B88">
        <f t="shared" si="66"/>
        <v>197</v>
      </c>
    </row>
    <row r="89" spans="2:2">
      <c r="B89">
        <f t="shared" si="66"/>
        <v>197</v>
      </c>
    </row>
    <row r="90" spans="2:2">
      <c r="B90">
        <f t="shared" si="66"/>
        <v>197</v>
      </c>
    </row>
    <row r="91" spans="2:2">
      <c r="B91">
        <f t="shared" ref="B91:B97" si="67">4*60+25</f>
        <v>265</v>
      </c>
    </row>
    <row r="92" spans="2:2">
      <c r="B92">
        <f t="shared" si="67"/>
        <v>265</v>
      </c>
    </row>
    <row r="93" spans="2:2">
      <c r="B93">
        <f t="shared" si="67"/>
        <v>265</v>
      </c>
    </row>
    <row r="94" spans="2:2">
      <c r="B94">
        <f t="shared" si="67"/>
        <v>265</v>
      </c>
    </row>
    <row r="95" spans="2:2">
      <c r="B95">
        <f t="shared" si="67"/>
        <v>265</v>
      </c>
    </row>
    <row r="96" spans="2:2">
      <c r="B96">
        <f t="shared" si="67"/>
        <v>265</v>
      </c>
    </row>
    <row r="97" spans="2:2">
      <c r="B97">
        <f t="shared" si="67"/>
        <v>265</v>
      </c>
    </row>
    <row r="98" spans="2:2">
      <c r="B98">
        <f t="shared" ref="B98:B111" si="68">5*60+8</f>
        <v>308</v>
      </c>
    </row>
    <row r="99" spans="2:2">
      <c r="B99">
        <f t="shared" si="68"/>
        <v>308</v>
      </c>
    </row>
    <row r="100" spans="2:2">
      <c r="B100">
        <f t="shared" si="68"/>
        <v>308</v>
      </c>
    </row>
    <row r="101" spans="2:2">
      <c r="B101">
        <f t="shared" si="68"/>
        <v>308</v>
      </c>
    </row>
    <row r="102" spans="2:2">
      <c r="B102">
        <f t="shared" si="68"/>
        <v>308</v>
      </c>
    </row>
    <row r="103" spans="2:2">
      <c r="B103">
        <f t="shared" si="68"/>
        <v>308</v>
      </c>
    </row>
    <row r="104" spans="2:2">
      <c r="B104">
        <f t="shared" si="68"/>
        <v>308</v>
      </c>
    </row>
    <row r="105" spans="2:2">
      <c r="B105">
        <f t="shared" si="68"/>
        <v>308</v>
      </c>
    </row>
    <row r="106" spans="2:2">
      <c r="B106">
        <f t="shared" si="68"/>
        <v>308</v>
      </c>
    </row>
    <row r="107" spans="2:2">
      <c r="B107">
        <f t="shared" si="68"/>
        <v>308</v>
      </c>
    </row>
    <row r="108" spans="2:2">
      <c r="B108">
        <f t="shared" si="68"/>
        <v>308</v>
      </c>
    </row>
    <row r="109" spans="2:2">
      <c r="B109">
        <f t="shared" si="68"/>
        <v>308</v>
      </c>
    </row>
    <row r="110" spans="2:2">
      <c r="B110">
        <f t="shared" si="68"/>
        <v>308</v>
      </c>
    </row>
    <row r="111" spans="2:2">
      <c r="B111">
        <f t="shared" si="68"/>
        <v>308</v>
      </c>
    </row>
    <row r="112" spans="2:2">
      <c r="B112">
        <f>3*60+50</f>
        <v>230</v>
      </c>
    </row>
    <row r="113" spans="2:2">
      <c r="B113">
        <f>3*60+50</f>
        <v>230</v>
      </c>
    </row>
    <row r="114" spans="2:2">
      <c r="B114">
        <f>4*60+33</f>
        <v>273</v>
      </c>
    </row>
    <row r="115" spans="2:2">
      <c r="B115">
        <f>4*60+33</f>
        <v>273</v>
      </c>
    </row>
    <row r="116" spans="2:2">
      <c r="B116">
        <f>4*60+33</f>
        <v>273</v>
      </c>
    </row>
    <row r="117" spans="2:2">
      <c r="B117">
        <f>4*60+33</f>
        <v>273</v>
      </c>
    </row>
    <row r="118" spans="2:2">
      <c r="B118">
        <f>4*60+33</f>
        <v>273</v>
      </c>
    </row>
    <row r="119" spans="2:2">
      <c r="B119">
        <f t="shared" ref="B119:B127" si="69">4*60+33</f>
        <v>273</v>
      </c>
    </row>
    <row r="120" spans="2:2">
      <c r="B120">
        <f t="shared" si="69"/>
        <v>273</v>
      </c>
    </row>
    <row r="121" spans="2:2">
      <c r="B121">
        <f t="shared" si="69"/>
        <v>273</v>
      </c>
    </row>
    <row r="122" spans="2:2">
      <c r="B122">
        <f t="shared" si="69"/>
        <v>273</v>
      </c>
    </row>
    <row r="123" spans="2:2">
      <c r="B123">
        <f t="shared" si="69"/>
        <v>273</v>
      </c>
    </row>
    <row r="124" spans="2:2">
      <c r="B124">
        <f t="shared" si="69"/>
        <v>273</v>
      </c>
    </row>
    <row r="125" spans="2:2">
      <c r="B125">
        <f t="shared" si="69"/>
        <v>273</v>
      </c>
    </row>
    <row r="126" spans="2:2">
      <c r="B126">
        <f t="shared" si="69"/>
        <v>273</v>
      </c>
    </row>
    <row r="127" spans="2:2">
      <c r="B127">
        <f t="shared" si="69"/>
        <v>273</v>
      </c>
    </row>
    <row r="128" spans="2:2">
      <c r="B128">
        <f t="shared" ref="B128:B135" si="70">4*60+5</f>
        <v>245</v>
      </c>
    </row>
    <row r="129" spans="2:2">
      <c r="B129">
        <f t="shared" si="70"/>
        <v>245</v>
      </c>
    </row>
    <row r="130" spans="2:2">
      <c r="B130">
        <f t="shared" si="70"/>
        <v>245</v>
      </c>
    </row>
    <row r="131" spans="2:2">
      <c r="B131">
        <f t="shared" si="70"/>
        <v>245</v>
      </c>
    </row>
    <row r="132" spans="2:2">
      <c r="B132">
        <f t="shared" si="70"/>
        <v>245</v>
      </c>
    </row>
    <row r="133" spans="2:2">
      <c r="B133">
        <f t="shared" si="70"/>
        <v>245</v>
      </c>
    </row>
    <row r="134" spans="2:2">
      <c r="B134">
        <f t="shared" si="70"/>
        <v>245</v>
      </c>
    </row>
    <row r="135" spans="2:2">
      <c r="B135">
        <f t="shared" si="70"/>
        <v>245</v>
      </c>
    </row>
    <row r="136" spans="2:2">
      <c r="B136">
        <f>4*60+36</f>
        <v>276</v>
      </c>
    </row>
    <row r="137" spans="2:2">
      <c r="B137">
        <f>4*60+36</f>
        <v>276</v>
      </c>
    </row>
    <row r="138" spans="2:2">
      <c r="B138">
        <f t="shared" ref="B138:B145" si="71">4*60+25</f>
        <v>265</v>
      </c>
    </row>
    <row r="139" spans="2:2">
      <c r="B139">
        <f t="shared" si="71"/>
        <v>265</v>
      </c>
    </row>
    <row r="140" spans="2:2">
      <c r="B140">
        <f t="shared" si="71"/>
        <v>265</v>
      </c>
    </row>
    <row r="141" spans="2:2">
      <c r="B141">
        <f t="shared" si="71"/>
        <v>265</v>
      </c>
    </row>
    <row r="142" spans="2:2">
      <c r="B142">
        <f t="shared" si="71"/>
        <v>265</v>
      </c>
    </row>
    <row r="143" spans="2:2">
      <c r="B143">
        <f t="shared" si="71"/>
        <v>265</v>
      </c>
    </row>
    <row r="144" spans="2:2">
      <c r="B144">
        <f t="shared" si="71"/>
        <v>265</v>
      </c>
    </row>
    <row r="145" spans="2:2">
      <c r="B145">
        <f t="shared" si="71"/>
        <v>265</v>
      </c>
    </row>
    <row r="146" spans="2:2">
      <c r="B146">
        <f>4*60+51</f>
        <v>291</v>
      </c>
    </row>
    <row r="147" spans="2:2">
      <c r="B147">
        <f>4*60+51</f>
        <v>291</v>
      </c>
    </row>
    <row r="148" spans="2:2">
      <c r="B148">
        <f t="shared" ref="B148:B154" si="72">3*60+24</f>
        <v>204</v>
      </c>
    </row>
    <row r="149" spans="2:2">
      <c r="B149">
        <f t="shared" si="72"/>
        <v>204</v>
      </c>
    </row>
    <row r="150" spans="2:2">
      <c r="B150">
        <f t="shared" si="72"/>
        <v>204</v>
      </c>
    </row>
    <row r="151" spans="2:2">
      <c r="B151">
        <f t="shared" si="72"/>
        <v>204</v>
      </c>
    </row>
    <row r="152" spans="2:2">
      <c r="B152">
        <f t="shared" si="72"/>
        <v>204</v>
      </c>
    </row>
    <row r="153" spans="2:2">
      <c r="B153">
        <f t="shared" si="72"/>
        <v>204</v>
      </c>
    </row>
    <row r="154" spans="2:2">
      <c r="B154">
        <f t="shared" si="72"/>
        <v>204</v>
      </c>
    </row>
    <row r="155" spans="2:2">
      <c r="B155">
        <f t="shared" ref="B155:B162" si="73">3*60+53</f>
        <v>233</v>
      </c>
    </row>
    <row r="156" spans="2:2">
      <c r="B156">
        <f t="shared" si="73"/>
        <v>233</v>
      </c>
    </row>
    <row r="157" spans="2:2">
      <c r="B157">
        <f t="shared" si="73"/>
        <v>233</v>
      </c>
    </row>
    <row r="158" spans="2:2">
      <c r="B158">
        <f t="shared" si="73"/>
        <v>233</v>
      </c>
    </row>
    <row r="159" spans="2:2">
      <c r="B159">
        <f t="shared" si="73"/>
        <v>233</v>
      </c>
    </row>
    <row r="160" spans="2:2">
      <c r="B160">
        <f t="shared" si="73"/>
        <v>233</v>
      </c>
    </row>
    <row r="161" spans="2:2">
      <c r="B161">
        <f t="shared" si="73"/>
        <v>233</v>
      </c>
    </row>
    <row r="162" spans="2:2">
      <c r="B162">
        <f t="shared" si="73"/>
        <v>233</v>
      </c>
    </row>
    <row r="163" spans="2:2">
      <c r="B163">
        <f>5*60+25</f>
        <v>325</v>
      </c>
    </row>
    <row r="164" spans="2:2">
      <c r="B164">
        <f>5*60+25</f>
        <v>325</v>
      </c>
    </row>
    <row r="165" spans="2:2">
      <c r="B165">
        <f>5*60+25</f>
        <v>325</v>
      </c>
    </row>
    <row r="166" spans="2:2">
      <c r="B166">
        <f>5*60+25</f>
        <v>325</v>
      </c>
    </row>
    <row r="167" spans="2:2">
      <c r="B167">
        <f>5*60+25</f>
        <v>325</v>
      </c>
    </row>
    <row r="168" spans="2:2">
      <c r="B168">
        <f>3*60+47</f>
        <v>227</v>
      </c>
    </row>
    <row r="169" spans="2:2">
      <c r="B169">
        <f>3*60+47</f>
        <v>227</v>
      </c>
    </row>
    <row r="170" spans="2:2">
      <c r="B170">
        <f>4*60+19</f>
        <v>259</v>
      </c>
    </row>
    <row r="171" spans="2:2">
      <c r="B171">
        <f>4*60+19</f>
        <v>259</v>
      </c>
    </row>
    <row r="172" spans="2:2">
      <c r="B172">
        <f>4*60+19</f>
        <v>259</v>
      </c>
    </row>
    <row r="173" spans="2:2">
      <c r="B173">
        <f>4*60+19</f>
        <v>259</v>
      </c>
    </row>
    <row r="174" spans="2:2">
      <c r="B174">
        <f>4*60+43</f>
        <v>283</v>
      </c>
    </row>
    <row r="175" spans="2:2">
      <c r="B175">
        <f>4*60+43</f>
        <v>283</v>
      </c>
    </row>
    <row r="176" spans="2:2">
      <c r="B176">
        <f>4*60+43</f>
        <v>283</v>
      </c>
    </row>
    <row r="177" spans="2:2">
      <c r="B177">
        <f>4*60+42</f>
        <v>282</v>
      </c>
    </row>
    <row r="178" spans="2:2">
      <c r="B178">
        <f>4*60+42</f>
        <v>282</v>
      </c>
    </row>
    <row r="179" spans="2:2">
      <c r="B179">
        <f>4*60+42</f>
        <v>282</v>
      </c>
    </row>
    <row r="180" spans="2:2">
      <c r="B180">
        <f>4*60+42</f>
        <v>282</v>
      </c>
    </row>
    <row r="181" spans="2:2">
      <c r="B181">
        <f>3*60+11</f>
        <v>191</v>
      </c>
    </row>
    <row r="182" spans="2:2">
      <c r="B182">
        <f>3*60+11</f>
        <v>191</v>
      </c>
    </row>
    <row r="183" spans="2:2">
      <c r="B183">
        <f>3*60+11</f>
        <v>191</v>
      </c>
    </row>
    <row r="184" spans="2:2">
      <c r="B184">
        <f>3*60+11</f>
        <v>191</v>
      </c>
    </row>
    <row r="185" spans="2:2">
      <c r="B185">
        <f>4*60+16</f>
        <v>256</v>
      </c>
    </row>
    <row r="186" spans="2:2">
      <c r="B186">
        <f>4*60+16</f>
        <v>256</v>
      </c>
    </row>
    <row r="187" spans="2:2">
      <c r="B187">
        <f>4*60+16</f>
        <v>256</v>
      </c>
    </row>
    <row r="188" spans="2:2">
      <c r="B188">
        <f>4*60+16</f>
        <v>256</v>
      </c>
    </row>
    <row r="189" spans="2:2">
      <c r="B189">
        <f>3*60+11</f>
        <v>191</v>
      </c>
    </row>
    <row r="190" spans="2:2">
      <c r="B190">
        <f>3*60+11</f>
        <v>191</v>
      </c>
    </row>
    <row r="191" spans="2:2">
      <c r="B191">
        <f t="shared" ref="B191:B201" si="74">3*60+43</f>
        <v>223</v>
      </c>
    </row>
    <row r="192" spans="2:2">
      <c r="B192">
        <f t="shared" si="74"/>
        <v>223</v>
      </c>
    </row>
    <row r="193" spans="2:2">
      <c r="B193">
        <f t="shared" si="74"/>
        <v>223</v>
      </c>
    </row>
    <row r="194" spans="2:2">
      <c r="B194">
        <f t="shared" si="74"/>
        <v>223</v>
      </c>
    </row>
    <row r="195" spans="2:2">
      <c r="B195">
        <f t="shared" si="74"/>
        <v>223</v>
      </c>
    </row>
    <row r="196" spans="2:2">
      <c r="B196">
        <f t="shared" si="74"/>
        <v>223</v>
      </c>
    </row>
    <row r="197" spans="2:2">
      <c r="B197">
        <f t="shared" si="74"/>
        <v>223</v>
      </c>
    </row>
    <row r="198" spans="2:2">
      <c r="B198">
        <f t="shared" si="74"/>
        <v>223</v>
      </c>
    </row>
    <row r="199" spans="2:2">
      <c r="B199">
        <f t="shared" si="74"/>
        <v>223</v>
      </c>
    </row>
    <row r="200" spans="2:2">
      <c r="B200">
        <f t="shared" si="74"/>
        <v>223</v>
      </c>
    </row>
    <row r="201" spans="2:2">
      <c r="B201">
        <f t="shared" si="74"/>
        <v>223</v>
      </c>
    </row>
    <row r="202" spans="2:2">
      <c r="B202">
        <f>3*60+4</f>
        <v>184</v>
      </c>
    </row>
    <row r="203" spans="2:2">
      <c r="B203">
        <f>3*60+4</f>
        <v>184</v>
      </c>
    </row>
    <row r="204" spans="2:2">
      <c r="B204">
        <f>3*60+4</f>
        <v>184</v>
      </c>
    </row>
    <row r="205" spans="2:2">
      <c r="B205">
        <f t="shared" ref="B205:B218" si="75">4*60+4</f>
        <v>244</v>
      </c>
    </row>
    <row r="206" spans="2:2">
      <c r="B206">
        <f t="shared" si="75"/>
        <v>244</v>
      </c>
    </row>
    <row r="207" spans="2:2">
      <c r="B207">
        <f t="shared" si="75"/>
        <v>244</v>
      </c>
    </row>
    <row r="208" spans="2:2">
      <c r="B208">
        <f t="shared" si="75"/>
        <v>244</v>
      </c>
    </row>
    <row r="209" spans="2:2">
      <c r="B209">
        <f t="shared" si="75"/>
        <v>244</v>
      </c>
    </row>
    <row r="210" spans="2:2">
      <c r="B210">
        <f t="shared" si="75"/>
        <v>244</v>
      </c>
    </row>
    <row r="211" spans="2:2">
      <c r="B211">
        <f t="shared" si="75"/>
        <v>244</v>
      </c>
    </row>
    <row r="212" spans="2:2">
      <c r="B212">
        <f t="shared" si="75"/>
        <v>244</v>
      </c>
    </row>
    <row r="213" spans="2:2">
      <c r="B213">
        <f t="shared" si="75"/>
        <v>244</v>
      </c>
    </row>
    <row r="214" spans="2:2">
      <c r="B214">
        <f t="shared" si="75"/>
        <v>244</v>
      </c>
    </row>
    <row r="215" spans="2:2">
      <c r="B215">
        <f t="shared" si="75"/>
        <v>244</v>
      </c>
    </row>
    <row r="216" spans="2:2">
      <c r="B216">
        <f t="shared" si="75"/>
        <v>244</v>
      </c>
    </row>
    <row r="217" spans="2:2">
      <c r="B217">
        <f t="shared" si="75"/>
        <v>244</v>
      </c>
    </row>
    <row r="218" spans="2:2">
      <c r="B218">
        <f t="shared" si="75"/>
        <v>244</v>
      </c>
    </row>
    <row r="219" spans="2:2">
      <c r="B219">
        <f>5*60+29</f>
        <v>329</v>
      </c>
    </row>
    <row r="220" spans="2:2">
      <c r="B220">
        <f>5*60+29</f>
        <v>329</v>
      </c>
    </row>
    <row r="221" spans="2:2">
      <c r="B221">
        <f>4*60+13</f>
        <v>253</v>
      </c>
    </row>
    <row r="222" spans="2:2">
      <c r="B222">
        <f>4*60+13</f>
        <v>253</v>
      </c>
    </row>
    <row r="223" spans="2:2">
      <c r="B223">
        <f>5*60+29</f>
        <v>329</v>
      </c>
    </row>
    <row r="224" spans="2:2">
      <c r="B224">
        <f>5*60+29</f>
        <v>329</v>
      </c>
    </row>
    <row r="225" spans="2:2">
      <c r="B225">
        <f>5*60+29</f>
        <v>329</v>
      </c>
    </row>
    <row r="226" spans="2:2">
      <c r="B226">
        <f>5*60+29</f>
        <v>329</v>
      </c>
    </row>
    <row r="227" spans="2:2">
      <c r="B227">
        <f>4*60+28</f>
        <v>268</v>
      </c>
    </row>
    <row r="228" spans="2:2">
      <c r="B228">
        <f>4*60+28</f>
        <v>268</v>
      </c>
    </row>
    <row r="229" spans="2:2">
      <c r="B229">
        <f>4*60+28</f>
        <v>268</v>
      </c>
    </row>
    <row r="230" spans="2:2">
      <c r="B230">
        <f>4*60+28</f>
        <v>268</v>
      </c>
    </row>
    <row r="231" spans="2:2">
      <c r="B231">
        <f t="shared" ref="B231:B237" si="76">5*60+21</f>
        <v>321</v>
      </c>
    </row>
    <row r="232" spans="2:2">
      <c r="B232">
        <f t="shared" si="76"/>
        <v>321</v>
      </c>
    </row>
    <row r="233" spans="2:2">
      <c r="B233">
        <f t="shared" si="76"/>
        <v>321</v>
      </c>
    </row>
    <row r="234" spans="2:2">
      <c r="B234">
        <f t="shared" si="76"/>
        <v>321</v>
      </c>
    </row>
    <row r="235" spans="2:2">
      <c r="B235">
        <f t="shared" si="76"/>
        <v>321</v>
      </c>
    </row>
    <row r="236" spans="2:2">
      <c r="B236">
        <f t="shared" si="76"/>
        <v>321</v>
      </c>
    </row>
    <row r="237" spans="2:2">
      <c r="B237">
        <f t="shared" si="76"/>
        <v>321</v>
      </c>
    </row>
    <row r="238" spans="2:2">
      <c r="B238">
        <f t="shared" ref="B238:B244" si="77">3*60+59</f>
        <v>239</v>
      </c>
    </row>
    <row r="239" spans="2:2">
      <c r="B239">
        <f t="shared" si="77"/>
        <v>239</v>
      </c>
    </row>
    <row r="240" spans="2:2">
      <c r="B240">
        <f t="shared" si="77"/>
        <v>239</v>
      </c>
    </row>
    <row r="241" spans="2:2">
      <c r="B241">
        <f t="shared" si="77"/>
        <v>239</v>
      </c>
    </row>
    <row r="242" spans="2:2">
      <c r="B242">
        <f t="shared" si="77"/>
        <v>239</v>
      </c>
    </row>
    <row r="243" spans="2:2">
      <c r="B243">
        <f t="shared" si="77"/>
        <v>239</v>
      </c>
    </row>
    <row r="244" spans="2:2">
      <c r="B244">
        <f t="shared" si="77"/>
        <v>239</v>
      </c>
    </row>
    <row r="245" spans="2:2">
      <c r="B245">
        <f>4*60+50</f>
        <v>290</v>
      </c>
    </row>
    <row r="246" spans="2:2">
      <c r="B246">
        <f>4*60+50</f>
        <v>290</v>
      </c>
    </row>
    <row r="247" spans="2:2">
      <c r="B247">
        <f>4*60+50</f>
        <v>290</v>
      </c>
    </row>
    <row r="248" spans="2:2">
      <c r="B248">
        <f>4*60+50</f>
        <v>290</v>
      </c>
    </row>
    <row r="249" spans="2:2">
      <c r="B249">
        <f>4*60+50</f>
        <v>290</v>
      </c>
    </row>
    <row r="250" spans="2:2">
      <c r="B250">
        <f t="shared" ref="B250:B256" si="78">4*60+18</f>
        <v>258</v>
      </c>
    </row>
    <row r="251" spans="2:2">
      <c r="B251">
        <f t="shared" si="78"/>
        <v>258</v>
      </c>
    </row>
    <row r="252" spans="2:2">
      <c r="B252">
        <f t="shared" si="78"/>
        <v>258</v>
      </c>
    </row>
    <row r="253" spans="2:2">
      <c r="B253">
        <f t="shared" si="78"/>
        <v>258</v>
      </c>
    </row>
    <row r="254" spans="2:2">
      <c r="B254">
        <f t="shared" si="78"/>
        <v>258</v>
      </c>
    </row>
    <row r="255" spans="2:2">
      <c r="B255">
        <f t="shared" si="78"/>
        <v>258</v>
      </c>
    </row>
    <row r="256" spans="2:2">
      <c r="B256">
        <f t="shared" si="78"/>
        <v>258</v>
      </c>
    </row>
    <row r="257" spans="2:2">
      <c r="B257">
        <f>4*60+47</f>
        <v>287</v>
      </c>
    </row>
    <row r="258" spans="2:2">
      <c r="B258">
        <f>4*60+34</f>
        <v>274</v>
      </c>
    </row>
    <row r="259" spans="2:2">
      <c r="B259">
        <f>4*60</f>
        <v>240</v>
      </c>
    </row>
    <row r="260" spans="2:2">
      <c r="B260">
        <f>4*60</f>
        <v>240</v>
      </c>
    </row>
    <row r="261" spans="2:2">
      <c r="B261">
        <f>4*60</f>
        <v>240</v>
      </c>
    </row>
    <row r="262" spans="2:2">
      <c r="B262">
        <v>244</v>
      </c>
    </row>
    <row r="263" spans="2:2">
      <c r="B263">
        <v>244</v>
      </c>
    </row>
    <row r="264" spans="2:2">
      <c r="B264">
        <v>244</v>
      </c>
    </row>
    <row r="265" spans="2:2">
      <c r="B265">
        <v>244</v>
      </c>
    </row>
    <row r="266" spans="2:2">
      <c r="B266">
        <v>244</v>
      </c>
    </row>
    <row r="267" spans="2:2">
      <c r="B267">
        <v>244</v>
      </c>
    </row>
    <row r="268" spans="2:2">
      <c r="B268">
        <v>244</v>
      </c>
    </row>
    <row r="269" spans="2:2">
      <c r="B269">
        <v>244</v>
      </c>
    </row>
    <row r="270" spans="2:2">
      <c r="B270">
        <f>3*60+25</f>
        <v>205</v>
      </c>
    </row>
    <row r="271" spans="2:2">
      <c r="B271">
        <f>4*60+43</f>
        <v>283</v>
      </c>
    </row>
    <row r="272" spans="2:2">
      <c r="B272">
        <f>4*60+43</f>
        <v>283</v>
      </c>
    </row>
    <row r="273" spans="2:2">
      <c r="B273">
        <f>4*60+43</f>
        <v>283</v>
      </c>
    </row>
    <row r="274" spans="2:2">
      <c r="B274">
        <f>4*60+43</f>
        <v>283</v>
      </c>
    </row>
    <row r="275" spans="2:2">
      <c r="B275">
        <f>4*60+43</f>
        <v>283</v>
      </c>
    </row>
    <row r="276" spans="2:2">
      <c r="B276">
        <f t="shared" ref="B276:B286" si="79">4*60+43</f>
        <v>283</v>
      </c>
    </row>
    <row r="277" spans="2:2">
      <c r="B277">
        <f t="shared" si="79"/>
        <v>283</v>
      </c>
    </row>
    <row r="278" spans="2:2">
      <c r="B278">
        <f t="shared" si="79"/>
        <v>283</v>
      </c>
    </row>
    <row r="279" spans="2:2">
      <c r="B279">
        <f t="shared" si="79"/>
        <v>283</v>
      </c>
    </row>
    <row r="280" spans="2:2">
      <c r="B280">
        <f t="shared" si="79"/>
        <v>283</v>
      </c>
    </row>
    <row r="281" spans="2:2">
      <c r="B281">
        <f t="shared" si="79"/>
        <v>283</v>
      </c>
    </row>
    <row r="282" spans="2:2">
      <c r="B282">
        <f t="shared" si="79"/>
        <v>283</v>
      </c>
    </row>
    <row r="283" spans="2:2">
      <c r="B283">
        <f t="shared" si="79"/>
        <v>283</v>
      </c>
    </row>
    <row r="284" spans="2:2">
      <c r="B284">
        <f t="shared" si="79"/>
        <v>283</v>
      </c>
    </row>
    <row r="285" spans="2:2">
      <c r="B285">
        <f t="shared" si="79"/>
        <v>283</v>
      </c>
    </row>
    <row r="286" spans="2:2">
      <c r="B286">
        <f t="shared" si="79"/>
        <v>283</v>
      </c>
    </row>
    <row r="287" spans="2:2">
      <c r="B287">
        <f t="shared" ref="B287:B292" si="80">4*60+33</f>
        <v>273</v>
      </c>
    </row>
    <row r="288" spans="2:2">
      <c r="B288">
        <f t="shared" si="80"/>
        <v>273</v>
      </c>
    </row>
    <row r="289" spans="2:2">
      <c r="B289">
        <f t="shared" si="80"/>
        <v>273</v>
      </c>
    </row>
    <row r="290" spans="2:2">
      <c r="B290">
        <f t="shared" si="80"/>
        <v>273</v>
      </c>
    </row>
    <row r="291" spans="2:2">
      <c r="B291">
        <f t="shared" si="80"/>
        <v>273</v>
      </c>
    </row>
    <row r="292" spans="2:2">
      <c r="B292">
        <f t="shared" si="80"/>
        <v>273</v>
      </c>
    </row>
    <row r="293" spans="2:2">
      <c r="B293">
        <f>4*60+18</f>
        <v>258</v>
      </c>
    </row>
    <row r="294" spans="2:2">
      <c r="B294">
        <f>4*60+18</f>
        <v>258</v>
      </c>
    </row>
    <row r="295" spans="2:2">
      <c r="B295">
        <f t="shared" ref="B295:B302" si="81">3*60+44</f>
        <v>224</v>
      </c>
    </row>
    <row r="296" spans="2:2">
      <c r="B296">
        <f t="shared" si="81"/>
        <v>224</v>
      </c>
    </row>
    <row r="297" spans="2:2">
      <c r="B297">
        <f t="shared" si="81"/>
        <v>224</v>
      </c>
    </row>
    <row r="298" spans="2:2">
      <c r="B298">
        <f t="shared" si="81"/>
        <v>224</v>
      </c>
    </row>
    <row r="299" spans="2:2">
      <c r="B299">
        <f t="shared" si="81"/>
        <v>224</v>
      </c>
    </row>
    <row r="300" spans="2:2">
      <c r="B300">
        <f t="shared" si="81"/>
        <v>224</v>
      </c>
    </row>
    <row r="301" spans="2:2">
      <c r="B301">
        <f t="shared" si="81"/>
        <v>224</v>
      </c>
    </row>
    <row r="302" spans="2:2">
      <c r="B302">
        <f t="shared" si="81"/>
        <v>224</v>
      </c>
    </row>
    <row r="303" spans="2:2">
      <c r="B303">
        <f>4*60+47</f>
        <v>287</v>
      </c>
    </row>
    <row r="304" spans="2:2">
      <c r="B304">
        <f>4*60+45</f>
        <v>285</v>
      </c>
    </row>
    <row r="305" spans="2:2">
      <c r="B305">
        <f>3*60+53</f>
        <v>233</v>
      </c>
    </row>
    <row r="306" spans="2:2">
      <c r="B306">
        <f>4*60+21</f>
        <v>261</v>
      </c>
    </row>
    <row r="307" spans="2:2">
      <c r="B307">
        <f t="shared" ref="B307:B320" si="82">3*60+51</f>
        <v>231</v>
      </c>
    </row>
    <row r="308" spans="2:2">
      <c r="B308">
        <f t="shared" si="82"/>
        <v>231</v>
      </c>
    </row>
    <row r="309" spans="2:2">
      <c r="B309">
        <f t="shared" si="82"/>
        <v>231</v>
      </c>
    </row>
    <row r="310" spans="2:2">
      <c r="B310">
        <f t="shared" si="82"/>
        <v>231</v>
      </c>
    </row>
    <row r="311" spans="2:2">
      <c r="B311">
        <f t="shared" si="82"/>
        <v>231</v>
      </c>
    </row>
    <row r="312" spans="2:2">
      <c r="B312">
        <f t="shared" si="82"/>
        <v>231</v>
      </c>
    </row>
    <row r="313" spans="2:2">
      <c r="B313">
        <f t="shared" si="82"/>
        <v>231</v>
      </c>
    </row>
    <row r="314" spans="2:2">
      <c r="B314">
        <f t="shared" si="82"/>
        <v>231</v>
      </c>
    </row>
    <row r="315" spans="2:2">
      <c r="B315">
        <f t="shared" si="82"/>
        <v>231</v>
      </c>
    </row>
    <row r="316" spans="2:2">
      <c r="B316">
        <f t="shared" si="82"/>
        <v>231</v>
      </c>
    </row>
    <row r="317" spans="2:2">
      <c r="B317">
        <f t="shared" si="82"/>
        <v>231</v>
      </c>
    </row>
    <row r="318" spans="2:2">
      <c r="B318">
        <f t="shared" si="82"/>
        <v>231</v>
      </c>
    </row>
    <row r="319" spans="2:2">
      <c r="B319">
        <f t="shared" si="82"/>
        <v>231</v>
      </c>
    </row>
    <row r="320" spans="2:2">
      <c r="B320">
        <f t="shared" si="82"/>
        <v>231</v>
      </c>
    </row>
    <row r="321" spans="2:2">
      <c r="B321">
        <f>5*60+3</f>
        <v>303</v>
      </c>
    </row>
    <row r="322" spans="2:2">
      <c r="B322">
        <f>5*60+3</f>
        <v>303</v>
      </c>
    </row>
    <row r="323" spans="2:2">
      <c r="B323">
        <f>5*60+3</f>
        <v>303</v>
      </c>
    </row>
    <row r="324" spans="2:2">
      <c r="B324">
        <f>5*60+3</f>
        <v>303</v>
      </c>
    </row>
    <row r="325" spans="2:2">
      <c r="B325">
        <f>4*60+32</f>
        <v>272</v>
      </c>
    </row>
    <row r="326" spans="2:2">
      <c r="B326">
        <f>4*60+32</f>
        <v>272</v>
      </c>
    </row>
    <row r="327" spans="2:2">
      <c r="B327">
        <f>4*60+32</f>
        <v>272</v>
      </c>
    </row>
    <row r="328" spans="2:2">
      <c r="B328">
        <f>4*60+32</f>
        <v>272</v>
      </c>
    </row>
    <row r="329" spans="2:2">
      <c r="B329">
        <f t="shared" ref="B329:B335" si="83">4*60+32</f>
        <v>272</v>
      </c>
    </row>
    <row r="330" spans="2:2">
      <c r="B330">
        <f t="shared" si="83"/>
        <v>272</v>
      </c>
    </row>
    <row r="331" spans="2:2">
      <c r="B331">
        <f t="shared" si="83"/>
        <v>272</v>
      </c>
    </row>
    <row r="332" spans="2:2">
      <c r="B332">
        <f t="shared" si="83"/>
        <v>272</v>
      </c>
    </row>
    <row r="333" spans="2:2">
      <c r="B333">
        <f t="shared" si="83"/>
        <v>272</v>
      </c>
    </row>
    <row r="334" spans="2:2">
      <c r="B334">
        <f t="shared" si="83"/>
        <v>272</v>
      </c>
    </row>
    <row r="335" spans="2:2">
      <c r="B335">
        <f t="shared" si="83"/>
        <v>272</v>
      </c>
    </row>
    <row r="336" spans="2:2">
      <c r="B336">
        <f>2*60+52</f>
        <v>172</v>
      </c>
    </row>
    <row r="337" spans="2:2">
      <c r="B337">
        <f>2*60+52</f>
        <v>172</v>
      </c>
    </row>
    <row r="338" spans="2:2">
      <c r="B338">
        <f>2*60+52</f>
        <v>172</v>
      </c>
    </row>
    <row r="339" spans="2:2">
      <c r="B339">
        <f>2*60+52</f>
        <v>172</v>
      </c>
    </row>
    <row r="340" spans="2:2">
      <c r="B340">
        <f t="shared" ref="B340:B345" si="84">5*60+10</f>
        <v>310</v>
      </c>
    </row>
    <row r="341" spans="2:2">
      <c r="B341">
        <f t="shared" si="84"/>
        <v>310</v>
      </c>
    </row>
    <row r="342" spans="2:2">
      <c r="B342">
        <f t="shared" si="84"/>
        <v>310</v>
      </c>
    </row>
    <row r="343" spans="2:2">
      <c r="B343">
        <f t="shared" si="84"/>
        <v>310</v>
      </c>
    </row>
    <row r="344" spans="2:2">
      <c r="B344">
        <f t="shared" si="84"/>
        <v>310</v>
      </c>
    </row>
    <row r="345" spans="2:2">
      <c r="B345">
        <f t="shared" si="84"/>
        <v>310</v>
      </c>
    </row>
    <row r="346" spans="2:2">
      <c r="B346">
        <f>3*60+59</f>
        <v>239</v>
      </c>
    </row>
    <row r="347" spans="2:2">
      <c r="B347">
        <f>3*60+59</f>
        <v>239</v>
      </c>
    </row>
    <row r="348" spans="2:2">
      <c r="B348">
        <f>3*60+59</f>
        <v>239</v>
      </c>
    </row>
    <row r="349" spans="2:2">
      <c r="B349">
        <f>4*60+1</f>
        <v>241</v>
      </c>
    </row>
    <row r="350" spans="2:2">
      <c r="B350">
        <f>4*60+1</f>
        <v>241</v>
      </c>
    </row>
    <row r="351" spans="2:2">
      <c r="B351">
        <f>4*60+1</f>
        <v>241</v>
      </c>
    </row>
    <row r="352" spans="2:2">
      <c r="B352">
        <f t="shared" ref="B352:B362" si="85">5*60+11</f>
        <v>311</v>
      </c>
    </row>
    <row r="353" spans="2:2">
      <c r="B353">
        <f t="shared" si="85"/>
        <v>311</v>
      </c>
    </row>
    <row r="354" spans="2:2">
      <c r="B354">
        <f t="shared" si="85"/>
        <v>311</v>
      </c>
    </row>
    <row r="355" spans="2:2">
      <c r="B355">
        <f t="shared" si="85"/>
        <v>311</v>
      </c>
    </row>
    <row r="356" spans="2:2">
      <c r="B356">
        <f t="shared" si="85"/>
        <v>311</v>
      </c>
    </row>
    <row r="357" spans="2:2">
      <c r="B357">
        <f t="shared" si="85"/>
        <v>311</v>
      </c>
    </row>
    <row r="358" spans="2:2">
      <c r="B358">
        <f t="shared" si="85"/>
        <v>311</v>
      </c>
    </row>
    <row r="359" spans="2:2">
      <c r="B359">
        <f t="shared" si="85"/>
        <v>311</v>
      </c>
    </row>
    <row r="360" spans="2:2">
      <c r="B360">
        <f t="shared" si="85"/>
        <v>311</v>
      </c>
    </row>
    <row r="361" spans="2:2">
      <c r="B361">
        <f t="shared" si="85"/>
        <v>311</v>
      </c>
    </row>
    <row r="362" spans="2:2">
      <c r="B362">
        <f t="shared" si="85"/>
        <v>311</v>
      </c>
    </row>
    <row r="363" spans="2:2">
      <c r="B363">
        <f>4*60+17</f>
        <v>257</v>
      </c>
    </row>
    <row r="364" spans="2:2">
      <c r="B364">
        <f>4*60+17</f>
        <v>257</v>
      </c>
    </row>
    <row r="365" spans="2:2">
      <c r="B365">
        <f>5*60+1</f>
        <v>301</v>
      </c>
    </row>
    <row r="366" spans="2:2">
      <c r="B366">
        <f>5*60+1</f>
        <v>301</v>
      </c>
    </row>
    <row r="367" spans="2:2">
      <c r="B367">
        <f>5*60+1</f>
        <v>301</v>
      </c>
    </row>
    <row r="368" spans="2:2">
      <c r="B368">
        <f>4*60+27</f>
        <v>267</v>
      </c>
    </row>
    <row r="369" spans="2:2">
      <c r="B369">
        <f t="shared" ref="B369:B374" si="86">3*60+50</f>
        <v>230</v>
      </c>
    </row>
    <row r="370" spans="2:2">
      <c r="B370">
        <f t="shared" si="86"/>
        <v>230</v>
      </c>
    </row>
    <row r="371" spans="2:2">
      <c r="B371">
        <f t="shared" si="86"/>
        <v>230</v>
      </c>
    </row>
    <row r="372" spans="2:2">
      <c r="B372">
        <f t="shared" si="86"/>
        <v>230</v>
      </c>
    </row>
    <row r="373" spans="2:2">
      <c r="B373">
        <f t="shared" si="86"/>
        <v>230</v>
      </c>
    </row>
    <row r="374" spans="2:2">
      <c r="B374">
        <f t="shared" si="86"/>
        <v>230</v>
      </c>
    </row>
    <row r="375" spans="2:2">
      <c r="B375">
        <f t="shared" ref="B375:B380" si="87">3*60+59</f>
        <v>239</v>
      </c>
    </row>
    <row r="376" spans="2:2">
      <c r="B376">
        <f t="shared" si="87"/>
        <v>239</v>
      </c>
    </row>
    <row r="377" spans="2:2">
      <c r="B377">
        <f t="shared" si="87"/>
        <v>239</v>
      </c>
    </row>
    <row r="378" spans="2:2">
      <c r="B378">
        <f t="shared" si="87"/>
        <v>239</v>
      </c>
    </row>
    <row r="379" spans="2:2">
      <c r="B379">
        <f t="shared" si="87"/>
        <v>239</v>
      </c>
    </row>
    <row r="380" spans="2:2">
      <c r="B380">
        <f t="shared" si="87"/>
        <v>239</v>
      </c>
    </row>
    <row r="381" spans="2:2">
      <c r="B381">
        <f>3*60+59</f>
        <v>239</v>
      </c>
    </row>
    <row r="382" spans="2:2">
      <c r="B382">
        <f>3*60+59</f>
        <v>239</v>
      </c>
    </row>
    <row r="383" spans="2:2">
      <c r="B383">
        <f>4*60+37</f>
        <v>277</v>
      </c>
    </row>
    <row r="384" spans="2:2">
      <c r="B384">
        <f>4*60+37</f>
        <v>277</v>
      </c>
    </row>
    <row r="385" spans="2:2">
      <c r="B385">
        <f>4*60+22</f>
        <v>262</v>
      </c>
    </row>
    <row r="386" spans="2:2">
      <c r="B386">
        <f>4*60+22</f>
        <v>262</v>
      </c>
    </row>
    <row r="387" spans="2:2">
      <c r="B387">
        <f>3*60+48</f>
        <v>228</v>
      </c>
    </row>
    <row r="388" spans="2:2">
      <c r="B388">
        <f>3*60+48</f>
        <v>228</v>
      </c>
    </row>
    <row r="389" spans="2:2">
      <c r="B389">
        <f>4*60+40</f>
        <v>280</v>
      </c>
    </row>
    <row r="390" spans="2:2">
      <c r="B390">
        <f>4*60+40</f>
        <v>280</v>
      </c>
    </row>
    <row r="391" spans="2:2">
      <c r="B391">
        <f>3*60+48</f>
        <v>228</v>
      </c>
    </row>
    <row r="392" spans="2:2">
      <c r="B392">
        <f>3*60+48</f>
        <v>228</v>
      </c>
    </row>
    <row r="393" spans="2:2">
      <c r="B393">
        <f>3*60+48</f>
        <v>228</v>
      </c>
    </row>
    <row r="394" spans="2:2">
      <c r="B394">
        <f>3*60+39</f>
        <v>219</v>
      </c>
    </row>
    <row r="395" spans="2:2">
      <c r="B395">
        <f>3*60+39</f>
        <v>219</v>
      </c>
    </row>
    <row r="396" spans="2:2">
      <c r="B396">
        <f>3*60+39</f>
        <v>219</v>
      </c>
    </row>
    <row r="397" spans="2:2">
      <c r="B397">
        <f>4*60+20</f>
        <v>260</v>
      </c>
    </row>
    <row r="398" spans="2:2">
      <c r="B398">
        <f>4*60+20</f>
        <v>260</v>
      </c>
    </row>
    <row r="399" spans="2:2">
      <c r="B399">
        <f>4*60+20</f>
        <v>260</v>
      </c>
    </row>
    <row r="400" spans="2:2">
      <c r="B400">
        <f>4*60+20</f>
        <v>260</v>
      </c>
    </row>
    <row r="401" spans="2:2">
      <c r="B401">
        <f>3*60+50</f>
        <v>230</v>
      </c>
    </row>
    <row r="402" spans="2:2">
      <c r="B402">
        <f>4*60+20</f>
        <v>260</v>
      </c>
    </row>
    <row r="403" spans="2:2">
      <c r="B403">
        <f t="shared" ref="B403:B415" si="88">4*60+3</f>
        <v>243</v>
      </c>
    </row>
    <row r="404" spans="2:2">
      <c r="B404">
        <f t="shared" si="88"/>
        <v>243</v>
      </c>
    </row>
    <row r="405" spans="2:2">
      <c r="B405">
        <f t="shared" si="88"/>
        <v>243</v>
      </c>
    </row>
    <row r="406" spans="2:2">
      <c r="B406">
        <f t="shared" si="88"/>
        <v>243</v>
      </c>
    </row>
    <row r="407" spans="2:2">
      <c r="B407">
        <f t="shared" si="88"/>
        <v>243</v>
      </c>
    </row>
    <row r="408" spans="2:2">
      <c r="B408">
        <f t="shared" si="88"/>
        <v>243</v>
      </c>
    </row>
    <row r="409" spans="2:2">
      <c r="B409">
        <f t="shared" si="88"/>
        <v>243</v>
      </c>
    </row>
    <row r="410" spans="2:2">
      <c r="B410">
        <f t="shared" si="88"/>
        <v>243</v>
      </c>
    </row>
    <row r="411" spans="2:2">
      <c r="B411">
        <f t="shared" si="88"/>
        <v>243</v>
      </c>
    </row>
    <row r="412" spans="2:2">
      <c r="B412">
        <f t="shared" si="88"/>
        <v>243</v>
      </c>
    </row>
    <row r="413" spans="2:2">
      <c r="B413">
        <f t="shared" si="88"/>
        <v>243</v>
      </c>
    </row>
    <row r="414" spans="2:2">
      <c r="B414">
        <f t="shared" si="88"/>
        <v>243</v>
      </c>
    </row>
    <row r="415" spans="2:2">
      <c r="B415">
        <f t="shared" si="88"/>
        <v>243</v>
      </c>
    </row>
    <row r="416" spans="2:2">
      <c r="B416">
        <f>4*60+58</f>
        <v>298</v>
      </c>
    </row>
    <row r="417" spans="2:2">
      <c r="B417">
        <f>4*60+58</f>
        <v>298</v>
      </c>
    </row>
    <row r="418" spans="2:2">
      <c r="B418">
        <f>4*60+58</f>
        <v>298</v>
      </c>
    </row>
    <row r="419" spans="2:2">
      <c r="B419">
        <f>4*60+58</f>
        <v>298</v>
      </c>
    </row>
    <row r="420" spans="2:2">
      <c r="B420">
        <f>3*60+55</f>
        <v>235</v>
      </c>
    </row>
    <row r="421" spans="2:2">
      <c r="B421">
        <f>3*60+55</f>
        <v>235</v>
      </c>
    </row>
    <row r="422" spans="2:2">
      <c r="B422">
        <f>2*60+52</f>
        <v>172</v>
      </c>
    </row>
    <row r="423" spans="2:2">
      <c r="B423">
        <f>3*60+55</f>
        <v>235</v>
      </c>
    </row>
    <row r="424" spans="2:2">
      <c r="B424">
        <f>3*60+55</f>
        <v>235</v>
      </c>
    </row>
    <row r="425" spans="2:2">
      <c r="B425">
        <f>3*60+55</f>
        <v>235</v>
      </c>
    </row>
    <row r="426" spans="2:2">
      <c r="B426">
        <f>3*60+51</f>
        <v>231</v>
      </c>
    </row>
    <row r="427" spans="2:2">
      <c r="B427">
        <f>3*60+51</f>
        <v>231</v>
      </c>
    </row>
    <row r="428" spans="2:2">
      <c r="B428">
        <f>4*60+18</f>
        <v>258</v>
      </c>
    </row>
    <row r="429" spans="2:2">
      <c r="B429">
        <f t="shared" ref="B429:B434" si="89">5*60+31</f>
        <v>331</v>
      </c>
    </row>
    <row r="430" spans="2:2">
      <c r="B430">
        <f t="shared" si="89"/>
        <v>331</v>
      </c>
    </row>
    <row r="431" spans="2:2">
      <c r="B431">
        <f t="shared" si="89"/>
        <v>331</v>
      </c>
    </row>
    <row r="432" spans="2:2">
      <c r="B432">
        <f t="shared" si="89"/>
        <v>331</v>
      </c>
    </row>
    <row r="433" spans="2:2">
      <c r="B433">
        <f t="shared" si="89"/>
        <v>331</v>
      </c>
    </row>
    <row r="434" spans="2:2">
      <c r="B434">
        <f t="shared" si="89"/>
        <v>331</v>
      </c>
    </row>
    <row r="435" spans="2:2">
      <c r="B435">
        <f>4*60+26</f>
        <v>266</v>
      </c>
    </row>
    <row r="436" spans="2:2">
      <c r="B436">
        <f>4*60+26</f>
        <v>266</v>
      </c>
    </row>
    <row r="437" spans="2:2">
      <c r="B437">
        <f>3*60+30</f>
        <v>210</v>
      </c>
    </row>
    <row r="438" spans="2:2">
      <c r="B438">
        <f>3*60+30</f>
        <v>210</v>
      </c>
    </row>
    <row r="439" spans="2:2">
      <c r="B439">
        <f>4*60+21</f>
        <v>261</v>
      </c>
    </row>
    <row r="440" spans="2:2">
      <c r="B440">
        <f>4*60+21</f>
        <v>261</v>
      </c>
    </row>
    <row r="441" spans="2:2">
      <c r="B441">
        <f>4*60+21</f>
        <v>261</v>
      </c>
    </row>
    <row r="442" spans="2:2">
      <c r="B442">
        <f>4*60+21</f>
        <v>261</v>
      </c>
    </row>
    <row r="443" spans="2:2">
      <c r="B443">
        <f>3*60+58</f>
        <v>238</v>
      </c>
    </row>
    <row r="444" spans="2:2">
      <c r="B444">
        <f>3*60+58</f>
        <v>238</v>
      </c>
    </row>
    <row r="445" spans="2:2">
      <c r="B445">
        <f>3*60+58</f>
        <v>238</v>
      </c>
    </row>
    <row r="446" spans="2:2">
      <c r="B446">
        <f>3*60+58</f>
        <v>238</v>
      </c>
    </row>
    <row r="447" spans="2:2">
      <c r="B447">
        <f>3*60+38</f>
        <v>218</v>
      </c>
    </row>
    <row r="448" spans="2:2">
      <c r="B448">
        <f>3*60+38</f>
        <v>218</v>
      </c>
    </row>
    <row r="449" spans="2:2">
      <c r="B449">
        <f>3*60+38</f>
        <v>218</v>
      </c>
    </row>
    <row r="450" spans="2:2">
      <c r="B450">
        <f>3*60+38</f>
        <v>218</v>
      </c>
    </row>
    <row r="451" spans="2:2">
      <c r="B451">
        <f>4*60+3</f>
        <v>243</v>
      </c>
    </row>
    <row r="452" spans="2:2">
      <c r="B452">
        <f>4*60+3</f>
        <v>243</v>
      </c>
    </row>
    <row r="453" spans="2:2">
      <c r="B453">
        <f>4*60+3</f>
        <v>243</v>
      </c>
    </row>
    <row r="454" spans="2:2">
      <c r="B454">
        <f>4*60+3</f>
        <v>243</v>
      </c>
    </row>
    <row r="455" spans="2:2">
      <c r="B455">
        <f>4*60+3</f>
        <v>243</v>
      </c>
    </row>
    <row r="456" spans="2:2">
      <c r="B456">
        <f>4*60+25</f>
        <v>265</v>
      </c>
    </row>
    <row r="457" spans="2:2">
      <c r="B457">
        <f>4*60+25</f>
        <v>265</v>
      </c>
    </row>
    <row r="458" spans="2:2">
      <c r="B458">
        <f>4*60+25</f>
        <v>265</v>
      </c>
    </row>
    <row r="459" spans="2:2">
      <c r="B459">
        <f>4*60+25</f>
        <v>265</v>
      </c>
    </row>
    <row r="460" spans="2:2">
      <c r="B460">
        <f>4*60+25</f>
        <v>265</v>
      </c>
    </row>
    <row r="461" spans="2:2">
      <c r="B461">
        <f>4*60+16</f>
        <v>256</v>
      </c>
    </row>
    <row r="462" spans="2:2">
      <c r="B462">
        <f>4*60+7</f>
        <v>247</v>
      </c>
    </row>
    <row r="463" spans="2:2">
      <c r="B463">
        <f>3*60+36</f>
        <v>216</v>
      </c>
    </row>
    <row r="464" spans="2:2">
      <c r="B464">
        <f>3*60+36</f>
        <v>216</v>
      </c>
    </row>
    <row r="465" spans="2:2">
      <c r="B465">
        <f>3*60+36</f>
        <v>216</v>
      </c>
    </row>
    <row r="466" spans="2:2">
      <c r="B466">
        <f>3*60+36</f>
        <v>216</v>
      </c>
    </row>
    <row r="467" spans="2:2">
      <c r="B467">
        <f>3*60+36</f>
        <v>216</v>
      </c>
    </row>
    <row r="468" spans="2:2">
      <c r="B468">
        <v>218</v>
      </c>
    </row>
    <row r="469" spans="2:2">
      <c r="B469">
        <v>218</v>
      </c>
    </row>
    <row r="470" spans="2:2">
      <c r="B470">
        <f>4*60+38</f>
        <v>278</v>
      </c>
    </row>
    <row r="471" spans="2:2">
      <c r="B471">
        <f>4*60+38</f>
        <v>278</v>
      </c>
    </row>
    <row r="472" spans="2:2">
      <c r="B472">
        <f>4*60+38</f>
        <v>278</v>
      </c>
    </row>
    <row r="473" spans="2:2">
      <c r="B473">
        <f>4*60+46</f>
        <v>286</v>
      </c>
    </row>
    <row r="474" spans="2:2">
      <c r="B474">
        <f>4*60+46</f>
        <v>286</v>
      </c>
    </row>
    <row r="475" spans="2:2">
      <c r="B475">
        <f t="shared" ref="B475:B486" si="90">4*60</f>
        <v>240</v>
      </c>
    </row>
    <row r="476" spans="2:2">
      <c r="B476">
        <f t="shared" si="90"/>
        <v>240</v>
      </c>
    </row>
    <row r="477" spans="2:2">
      <c r="B477">
        <f t="shared" si="90"/>
        <v>240</v>
      </c>
    </row>
    <row r="478" spans="2:2">
      <c r="B478">
        <f t="shared" si="90"/>
        <v>240</v>
      </c>
    </row>
    <row r="479" spans="2:2">
      <c r="B479">
        <f t="shared" si="90"/>
        <v>240</v>
      </c>
    </row>
    <row r="480" spans="2:2">
      <c r="B480">
        <f t="shared" si="90"/>
        <v>240</v>
      </c>
    </row>
    <row r="481" spans="2:2">
      <c r="B481">
        <f t="shared" si="90"/>
        <v>240</v>
      </c>
    </row>
    <row r="482" spans="2:2">
      <c r="B482">
        <f t="shared" si="90"/>
        <v>240</v>
      </c>
    </row>
    <row r="483" spans="2:2">
      <c r="B483">
        <f t="shared" si="90"/>
        <v>240</v>
      </c>
    </row>
    <row r="484" spans="2:2">
      <c r="B484">
        <f t="shared" si="90"/>
        <v>240</v>
      </c>
    </row>
    <row r="485" spans="2:2">
      <c r="B485">
        <f t="shared" si="90"/>
        <v>240</v>
      </c>
    </row>
    <row r="486" spans="2:2">
      <c r="B486">
        <f t="shared" si="90"/>
        <v>240</v>
      </c>
    </row>
    <row r="487" spans="2:2">
      <c r="B487">
        <f>3*60+22</f>
        <v>202</v>
      </c>
    </row>
    <row r="488" spans="2:2">
      <c r="B488">
        <f>3*60+22</f>
        <v>202</v>
      </c>
    </row>
    <row r="489" spans="2:2">
      <c r="B489">
        <f>4*60+10</f>
        <v>250</v>
      </c>
    </row>
    <row r="490" spans="2:2">
      <c r="B490">
        <f>4*60+10</f>
        <v>250</v>
      </c>
    </row>
    <row r="491" spans="2:2">
      <c r="B491">
        <f>4*60+10</f>
        <v>250</v>
      </c>
    </row>
    <row r="492" spans="2:2">
      <c r="B492">
        <f>4*60+17</f>
        <v>257</v>
      </c>
    </row>
    <row r="493" spans="2:2">
      <c r="B493">
        <f>4*60+10</f>
        <v>250</v>
      </c>
    </row>
    <row r="494" spans="2:2">
      <c r="B494">
        <f>4*60+2</f>
        <v>242</v>
      </c>
    </row>
    <row r="495" spans="2:2">
      <c r="B495">
        <f>4*60+2</f>
        <v>242</v>
      </c>
    </row>
    <row r="496" spans="2:2">
      <c r="B496">
        <f>4*60+28</f>
        <v>268</v>
      </c>
    </row>
    <row r="497" spans="2:2">
      <c r="B497">
        <f>4*60+28</f>
        <v>268</v>
      </c>
    </row>
    <row r="498" spans="2:2">
      <c r="B498">
        <f>4*60+28</f>
        <v>268</v>
      </c>
    </row>
    <row r="499" spans="2:2">
      <c r="B499">
        <f t="shared" ref="B499:B508" si="91">4*60+23</f>
        <v>263</v>
      </c>
    </row>
    <row r="500" spans="2:2">
      <c r="B500">
        <f t="shared" si="91"/>
        <v>263</v>
      </c>
    </row>
    <row r="501" spans="2:2">
      <c r="B501">
        <f t="shared" si="91"/>
        <v>263</v>
      </c>
    </row>
    <row r="502" spans="2:2">
      <c r="B502">
        <f t="shared" si="91"/>
        <v>263</v>
      </c>
    </row>
    <row r="503" spans="2:2">
      <c r="B503">
        <f t="shared" si="91"/>
        <v>263</v>
      </c>
    </row>
    <row r="504" spans="2:2">
      <c r="B504">
        <f t="shared" si="91"/>
        <v>263</v>
      </c>
    </row>
    <row r="505" spans="2:2">
      <c r="B505">
        <f t="shared" si="91"/>
        <v>263</v>
      </c>
    </row>
    <row r="506" spans="2:2">
      <c r="B506">
        <f t="shared" si="91"/>
        <v>263</v>
      </c>
    </row>
    <row r="507" spans="2:2">
      <c r="B507">
        <f t="shared" si="91"/>
        <v>263</v>
      </c>
    </row>
    <row r="508" spans="2:2">
      <c r="B508">
        <f t="shared" si="91"/>
        <v>263</v>
      </c>
    </row>
    <row r="509" spans="2:2">
      <c r="B509">
        <f>4*60+49</f>
        <v>289</v>
      </c>
    </row>
    <row r="510" spans="2:2">
      <c r="B510">
        <f>3*60+40</f>
        <v>220</v>
      </c>
    </row>
    <row r="511" spans="2:2">
      <c r="B511">
        <f>3*60+40</f>
        <v>220</v>
      </c>
    </row>
    <row r="512" spans="2:2">
      <c r="B512">
        <f>3*60+40</f>
        <v>220</v>
      </c>
    </row>
    <row r="513" spans="2:2">
      <c r="B513">
        <f>4*60+6</f>
        <v>246</v>
      </c>
    </row>
    <row r="514" spans="2:2">
      <c r="B514">
        <f>4*60+16</f>
        <v>256</v>
      </c>
    </row>
    <row r="515" spans="2:2">
      <c r="B515">
        <f>3*60+11</f>
        <v>191</v>
      </c>
    </row>
    <row r="516" spans="2:2">
      <c r="B516">
        <f>3*60+11</f>
        <v>191</v>
      </c>
    </row>
    <row r="517" spans="2:2">
      <c r="B517">
        <f>4*60+12</f>
        <v>252</v>
      </c>
    </row>
    <row r="518" spans="2:2">
      <c r="B518">
        <f>4*60+12</f>
        <v>252</v>
      </c>
    </row>
    <row r="519" spans="2:2">
      <c r="B519">
        <f>4*60+18</f>
        <v>258</v>
      </c>
    </row>
    <row r="520" spans="2:2">
      <c r="B520">
        <f>4*60+18</f>
        <v>258</v>
      </c>
    </row>
    <row r="521" spans="2:2">
      <c r="B521">
        <f>4*60+18</f>
        <v>258</v>
      </c>
    </row>
    <row r="522" spans="2:2">
      <c r="B522">
        <f>3*60+45</f>
        <v>225</v>
      </c>
    </row>
    <row r="523" spans="2:2">
      <c r="B523">
        <f>3*60+45</f>
        <v>225</v>
      </c>
    </row>
    <row r="524" spans="2:2">
      <c r="B524">
        <f>3*60+45</f>
        <v>225</v>
      </c>
    </row>
    <row r="525" spans="2:2">
      <c r="B525">
        <f>3*60+45</f>
        <v>225</v>
      </c>
    </row>
    <row r="526" spans="2:2">
      <c r="B526">
        <f>3*60+23</f>
        <v>203</v>
      </c>
    </row>
    <row r="527" spans="2:2">
      <c r="B527">
        <f>3*60+23</f>
        <v>203</v>
      </c>
    </row>
    <row r="528" spans="2:2">
      <c r="B528">
        <f>3*60+23</f>
        <v>203</v>
      </c>
    </row>
    <row r="529" spans="2:2">
      <c r="B529">
        <f>3*60+23</f>
        <v>203</v>
      </c>
    </row>
    <row r="530" spans="2:2">
      <c r="B530">
        <f>3*60+53</f>
        <v>233</v>
      </c>
    </row>
    <row r="531" spans="2:2">
      <c r="B531">
        <f t="shared" ref="B531:B538" si="92">3*60+37</f>
        <v>217</v>
      </c>
    </row>
    <row r="532" spans="2:2">
      <c r="B532">
        <f t="shared" si="92"/>
        <v>217</v>
      </c>
    </row>
    <row r="533" spans="2:2">
      <c r="B533">
        <f t="shared" si="92"/>
        <v>217</v>
      </c>
    </row>
    <row r="534" spans="2:2">
      <c r="B534">
        <f t="shared" si="92"/>
        <v>217</v>
      </c>
    </row>
    <row r="535" spans="2:2">
      <c r="B535">
        <f t="shared" si="92"/>
        <v>217</v>
      </c>
    </row>
    <row r="536" spans="2:2">
      <c r="B536">
        <f t="shared" si="92"/>
        <v>217</v>
      </c>
    </row>
    <row r="537" spans="2:2">
      <c r="B537">
        <f t="shared" si="92"/>
        <v>217</v>
      </c>
    </row>
    <row r="538" spans="2:2">
      <c r="B538">
        <f t="shared" si="92"/>
        <v>217</v>
      </c>
    </row>
    <row r="539" spans="2:2">
      <c r="B539" s="1">
        <v>217</v>
      </c>
    </row>
    <row r="540" spans="2:2">
      <c r="B540" s="1">
        <v>217</v>
      </c>
    </row>
    <row r="541" spans="2:2">
      <c r="B541" s="1">
        <v>217</v>
      </c>
    </row>
    <row r="542" spans="2:2">
      <c r="B542">
        <f>3*60+47</f>
        <v>227</v>
      </c>
    </row>
    <row r="543" spans="2:2">
      <c r="B543">
        <f>3*60+47</f>
        <v>227</v>
      </c>
    </row>
    <row r="544" spans="2:2">
      <c r="B544">
        <f>4*60+3</f>
        <v>243</v>
      </c>
    </row>
    <row r="545" spans="2:2">
      <c r="B545">
        <f>3*60+53</f>
        <v>233</v>
      </c>
    </row>
    <row r="546" spans="2:2">
      <c r="B546">
        <f>3*60+53</f>
        <v>233</v>
      </c>
    </row>
    <row r="547" spans="2:2">
      <c r="B547">
        <f>3*60+53</f>
        <v>233</v>
      </c>
    </row>
    <row r="548" spans="2:2">
      <c r="B548">
        <f>3*60+53</f>
        <v>233</v>
      </c>
    </row>
    <row r="549" spans="2:2">
      <c r="B549">
        <f>3*60+36</f>
        <v>216</v>
      </c>
    </row>
    <row r="550" spans="2:2">
      <c r="B550">
        <f>3*60+31</f>
        <v>211</v>
      </c>
    </row>
    <row r="551" spans="2:2">
      <c r="B551">
        <f>3*60+36</f>
        <v>216</v>
      </c>
    </row>
    <row r="552" spans="2:2">
      <c r="B552">
        <f t="shared" ref="B552:B563" si="93">4*60+24</f>
        <v>264</v>
      </c>
    </row>
    <row r="553" spans="2:2">
      <c r="B553">
        <f t="shared" si="93"/>
        <v>264</v>
      </c>
    </row>
    <row r="554" spans="2:2">
      <c r="B554">
        <f t="shared" si="93"/>
        <v>264</v>
      </c>
    </row>
    <row r="555" spans="2:2">
      <c r="B555">
        <f t="shared" si="93"/>
        <v>264</v>
      </c>
    </row>
    <row r="556" spans="2:2">
      <c r="B556">
        <f t="shared" si="93"/>
        <v>264</v>
      </c>
    </row>
    <row r="557" spans="2:2">
      <c r="B557">
        <f t="shared" si="93"/>
        <v>264</v>
      </c>
    </row>
    <row r="558" spans="2:2">
      <c r="B558">
        <f t="shared" si="93"/>
        <v>264</v>
      </c>
    </row>
    <row r="559" spans="2:2">
      <c r="B559">
        <f t="shared" si="93"/>
        <v>264</v>
      </c>
    </row>
    <row r="560" spans="2:2">
      <c r="B560">
        <f t="shared" si="93"/>
        <v>264</v>
      </c>
    </row>
    <row r="561" spans="2:2">
      <c r="B561">
        <f t="shared" si="93"/>
        <v>264</v>
      </c>
    </row>
    <row r="562" spans="2:2">
      <c r="B562">
        <f t="shared" si="93"/>
        <v>264</v>
      </c>
    </row>
    <row r="563" spans="2:2">
      <c r="B563">
        <f t="shared" si="93"/>
        <v>264</v>
      </c>
    </row>
    <row r="564" spans="2:2">
      <c r="B564">
        <f>4*60+27</f>
        <v>267</v>
      </c>
    </row>
    <row r="565" spans="2:2">
      <c r="B565">
        <f>4*60+27</f>
        <v>267</v>
      </c>
    </row>
    <row r="566" spans="2:2">
      <c r="B566">
        <f>4*60+27</f>
        <v>267</v>
      </c>
    </row>
    <row r="567" spans="2:2">
      <c r="B567">
        <f>4*60+27</f>
        <v>267</v>
      </c>
    </row>
    <row r="568" spans="2:2">
      <c r="B568">
        <f>3*60+27</f>
        <v>207</v>
      </c>
    </row>
    <row r="569" spans="2:2">
      <c r="B569">
        <f>3*60+27</f>
        <v>207</v>
      </c>
    </row>
    <row r="570" spans="2:2">
      <c r="B570">
        <f>3*60+30</f>
        <v>210</v>
      </c>
    </row>
    <row r="571" spans="2:2">
      <c r="B571">
        <f>3*60+30</f>
        <v>210</v>
      </c>
    </row>
    <row r="572" spans="2:2">
      <c r="B572">
        <f>3*60+30</f>
        <v>210</v>
      </c>
    </row>
    <row r="573" spans="2:2">
      <c r="B573">
        <f>4*60+58</f>
        <v>298</v>
      </c>
    </row>
    <row r="574" spans="2:2">
      <c r="B574">
        <f>4*60+58</f>
        <v>298</v>
      </c>
    </row>
    <row r="575" spans="2:2">
      <c r="B575">
        <f>4*60+58</f>
        <v>298</v>
      </c>
    </row>
    <row r="576" spans="2:2">
      <c r="B576">
        <f>3*60+30</f>
        <v>210</v>
      </c>
    </row>
    <row r="577" spans="2:2">
      <c r="B577">
        <f>3*60+30</f>
        <v>210</v>
      </c>
    </row>
    <row r="578" spans="2:2">
      <c r="B578">
        <f>4*60+58</f>
        <v>298</v>
      </c>
    </row>
    <row r="579" spans="2:2">
      <c r="B579">
        <f>4*60+58</f>
        <v>298</v>
      </c>
    </row>
    <row r="580" spans="2:2">
      <c r="B580">
        <f>3*60+30</f>
        <v>210</v>
      </c>
    </row>
    <row r="581" spans="2:2">
      <c r="B581">
        <f t="shared" ref="B581:B586" si="94">4*60+25</f>
        <v>265</v>
      </c>
    </row>
    <row r="582" spans="2:2">
      <c r="B582">
        <f t="shared" si="94"/>
        <v>265</v>
      </c>
    </row>
    <row r="583" spans="2:2">
      <c r="B583">
        <f t="shared" si="94"/>
        <v>265</v>
      </c>
    </row>
    <row r="584" spans="2:2">
      <c r="B584">
        <f t="shared" si="94"/>
        <v>265</v>
      </c>
    </row>
    <row r="585" spans="2:2">
      <c r="B585">
        <f t="shared" si="94"/>
        <v>265</v>
      </c>
    </row>
    <row r="586" spans="2:2">
      <c r="B586">
        <f t="shared" si="94"/>
        <v>265</v>
      </c>
    </row>
    <row r="587" spans="2:2">
      <c r="B587">
        <f>4*60+7</f>
        <v>247</v>
      </c>
    </row>
    <row r="588" spans="2:2">
      <c r="B588">
        <f>3*60+43</f>
        <v>223</v>
      </c>
    </row>
    <row r="589" spans="2:2">
      <c r="B589">
        <f>3*60+43</f>
        <v>223</v>
      </c>
    </row>
    <row r="590" spans="2:2">
      <c r="B590">
        <f>3*60+43</f>
        <v>223</v>
      </c>
    </row>
    <row r="591" spans="2:2">
      <c r="B591">
        <f>3*60+43</f>
        <v>223</v>
      </c>
    </row>
    <row r="592" spans="2:2">
      <c r="B592">
        <f>4*60+7</f>
        <v>247</v>
      </c>
    </row>
    <row r="593" spans="2:2">
      <c r="B593">
        <f>4*60+7</f>
        <v>247</v>
      </c>
    </row>
    <row r="594" spans="2:2">
      <c r="B594">
        <f>4*60+7</f>
        <v>247</v>
      </c>
    </row>
    <row r="595" spans="2:2">
      <c r="B595">
        <f>4*60+7</f>
        <v>247</v>
      </c>
    </row>
    <row r="596" spans="2:2">
      <c r="B596">
        <f>4*60+7</f>
        <v>247</v>
      </c>
    </row>
    <row r="597" spans="2:2">
      <c r="B597">
        <f>4*60+5</f>
        <v>245</v>
      </c>
    </row>
    <row r="598" spans="2:2">
      <c r="B598">
        <f>4*60+5</f>
        <v>245</v>
      </c>
    </row>
    <row r="599" spans="2:2">
      <c r="B599">
        <f t="shared" ref="B599:B604" si="95">4*60+6</f>
        <v>246</v>
      </c>
    </row>
    <row r="600" spans="2:2">
      <c r="B600">
        <f t="shared" si="95"/>
        <v>246</v>
      </c>
    </row>
    <row r="601" spans="2:2">
      <c r="B601">
        <f t="shared" si="95"/>
        <v>246</v>
      </c>
    </row>
    <row r="602" spans="2:2">
      <c r="B602">
        <f t="shared" si="95"/>
        <v>246</v>
      </c>
    </row>
    <row r="603" spans="2:2">
      <c r="B603">
        <f t="shared" si="95"/>
        <v>246</v>
      </c>
    </row>
    <row r="604" spans="2:2">
      <c r="B604">
        <f t="shared" si="95"/>
        <v>246</v>
      </c>
    </row>
    <row r="605" spans="2:2">
      <c r="B605">
        <f t="shared" ref="B605:B614" si="96">3*60+47</f>
        <v>227</v>
      </c>
    </row>
    <row r="606" spans="2:2">
      <c r="B606">
        <f t="shared" si="96"/>
        <v>227</v>
      </c>
    </row>
    <row r="607" spans="2:2">
      <c r="B607">
        <f t="shared" si="96"/>
        <v>227</v>
      </c>
    </row>
    <row r="608" spans="2:2">
      <c r="B608">
        <f t="shared" si="96"/>
        <v>227</v>
      </c>
    </row>
    <row r="609" spans="2:2">
      <c r="B609">
        <f t="shared" si="96"/>
        <v>227</v>
      </c>
    </row>
    <row r="610" spans="2:2">
      <c r="B610">
        <f t="shared" si="96"/>
        <v>227</v>
      </c>
    </row>
    <row r="611" spans="2:2">
      <c r="B611">
        <f t="shared" si="96"/>
        <v>227</v>
      </c>
    </row>
    <row r="612" spans="2:2">
      <c r="B612">
        <f t="shared" si="96"/>
        <v>227</v>
      </c>
    </row>
    <row r="613" spans="2:2">
      <c r="B613">
        <f t="shared" si="96"/>
        <v>227</v>
      </c>
    </row>
    <row r="614" spans="2:2">
      <c r="B614">
        <f t="shared" si="96"/>
        <v>227</v>
      </c>
    </row>
    <row r="615" spans="2:2">
      <c r="B615">
        <f t="shared" ref="B615:B621" si="97">3*60+49</f>
        <v>229</v>
      </c>
    </row>
    <row r="616" spans="2:2">
      <c r="B616">
        <f t="shared" si="97"/>
        <v>229</v>
      </c>
    </row>
    <row r="617" spans="2:2">
      <c r="B617">
        <f t="shared" si="97"/>
        <v>229</v>
      </c>
    </row>
    <row r="618" spans="2:2">
      <c r="B618">
        <f t="shared" si="97"/>
        <v>229</v>
      </c>
    </row>
    <row r="619" spans="2:2">
      <c r="B619">
        <f t="shared" si="97"/>
        <v>229</v>
      </c>
    </row>
    <row r="620" spans="2:2">
      <c r="B620">
        <f t="shared" si="97"/>
        <v>229</v>
      </c>
    </row>
    <row r="621" spans="2:2">
      <c r="B621">
        <f t="shared" si="97"/>
        <v>229</v>
      </c>
    </row>
    <row r="622" spans="2:2">
      <c r="B622">
        <f t="shared" ref="B622:B628" si="98">3*60+55</f>
        <v>235</v>
      </c>
    </row>
    <row r="623" spans="2:2">
      <c r="B623">
        <f t="shared" si="98"/>
        <v>235</v>
      </c>
    </row>
    <row r="624" spans="2:2">
      <c r="B624">
        <f t="shared" si="98"/>
        <v>235</v>
      </c>
    </row>
    <row r="625" spans="2:2">
      <c r="B625">
        <f t="shared" si="98"/>
        <v>235</v>
      </c>
    </row>
    <row r="626" spans="2:2">
      <c r="B626">
        <f t="shared" si="98"/>
        <v>235</v>
      </c>
    </row>
    <row r="627" spans="2:2">
      <c r="B627">
        <f t="shared" si="98"/>
        <v>235</v>
      </c>
    </row>
    <row r="628" spans="2:2">
      <c r="B628">
        <f t="shared" si="98"/>
        <v>235</v>
      </c>
    </row>
    <row r="629" spans="2:2">
      <c r="B629">
        <f>3*60+49</f>
        <v>229</v>
      </c>
    </row>
    <row r="630" spans="2:2">
      <c r="B630">
        <f>3*60+49</f>
        <v>229</v>
      </c>
    </row>
    <row r="631" spans="2:2">
      <c r="B631">
        <f>3*60+55</f>
        <v>235</v>
      </c>
    </row>
    <row r="632" spans="2:2">
      <c r="B632">
        <f>3*60+55</f>
        <v>235</v>
      </c>
    </row>
    <row r="633" spans="2:2">
      <c r="B633">
        <f>3*60+55</f>
        <v>235</v>
      </c>
    </row>
    <row r="634" spans="2:2">
      <c r="B634">
        <f t="shared" ref="B634:B645" si="99">4*60+26</f>
        <v>266</v>
      </c>
    </row>
    <row r="635" spans="2:2">
      <c r="B635">
        <f t="shared" si="99"/>
        <v>266</v>
      </c>
    </row>
    <row r="636" spans="2:2">
      <c r="B636">
        <f t="shared" si="99"/>
        <v>266</v>
      </c>
    </row>
    <row r="637" spans="2:2">
      <c r="B637">
        <f t="shared" si="99"/>
        <v>266</v>
      </c>
    </row>
    <row r="638" spans="2:2">
      <c r="B638">
        <f t="shared" si="99"/>
        <v>266</v>
      </c>
    </row>
    <row r="639" spans="2:2">
      <c r="B639">
        <f t="shared" si="99"/>
        <v>266</v>
      </c>
    </row>
    <row r="640" spans="2:2">
      <c r="B640">
        <f t="shared" si="99"/>
        <v>266</v>
      </c>
    </row>
    <row r="641" spans="2:2">
      <c r="B641">
        <f t="shared" si="99"/>
        <v>266</v>
      </c>
    </row>
    <row r="642" spans="2:2">
      <c r="B642">
        <f t="shared" si="99"/>
        <v>266</v>
      </c>
    </row>
    <row r="643" spans="2:2">
      <c r="B643">
        <f t="shared" si="99"/>
        <v>266</v>
      </c>
    </row>
    <row r="644" spans="2:2">
      <c r="B644">
        <f t="shared" si="99"/>
        <v>266</v>
      </c>
    </row>
    <row r="645" spans="2:2">
      <c r="B645">
        <f t="shared" si="99"/>
        <v>266</v>
      </c>
    </row>
    <row r="646" spans="2:2">
      <c r="B646">
        <f>3*60+56</f>
        <v>236</v>
      </c>
    </row>
    <row r="647" spans="2:2">
      <c r="B647">
        <f>4*60+14</f>
        <v>254</v>
      </c>
    </row>
    <row r="648" spans="2:2">
      <c r="B648">
        <f>4*60+14</f>
        <v>254</v>
      </c>
    </row>
    <row r="649" spans="2:2">
      <c r="B649">
        <f>4*60+14</f>
        <v>254</v>
      </c>
    </row>
    <row r="650" spans="2:2">
      <c r="B650">
        <f>4*60+14</f>
        <v>254</v>
      </c>
    </row>
    <row r="651" spans="2:2">
      <c r="B651">
        <f t="shared" ref="B651:B659" si="100">3*60+12</f>
        <v>192</v>
      </c>
    </row>
    <row r="652" spans="2:2">
      <c r="B652">
        <f t="shared" si="100"/>
        <v>192</v>
      </c>
    </row>
    <row r="653" spans="2:2">
      <c r="B653">
        <f t="shared" si="100"/>
        <v>192</v>
      </c>
    </row>
    <row r="654" spans="2:2">
      <c r="B654">
        <f t="shared" si="100"/>
        <v>192</v>
      </c>
    </row>
    <row r="655" spans="2:2">
      <c r="B655">
        <f t="shared" si="100"/>
        <v>192</v>
      </c>
    </row>
    <row r="656" spans="2:2">
      <c r="B656">
        <f t="shared" si="100"/>
        <v>192</v>
      </c>
    </row>
    <row r="657" spans="2:2">
      <c r="B657">
        <f t="shared" si="100"/>
        <v>192</v>
      </c>
    </row>
    <row r="658" spans="2:2">
      <c r="B658">
        <f t="shared" si="100"/>
        <v>192</v>
      </c>
    </row>
    <row r="659" spans="2:2">
      <c r="B659">
        <f t="shared" si="100"/>
        <v>192</v>
      </c>
    </row>
    <row r="660" spans="2:2">
      <c r="B660">
        <f>3*60+32</f>
        <v>212</v>
      </c>
    </row>
    <row r="661" spans="2:2">
      <c r="B661">
        <f>3*60+32</f>
        <v>212</v>
      </c>
    </row>
    <row r="662" spans="2:2">
      <c r="B662">
        <f>3*60+32</f>
        <v>212</v>
      </c>
    </row>
    <row r="663" spans="2:2">
      <c r="B663">
        <f>3*60+44</f>
        <v>224</v>
      </c>
    </row>
    <row r="664" spans="2:2">
      <c r="B664">
        <f>3*60+44</f>
        <v>224</v>
      </c>
    </row>
    <row r="665" spans="2:2">
      <c r="B665">
        <f>3*60+44</f>
        <v>224</v>
      </c>
    </row>
    <row r="666" spans="2:2">
      <c r="B666">
        <f>3*60+44</f>
        <v>224</v>
      </c>
    </row>
    <row r="667" spans="2:2">
      <c r="B667">
        <f>3*60+32</f>
        <v>212</v>
      </c>
    </row>
    <row r="668" spans="2:2">
      <c r="B668">
        <f>3*60+32</f>
        <v>212</v>
      </c>
    </row>
    <row r="669" spans="2:2">
      <c r="B669">
        <f t="shared" ref="B669:B676" si="101">3*60+56</f>
        <v>236</v>
      </c>
    </row>
    <row r="670" spans="2:2">
      <c r="B670">
        <f t="shared" si="101"/>
        <v>236</v>
      </c>
    </row>
    <row r="671" spans="2:2">
      <c r="B671">
        <f t="shared" si="101"/>
        <v>236</v>
      </c>
    </row>
    <row r="672" spans="2:2">
      <c r="B672">
        <f t="shared" si="101"/>
        <v>236</v>
      </c>
    </row>
    <row r="673" spans="2:2">
      <c r="B673">
        <f t="shared" si="101"/>
        <v>236</v>
      </c>
    </row>
    <row r="674" spans="2:2">
      <c r="B674">
        <f t="shared" si="101"/>
        <v>236</v>
      </c>
    </row>
    <row r="675" spans="2:2">
      <c r="B675">
        <f t="shared" si="101"/>
        <v>236</v>
      </c>
    </row>
    <row r="676" spans="2:2">
      <c r="B676">
        <f t="shared" si="101"/>
        <v>236</v>
      </c>
    </row>
    <row r="677" spans="2:2">
      <c r="B677">
        <f>4*60+53</f>
        <v>293</v>
      </c>
    </row>
    <row r="678" spans="2:2">
      <c r="B678">
        <f>4*60+53</f>
        <v>293</v>
      </c>
    </row>
    <row r="679" spans="2:2">
      <c r="B679">
        <f>4*60+53</f>
        <v>293</v>
      </c>
    </row>
    <row r="680" spans="2:2">
      <c r="B680">
        <f>4*60+53</f>
        <v>293</v>
      </c>
    </row>
    <row r="681" spans="2:2">
      <c r="B681">
        <f t="shared" ref="B681:B689" si="102">4*60+4</f>
        <v>244</v>
      </c>
    </row>
    <row r="682" spans="2:2">
      <c r="B682">
        <f t="shared" si="102"/>
        <v>244</v>
      </c>
    </row>
    <row r="683" spans="2:2">
      <c r="B683">
        <f t="shared" si="102"/>
        <v>244</v>
      </c>
    </row>
    <row r="684" spans="2:2">
      <c r="B684">
        <f t="shared" si="102"/>
        <v>244</v>
      </c>
    </row>
    <row r="685" spans="2:2">
      <c r="B685">
        <f t="shared" si="102"/>
        <v>244</v>
      </c>
    </row>
    <row r="686" spans="2:2">
      <c r="B686">
        <f t="shared" si="102"/>
        <v>244</v>
      </c>
    </row>
    <row r="687" spans="2:2">
      <c r="B687">
        <f t="shared" si="102"/>
        <v>244</v>
      </c>
    </row>
    <row r="688" spans="2:2">
      <c r="B688">
        <f t="shared" si="102"/>
        <v>244</v>
      </c>
    </row>
    <row r="689" spans="2:2">
      <c r="B689">
        <f t="shared" si="102"/>
        <v>244</v>
      </c>
    </row>
    <row r="690" spans="2:2">
      <c r="B690">
        <f>3*60+33</f>
        <v>213</v>
      </c>
    </row>
    <row r="691" spans="2:2">
      <c r="B691">
        <f t="shared" ref="B691:B700" si="103">3*60+55</f>
        <v>235</v>
      </c>
    </row>
    <row r="692" spans="2:2">
      <c r="B692">
        <f t="shared" si="103"/>
        <v>235</v>
      </c>
    </row>
    <row r="693" spans="2:2">
      <c r="B693">
        <f t="shared" si="103"/>
        <v>235</v>
      </c>
    </row>
    <row r="694" spans="2:2">
      <c r="B694">
        <f t="shared" si="103"/>
        <v>235</v>
      </c>
    </row>
    <row r="695" spans="2:2">
      <c r="B695">
        <f t="shared" si="103"/>
        <v>235</v>
      </c>
    </row>
    <row r="696" spans="2:2">
      <c r="B696">
        <f t="shared" si="103"/>
        <v>235</v>
      </c>
    </row>
    <row r="697" spans="2:2">
      <c r="B697">
        <f t="shared" si="103"/>
        <v>235</v>
      </c>
    </row>
    <row r="698" spans="2:2">
      <c r="B698">
        <f t="shared" si="103"/>
        <v>235</v>
      </c>
    </row>
    <row r="699" spans="2:2">
      <c r="B699">
        <f t="shared" si="103"/>
        <v>235</v>
      </c>
    </row>
    <row r="700" spans="2:2">
      <c r="B700">
        <f t="shared" si="103"/>
        <v>235</v>
      </c>
    </row>
    <row r="701" spans="2:2">
      <c r="B701">
        <f>3*60+32</f>
        <v>212</v>
      </c>
    </row>
    <row r="702" spans="2:2">
      <c r="B702">
        <f t="shared" ref="B702:B713" si="104">4*60+10</f>
        <v>250</v>
      </c>
    </row>
    <row r="703" spans="2:2">
      <c r="B703">
        <f t="shared" si="104"/>
        <v>250</v>
      </c>
    </row>
    <row r="704" spans="2:2">
      <c r="B704">
        <f t="shared" si="104"/>
        <v>250</v>
      </c>
    </row>
    <row r="705" spans="2:2">
      <c r="B705">
        <f t="shared" si="104"/>
        <v>250</v>
      </c>
    </row>
    <row r="706" spans="2:2">
      <c r="B706">
        <f t="shared" si="104"/>
        <v>250</v>
      </c>
    </row>
    <row r="707" spans="2:2">
      <c r="B707">
        <f t="shared" si="104"/>
        <v>250</v>
      </c>
    </row>
    <row r="708" spans="2:2">
      <c r="B708">
        <f t="shared" si="104"/>
        <v>250</v>
      </c>
    </row>
    <row r="709" spans="2:2">
      <c r="B709">
        <f t="shared" si="104"/>
        <v>250</v>
      </c>
    </row>
    <row r="710" spans="2:2">
      <c r="B710">
        <f t="shared" si="104"/>
        <v>250</v>
      </c>
    </row>
    <row r="711" spans="2:2">
      <c r="B711">
        <f t="shared" si="104"/>
        <v>250</v>
      </c>
    </row>
    <row r="712" spans="2:2">
      <c r="B712">
        <f t="shared" si="104"/>
        <v>250</v>
      </c>
    </row>
    <row r="713" spans="2:2">
      <c r="B713">
        <f t="shared" si="104"/>
        <v>250</v>
      </c>
    </row>
    <row r="714" spans="2:2">
      <c r="B714">
        <f t="shared" ref="B714:B720" si="105">4*60+15</f>
        <v>255</v>
      </c>
    </row>
    <row r="715" spans="2:2">
      <c r="B715">
        <f t="shared" si="105"/>
        <v>255</v>
      </c>
    </row>
    <row r="716" spans="2:2">
      <c r="B716">
        <f t="shared" si="105"/>
        <v>255</v>
      </c>
    </row>
    <row r="717" spans="2:2">
      <c r="B717">
        <f t="shared" si="105"/>
        <v>255</v>
      </c>
    </row>
    <row r="718" spans="2:2">
      <c r="B718">
        <f t="shared" si="105"/>
        <v>255</v>
      </c>
    </row>
    <row r="719" spans="2:2">
      <c r="B719">
        <f t="shared" si="105"/>
        <v>255</v>
      </c>
    </row>
    <row r="720" spans="2:2">
      <c r="B720">
        <f t="shared" si="105"/>
        <v>255</v>
      </c>
    </row>
    <row r="721" spans="2:2">
      <c r="B721">
        <f>4*60+7</f>
        <v>247</v>
      </c>
    </row>
    <row r="722" spans="2:2">
      <c r="B722">
        <f>4*60+15</f>
        <v>255</v>
      </c>
    </row>
    <row r="723" spans="2:2">
      <c r="B723">
        <f>3*60+49</f>
        <v>229</v>
      </c>
    </row>
    <row r="724" spans="2:2">
      <c r="B724">
        <f>3*60+49</f>
        <v>229</v>
      </c>
    </row>
    <row r="725" spans="2:2">
      <c r="B725">
        <f>4*60+8</f>
        <v>248</v>
      </c>
    </row>
    <row r="726" spans="2:2">
      <c r="B726">
        <f>4*60+8</f>
        <v>248</v>
      </c>
    </row>
    <row r="727" spans="2:2">
      <c r="B727">
        <f>4*60+7</f>
        <v>247</v>
      </c>
    </row>
    <row r="728" spans="2:2">
      <c r="B728">
        <f>4*60+7</f>
        <v>247</v>
      </c>
    </row>
    <row r="729" spans="2:2">
      <c r="B729">
        <f>4*60+7</f>
        <v>247</v>
      </c>
    </row>
    <row r="730" spans="2:2">
      <c r="B730">
        <f t="shared" ref="B730:B736" si="106">3*60+43</f>
        <v>223</v>
      </c>
    </row>
    <row r="731" spans="2:2">
      <c r="B731">
        <f t="shared" si="106"/>
        <v>223</v>
      </c>
    </row>
    <row r="732" spans="2:2">
      <c r="B732">
        <f t="shared" si="106"/>
        <v>223</v>
      </c>
    </row>
    <row r="733" spans="2:2">
      <c r="B733">
        <f t="shared" si="106"/>
        <v>223</v>
      </c>
    </row>
    <row r="734" spans="2:2">
      <c r="B734">
        <f t="shared" si="106"/>
        <v>223</v>
      </c>
    </row>
    <row r="735" spans="2:2">
      <c r="B735">
        <f t="shared" si="106"/>
        <v>223</v>
      </c>
    </row>
    <row r="736" spans="2:2">
      <c r="B736">
        <f t="shared" si="106"/>
        <v>223</v>
      </c>
    </row>
    <row r="737" spans="2:2">
      <c r="B737">
        <f t="shared" ref="B737:B742" si="107">3*60+42</f>
        <v>222</v>
      </c>
    </row>
    <row r="738" spans="2:2">
      <c r="B738">
        <f t="shared" si="107"/>
        <v>222</v>
      </c>
    </row>
    <row r="739" spans="2:2">
      <c r="B739">
        <f t="shared" si="107"/>
        <v>222</v>
      </c>
    </row>
    <row r="740" spans="2:2">
      <c r="B740">
        <f t="shared" si="107"/>
        <v>222</v>
      </c>
    </row>
    <row r="741" spans="2:2">
      <c r="B741">
        <f t="shared" si="107"/>
        <v>222</v>
      </c>
    </row>
    <row r="742" spans="2:2">
      <c r="B742">
        <f t="shared" si="107"/>
        <v>222</v>
      </c>
    </row>
    <row r="743" spans="2:2">
      <c r="B743">
        <f>4*60+30</f>
        <v>270</v>
      </c>
    </row>
    <row r="744" spans="2:2">
      <c r="B744">
        <f>4*60+30</f>
        <v>270</v>
      </c>
    </row>
    <row r="745" spans="2:2">
      <c r="B745">
        <f>4*60+30</f>
        <v>270</v>
      </c>
    </row>
    <row r="746" spans="2:2">
      <c r="B746">
        <f t="shared" ref="B746:B754" si="108">4*60+9</f>
        <v>249</v>
      </c>
    </row>
    <row r="747" spans="2:2">
      <c r="B747">
        <f t="shared" si="108"/>
        <v>249</v>
      </c>
    </row>
    <row r="748" spans="2:2">
      <c r="B748">
        <f t="shared" si="108"/>
        <v>249</v>
      </c>
    </row>
    <row r="749" spans="2:2">
      <c r="B749">
        <f t="shared" si="108"/>
        <v>249</v>
      </c>
    </row>
    <row r="750" spans="2:2">
      <c r="B750">
        <f t="shared" si="108"/>
        <v>249</v>
      </c>
    </row>
    <row r="751" spans="2:2">
      <c r="B751">
        <f t="shared" si="108"/>
        <v>249</v>
      </c>
    </row>
    <row r="752" spans="2:2">
      <c r="B752">
        <f t="shared" si="108"/>
        <v>249</v>
      </c>
    </row>
    <row r="753" spans="2:2">
      <c r="B753">
        <f t="shared" si="108"/>
        <v>249</v>
      </c>
    </row>
    <row r="754" spans="2:2">
      <c r="B754">
        <f t="shared" si="108"/>
        <v>249</v>
      </c>
    </row>
    <row r="755" spans="2:2">
      <c r="B755">
        <f t="shared" ref="B755:B763" si="109">3*60+29</f>
        <v>209</v>
      </c>
    </row>
    <row r="756" spans="2:2">
      <c r="B756">
        <f t="shared" si="109"/>
        <v>209</v>
      </c>
    </row>
    <row r="757" spans="2:2">
      <c r="B757">
        <f t="shared" si="109"/>
        <v>209</v>
      </c>
    </row>
    <row r="758" spans="2:2">
      <c r="B758">
        <f t="shared" si="109"/>
        <v>209</v>
      </c>
    </row>
    <row r="759" spans="2:2">
      <c r="B759">
        <f t="shared" si="109"/>
        <v>209</v>
      </c>
    </row>
    <row r="760" spans="2:2">
      <c r="B760">
        <f t="shared" si="109"/>
        <v>209</v>
      </c>
    </row>
    <row r="761" spans="2:2">
      <c r="B761">
        <f t="shared" si="109"/>
        <v>209</v>
      </c>
    </row>
    <row r="762" spans="2:2">
      <c r="B762">
        <f t="shared" si="109"/>
        <v>209</v>
      </c>
    </row>
    <row r="763" spans="2:2">
      <c r="B763">
        <f t="shared" si="109"/>
        <v>209</v>
      </c>
    </row>
    <row r="764" spans="2:2">
      <c r="B764">
        <f>3*60+20</f>
        <v>200</v>
      </c>
    </row>
    <row r="765" spans="2:2">
      <c r="B765">
        <f>3*60+20</f>
        <v>200</v>
      </c>
    </row>
    <row r="766" spans="2:2">
      <c r="B766">
        <f>3*60+20</f>
        <v>200</v>
      </c>
    </row>
    <row r="767" spans="2:2">
      <c r="B767">
        <f>3*60+20</f>
        <v>200</v>
      </c>
    </row>
    <row r="768" spans="2:2">
      <c r="B768">
        <f>3*60+23</f>
        <v>203</v>
      </c>
    </row>
    <row r="769" spans="2:2">
      <c r="B769">
        <f>3*60+23</f>
        <v>203</v>
      </c>
    </row>
    <row r="770" spans="2:2">
      <c r="B770">
        <f>3*60+23</f>
        <v>203</v>
      </c>
    </row>
    <row r="771" spans="2:2">
      <c r="B771">
        <f>3*60+23</f>
        <v>203</v>
      </c>
    </row>
    <row r="772" spans="2:2">
      <c r="B772">
        <f>3*60+45</f>
        <v>225</v>
      </c>
    </row>
    <row r="773" spans="2:2">
      <c r="B773">
        <f t="shared" ref="B773:B782" si="110">3*60+23</f>
        <v>203</v>
      </c>
    </row>
    <row r="774" spans="2:2">
      <c r="B774">
        <f t="shared" si="110"/>
        <v>203</v>
      </c>
    </row>
    <row r="775" spans="2:2">
      <c r="B775">
        <f t="shared" si="110"/>
        <v>203</v>
      </c>
    </row>
    <row r="776" spans="2:2">
      <c r="B776">
        <f t="shared" si="110"/>
        <v>203</v>
      </c>
    </row>
    <row r="777" spans="2:2">
      <c r="B777">
        <f t="shared" si="110"/>
        <v>203</v>
      </c>
    </row>
    <row r="778" spans="2:2">
      <c r="B778">
        <f t="shared" si="110"/>
        <v>203</v>
      </c>
    </row>
    <row r="779" spans="2:2">
      <c r="B779">
        <f t="shared" si="110"/>
        <v>203</v>
      </c>
    </row>
    <row r="780" spans="2:2">
      <c r="B780">
        <f t="shared" si="110"/>
        <v>203</v>
      </c>
    </row>
    <row r="781" spans="2:2">
      <c r="B781">
        <f t="shared" si="110"/>
        <v>203</v>
      </c>
    </row>
    <row r="782" spans="2:2">
      <c r="B782">
        <f t="shared" si="110"/>
        <v>203</v>
      </c>
    </row>
    <row r="783" spans="2:2">
      <c r="B783">
        <f t="shared" ref="B783:B792" si="111">3*60+28</f>
        <v>208</v>
      </c>
    </row>
    <row r="784" spans="2:2">
      <c r="B784">
        <f t="shared" si="111"/>
        <v>208</v>
      </c>
    </row>
    <row r="785" spans="2:2">
      <c r="B785">
        <f t="shared" si="111"/>
        <v>208</v>
      </c>
    </row>
    <row r="786" spans="2:2">
      <c r="B786">
        <f t="shared" si="111"/>
        <v>208</v>
      </c>
    </row>
    <row r="787" spans="2:2">
      <c r="B787">
        <f t="shared" si="111"/>
        <v>208</v>
      </c>
    </row>
    <row r="788" spans="2:2">
      <c r="B788">
        <f t="shared" si="111"/>
        <v>208</v>
      </c>
    </row>
    <row r="789" spans="2:2">
      <c r="B789">
        <f t="shared" si="111"/>
        <v>208</v>
      </c>
    </row>
    <row r="790" spans="2:2">
      <c r="B790">
        <f t="shared" si="111"/>
        <v>208</v>
      </c>
    </row>
    <row r="791" spans="2:2">
      <c r="B791">
        <f t="shared" si="111"/>
        <v>208</v>
      </c>
    </row>
    <row r="792" spans="2:2">
      <c r="B792">
        <f t="shared" si="111"/>
        <v>208</v>
      </c>
    </row>
    <row r="793" spans="2:2">
      <c r="B793">
        <f>3*60+49</f>
        <v>229</v>
      </c>
    </row>
    <row r="794" spans="2:2">
      <c r="B794">
        <f>3*60+49</f>
        <v>229</v>
      </c>
    </row>
    <row r="795" spans="2:2">
      <c r="B795">
        <f>3*60+49</f>
        <v>229</v>
      </c>
    </row>
    <row r="796" spans="2:2">
      <c r="B796">
        <f>3*60+49</f>
        <v>229</v>
      </c>
    </row>
    <row r="797" spans="2:2">
      <c r="B797">
        <f>3*60+49</f>
        <v>229</v>
      </c>
    </row>
    <row r="798" spans="2:2">
      <c r="B798">
        <f>3*60+53</f>
        <v>233</v>
      </c>
    </row>
    <row r="799" spans="2:2">
      <c r="B799">
        <f>3*60+53</f>
        <v>233</v>
      </c>
    </row>
    <row r="800" spans="2:2">
      <c r="B800">
        <f>3*60+44</f>
        <v>224</v>
      </c>
    </row>
    <row r="801" spans="2:2">
      <c r="B801">
        <f>4*60+30</f>
        <v>270</v>
      </c>
    </row>
    <row r="802" spans="2:2">
      <c r="B802">
        <f>4*60+30</f>
        <v>270</v>
      </c>
    </row>
    <row r="803" spans="2:2">
      <c r="B803">
        <f>3*60+30</f>
        <v>210</v>
      </c>
    </row>
    <row r="804" spans="2:2">
      <c r="B804">
        <f>3*60+30</f>
        <v>210</v>
      </c>
    </row>
    <row r="805" spans="2:2">
      <c r="B805">
        <f>3*60+30</f>
        <v>210</v>
      </c>
    </row>
    <row r="806" spans="2:2">
      <c r="B806">
        <f>3*60+30</f>
        <v>210</v>
      </c>
    </row>
    <row r="807" spans="2:2">
      <c r="B807">
        <f>3*60+30</f>
        <v>210</v>
      </c>
    </row>
    <row r="808" spans="2:2">
      <c r="B808">
        <f>3*60+22</f>
        <v>202</v>
      </c>
    </row>
    <row r="809" spans="2:2">
      <c r="B809">
        <f>3*60+27</f>
        <v>207</v>
      </c>
    </row>
    <row r="810" spans="2:2">
      <c r="B810">
        <f>3*60+36</f>
        <v>216</v>
      </c>
    </row>
    <row r="811" spans="2:2">
      <c r="B811">
        <f>3*60+27</f>
        <v>207</v>
      </c>
    </row>
    <row r="812" spans="2:2">
      <c r="B812">
        <f>3*60+53</f>
        <v>233</v>
      </c>
    </row>
    <row r="813" spans="2:2">
      <c r="B813">
        <f>3*60+53</f>
        <v>233</v>
      </c>
    </row>
    <row r="814" spans="2:2">
      <c r="B814">
        <f>3*60+53</f>
        <v>233</v>
      </c>
    </row>
    <row r="815" spans="2:2">
      <c r="B815">
        <f>3*60+53</f>
        <v>233</v>
      </c>
    </row>
    <row r="816" spans="2:2">
      <c r="B816">
        <f>3*60+53</f>
        <v>233</v>
      </c>
    </row>
    <row r="817" spans="2:2">
      <c r="B817">
        <f>3*60+58</f>
        <v>238</v>
      </c>
    </row>
    <row r="818" spans="2:2">
      <c r="B818">
        <f>3*60+58</f>
        <v>238</v>
      </c>
    </row>
    <row r="819" spans="2:2">
      <c r="B819">
        <f>3*60+58</f>
        <v>238</v>
      </c>
    </row>
    <row r="820" spans="2:2">
      <c r="B820">
        <f>5*60+2</f>
        <v>302</v>
      </c>
    </row>
    <row r="821" spans="2:2">
      <c r="B821">
        <f>5*60+2</f>
        <v>302</v>
      </c>
    </row>
    <row r="822" spans="2:2">
      <c r="B822">
        <f>3*60+38</f>
        <v>218</v>
      </c>
    </row>
    <row r="823" spans="2:2">
      <c r="B823">
        <f>3*60+38</f>
        <v>218</v>
      </c>
    </row>
    <row r="824" spans="2:2">
      <c r="B824">
        <f>4*60+13</f>
        <v>253</v>
      </c>
    </row>
    <row r="825" spans="2:2">
      <c r="B825">
        <f t="shared" ref="B825:B830" si="112">4*60+2</f>
        <v>242</v>
      </c>
    </row>
    <row r="826" spans="2:2">
      <c r="B826">
        <f t="shared" si="112"/>
        <v>242</v>
      </c>
    </row>
    <row r="827" spans="2:2">
      <c r="B827">
        <f t="shared" si="112"/>
        <v>242</v>
      </c>
    </row>
    <row r="828" spans="2:2">
      <c r="B828">
        <f t="shared" si="112"/>
        <v>242</v>
      </c>
    </row>
    <row r="829" spans="2:2">
      <c r="B829">
        <f t="shared" si="112"/>
        <v>242</v>
      </c>
    </row>
    <row r="830" spans="2:2">
      <c r="B830">
        <f t="shared" si="112"/>
        <v>242</v>
      </c>
    </row>
    <row r="831" spans="2:2">
      <c r="B831">
        <f>3*60+32</f>
        <v>212</v>
      </c>
    </row>
    <row r="832" spans="2:2">
      <c r="B832">
        <f>3*60+32</f>
        <v>212</v>
      </c>
    </row>
    <row r="833" spans="2:2">
      <c r="B833">
        <f>3*60+32</f>
        <v>212</v>
      </c>
    </row>
    <row r="834" spans="2:2">
      <c r="B834">
        <f t="shared" ref="B834:B840" si="113">4*60+3</f>
        <v>243</v>
      </c>
    </row>
    <row r="835" spans="2:2">
      <c r="B835">
        <f t="shared" si="113"/>
        <v>243</v>
      </c>
    </row>
    <row r="836" spans="2:2">
      <c r="B836">
        <f t="shared" si="113"/>
        <v>243</v>
      </c>
    </row>
    <row r="837" spans="2:2">
      <c r="B837">
        <f t="shared" si="113"/>
        <v>243</v>
      </c>
    </row>
    <row r="838" spans="2:2">
      <c r="B838">
        <f t="shared" si="113"/>
        <v>243</v>
      </c>
    </row>
    <row r="839" spans="2:2">
      <c r="B839">
        <f t="shared" si="113"/>
        <v>243</v>
      </c>
    </row>
    <row r="840" spans="2:2">
      <c r="B840">
        <f t="shared" si="113"/>
        <v>243</v>
      </c>
    </row>
    <row r="841" spans="2:2">
      <c r="B841">
        <f>3*60+55</f>
        <v>235</v>
      </c>
    </row>
    <row r="842" spans="2:2">
      <c r="B842">
        <f>3*60+55</f>
        <v>235</v>
      </c>
    </row>
    <row r="843" spans="2:2">
      <c r="B843">
        <f>4*60+36</f>
        <v>276</v>
      </c>
    </row>
    <row r="844" spans="2:2">
      <c r="B844">
        <f>4*60+36</f>
        <v>276</v>
      </c>
    </row>
    <row r="845" spans="2:2">
      <c r="B845">
        <f>4*60+36</f>
        <v>276</v>
      </c>
    </row>
    <row r="846" spans="2:2">
      <c r="B846">
        <f>4*60+7</f>
        <v>247</v>
      </c>
    </row>
    <row r="847" spans="2:2">
      <c r="B847">
        <f>4*60+7</f>
        <v>247</v>
      </c>
    </row>
    <row r="848" spans="2:2">
      <c r="B848">
        <f t="shared" ref="B848:B857" si="114">3*60+47</f>
        <v>227</v>
      </c>
    </row>
    <row r="849" spans="2:2">
      <c r="B849">
        <f t="shared" si="114"/>
        <v>227</v>
      </c>
    </row>
    <row r="850" spans="2:2">
      <c r="B850">
        <f t="shared" si="114"/>
        <v>227</v>
      </c>
    </row>
    <row r="851" spans="2:2">
      <c r="B851">
        <f t="shared" si="114"/>
        <v>227</v>
      </c>
    </row>
    <row r="852" spans="2:2">
      <c r="B852">
        <f t="shared" si="114"/>
        <v>227</v>
      </c>
    </row>
    <row r="853" spans="2:2">
      <c r="B853">
        <f t="shared" si="114"/>
        <v>227</v>
      </c>
    </row>
    <row r="854" spans="2:2">
      <c r="B854">
        <f t="shared" si="114"/>
        <v>227</v>
      </c>
    </row>
    <row r="855" spans="2:2">
      <c r="B855">
        <f t="shared" si="114"/>
        <v>227</v>
      </c>
    </row>
    <row r="856" spans="2:2">
      <c r="B856">
        <f t="shared" si="114"/>
        <v>227</v>
      </c>
    </row>
    <row r="857" spans="2:2">
      <c r="B857">
        <f t="shared" si="114"/>
        <v>227</v>
      </c>
    </row>
    <row r="858" spans="2:2">
      <c r="B858">
        <f>3*60+43</f>
        <v>223</v>
      </c>
    </row>
    <row r="859" spans="2:2">
      <c r="B859">
        <f>5*60+13</f>
        <v>313</v>
      </c>
    </row>
    <row r="860" spans="2:2">
      <c r="B860">
        <f>4*60+13</f>
        <v>253</v>
      </c>
    </row>
    <row r="861" spans="2:2">
      <c r="B861">
        <f>4*60+13</f>
        <v>253</v>
      </c>
    </row>
    <row r="862" spans="2:2">
      <c r="B862">
        <f>3*60+19</f>
        <v>199</v>
      </c>
    </row>
    <row r="863" spans="2:2">
      <c r="B863">
        <f>3*60+19</f>
        <v>199</v>
      </c>
    </row>
    <row r="864" spans="2:2">
      <c r="B864">
        <f>4*60+54</f>
        <v>294</v>
      </c>
    </row>
    <row r="865" spans="2:2">
      <c r="B865">
        <f>4*60+54</f>
        <v>294</v>
      </c>
    </row>
    <row r="866" spans="2:2">
      <c r="B866">
        <f>3*60+33</f>
        <v>213</v>
      </c>
    </row>
    <row r="867" spans="2:2">
      <c r="B867">
        <f>3*60+33</f>
        <v>213</v>
      </c>
    </row>
    <row r="868" spans="2:2">
      <c r="B868">
        <f>3*60+37</f>
        <v>217</v>
      </c>
    </row>
    <row r="869" spans="2:2">
      <c r="B869">
        <f>3*60+31</f>
        <v>211</v>
      </c>
    </row>
    <row r="870" spans="2:2">
      <c r="B870">
        <f>3*60+31</f>
        <v>211</v>
      </c>
    </row>
    <row r="871" spans="2:2">
      <c r="B871">
        <f>3*60+48</f>
        <v>228</v>
      </c>
    </row>
    <row r="872" spans="2:2">
      <c r="B872">
        <f>3*60+31</f>
        <v>211</v>
      </c>
    </row>
    <row r="873" spans="2:2">
      <c r="B873">
        <f t="shared" ref="B873:B879" si="115">4*60+14</f>
        <v>254</v>
      </c>
    </row>
    <row r="874" spans="2:2">
      <c r="B874">
        <f t="shared" si="115"/>
        <v>254</v>
      </c>
    </row>
    <row r="875" spans="2:2">
      <c r="B875">
        <f t="shared" si="115"/>
        <v>254</v>
      </c>
    </row>
    <row r="876" spans="2:2">
      <c r="B876">
        <f t="shared" si="115"/>
        <v>254</v>
      </c>
    </row>
    <row r="877" spans="2:2">
      <c r="B877">
        <f t="shared" si="115"/>
        <v>254</v>
      </c>
    </row>
    <row r="878" spans="2:2">
      <c r="B878">
        <f t="shared" si="115"/>
        <v>254</v>
      </c>
    </row>
    <row r="879" spans="2:2">
      <c r="B879">
        <f t="shared" si="115"/>
        <v>254</v>
      </c>
    </row>
    <row r="880" spans="2:2">
      <c r="B880">
        <f>3*60+52</f>
        <v>232</v>
      </c>
    </row>
    <row r="881" spans="2:2">
      <c r="B881">
        <f>3*60+52</f>
        <v>232</v>
      </c>
    </row>
    <row r="882" spans="2:2">
      <c r="B882">
        <f>3*60+43</f>
        <v>223</v>
      </c>
    </row>
    <row r="883" spans="2:2">
      <c r="B883">
        <f>3*60+43</f>
        <v>223</v>
      </c>
    </row>
    <row r="884" spans="2:2">
      <c r="B884">
        <f>3*60+43</f>
        <v>223</v>
      </c>
    </row>
    <row r="885" spans="2:2">
      <c r="B885">
        <f>3*60+43</f>
        <v>223</v>
      </c>
    </row>
    <row r="886" spans="2:2">
      <c r="B886">
        <f>4*60+14</f>
        <v>254</v>
      </c>
    </row>
    <row r="887" spans="2:2">
      <c r="B887">
        <f>3*60+42</f>
        <v>222</v>
      </c>
    </row>
    <row r="888" spans="2:2">
      <c r="B888">
        <f>3*60+42</f>
        <v>222</v>
      </c>
    </row>
    <row r="889" spans="2:2">
      <c r="B889">
        <f>4*60+4</f>
        <v>244</v>
      </c>
    </row>
    <row r="890" spans="2:2">
      <c r="B890">
        <f>3*60+42</f>
        <v>222</v>
      </c>
    </row>
    <row r="891" spans="2:2">
      <c r="B891">
        <f>3*60+42</f>
        <v>222</v>
      </c>
    </row>
    <row r="892" spans="2:2">
      <c r="B892">
        <f>3*60+42</f>
        <v>222</v>
      </c>
    </row>
    <row r="893" spans="2:2">
      <c r="B893">
        <f>3*60+42</f>
        <v>222</v>
      </c>
    </row>
    <row r="894" spans="2:2">
      <c r="B894">
        <f>3*60+42</f>
        <v>222</v>
      </c>
    </row>
    <row r="895" spans="2:2">
      <c r="B895">
        <f>4*60+11</f>
        <v>251</v>
      </c>
    </row>
    <row r="896" spans="2:2">
      <c r="B896">
        <f>4*60+11</f>
        <v>251</v>
      </c>
    </row>
    <row r="897" spans="2:2">
      <c r="B897">
        <f>4*60+11</f>
        <v>251</v>
      </c>
    </row>
    <row r="898" spans="2:2">
      <c r="B898">
        <f>4*60+13</f>
        <v>253</v>
      </c>
    </row>
    <row r="899" spans="2:2">
      <c r="B899">
        <f>4*60+13</f>
        <v>253</v>
      </c>
    </row>
    <row r="900" spans="2:2">
      <c r="B900">
        <f>4*60+13</f>
        <v>253</v>
      </c>
    </row>
    <row r="901" spans="2:2">
      <c r="B901">
        <f>4*60+13</f>
        <v>253</v>
      </c>
    </row>
    <row r="902" spans="2:2">
      <c r="B902">
        <f>4*60+13</f>
        <v>253</v>
      </c>
    </row>
    <row r="903" spans="2:2">
      <c r="B903">
        <f t="shared" ref="B903:B912" si="116">3*60+50</f>
        <v>230</v>
      </c>
    </row>
    <row r="904" spans="2:2">
      <c r="B904">
        <f t="shared" si="116"/>
        <v>230</v>
      </c>
    </row>
    <row r="905" spans="2:2">
      <c r="B905">
        <f t="shared" si="116"/>
        <v>230</v>
      </c>
    </row>
    <row r="906" spans="2:2">
      <c r="B906">
        <f t="shared" si="116"/>
        <v>230</v>
      </c>
    </row>
    <row r="907" spans="2:2">
      <c r="B907">
        <f t="shared" si="116"/>
        <v>230</v>
      </c>
    </row>
    <row r="908" spans="2:2">
      <c r="B908">
        <f t="shared" si="116"/>
        <v>230</v>
      </c>
    </row>
    <row r="909" spans="2:2">
      <c r="B909">
        <f t="shared" si="116"/>
        <v>230</v>
      </c>
    </row>
    <row r="910" spans="2:2">
      <c r="B910">
        <f t="shared" si="116"/>
        <v>230</v>
      </c>
    </row>
    <row r="911" spans="2:2">
      <c r="B911">
        <f t="shared" si="116"/>
        <v>230</v>
      </c>
    </row>
    <row r="912" spans="2:2">
      <c r="B912">
        <f t="shared" si="116"/>
        <v>230</v>
      </c>
    </row>
    <row r="913" spans="2:2">
      <c r="B913">
        <f>4*60+19</f>
        <v>259</v>
      </c>
    </row>
    <row r="914" spans="2:2">
      <c r="B914">
        <f>4*60+19</f>
        <v>259</v>
      </c>
    </row>
    <row r="915" spans="2:2">
      <c r="B915">
        <f>4*60+19</f>
        <v>259</v>
      </c>
    </row>
    <row r="916" spans="2:2">
      <c r="B916">
        <f>3*60+58</f>
        <v>238</v>
      </c>
    </row>
    <row r="917" spans="2:2">
      <c r="B917">
        <f>3*60+24</f>
        <v>204</v>
      </c>
    </row>
    <row r="918" spans="2:2">
      <c r="B918">
        <f>3*60+24</f>
        <v>204</v>
      </c>
    </row>
    <row r="919" spans="2:2">
      <c r="B919">
        <f>3*60+58</f>
        <v>238</v>
      </c>
    </row>
    <row r="920" spans="2:2">
      <c r="B920">
        <f>4*60+7</f>
        <v>247</v>
      </c>
    </row>
    <row r="921" spans="2:2">
      <c r="B921">
        <f>3*60+58</f>
        <v>238</v>
      </c>
    </row>
    <row r="922" spans="2:2">
      <c r="B922">
        <f>3*60+58</f>
        <v>238</v>
      </c>
    </row>
    <row r="923" spans="2:2">
      <c r="B923">
        <f>3*60+49</f>
        <v>229</v>
      </c>
    </row>
    <row r="924" spans="2:2">
      <c r="B924">
        <f>4*60+7</f>
        <v>247</v>
      </c>
    </row>
    <row r="925" spans="2:2">
      <c r="B925">
        <f>4*60+7</f>
        <v>247</v>
      </c>
    </row>
    <row r="926" spans="2:2">
      <c r="B926">
        <f>4*60+7</f>
        <v>247</v>
      </c>
    </row>
    <row r="927" spans="2:2">
      <c r="B927">
        <f>4*60+7</f>
        <v>247</v>
      </c>
    </row>
    <row r="928" spans="2:2">
      <c r="B928">
        <f>3*60+45</f>
        <v>225</v>
      </c>
    </row>
    <row r="929" spans="2:2">
      <c r="B929">
        <f t="shared" ref="B929:B935" si="117">3*60</f>
        <v>180</v>
      </c>
    </row>
    <row r="930" spans="2:2">
      <c r="B930">
        <f t="shared" si="117"/>
        <v>180</v>
      </c>
    </row>
    <row r="931" spans="2:2">
      <c r="B931">
        <f t="shared" si="117"/>
        <v>180</v>
      </c>
    </row>
    <row r="932" spans="2:2">
      <c r="B932">
        <f t="shared" si="117"/>
        <v>180</v>
      </c>
    </row>
    <row r="933" spans="2:2">
      <c r="B933">
        <f t="shared" si="117"/>
        <v>180</v>
      </c>
    </row>
    <row r="934" spans="2:2">
      <c r="B934">
        <f t="shared" si="117"/>
        <v>180</v>
      </c>
    </row>
    <row r="935" spans="2:2">
      <c r="B935">
        <f t="shared" si="117"/>
        <v>180</v>
      </c>
    </row>
    <row r="936" spans="2:2">
      <c r="B936">
        <f>3*60+58</f>
        <v>238</v>
      </c>
    </row>
    <row r="937" spans="2:2">
      <c r="B937">
        <f>3*60+58</f>
        <v>238</v>
      </c>
    </row>
    <row r="938" spans="2:2">
      <c r="B938">
        <f>3*60+40</f>
        <v>220</v>
      </c>
    </row>
    <row r="939" spans="2:2">
      <c r="B939">
        <f>3*60+40</f>
        <v>220</v>
      </c>
    </row>
    <row r="940" spans="2:2">
      <c r="B940">
        <f>3*60+40</f>
        <v>220</v>
      </c>
    </row>
    <row r="941" spans="2:2">
      <c r="B941">
        <f>3*60+35</f>
        <v>215</v>
      </c>
    </row>
    <row r="942" spans="2:2">
      <c r="B942">
        <f>3*60+40</f>
        <v>220</v>
      </c>
    </row>
    <row r="943" spans="2:2">
      <c r="B943">
        <f>3*60+40</f>
        <v>220</v>
      </c>
    </row>
    <row r="944" spans="2:2">
      <c r="B944">
        <f>4*60+1</f>
        <v>241</v>
      </c>
    </row>
    <row r="945" spans="2:2">
      <c r="B945">
        <f>3*60+44</f>
        <v>224</v>
      </c>
    </row>
    <row r="946" spans="2:2">
      <c r="B946">
        <f>3*60+40</f>
        <v>220</v>
      </c>
    </row>
    <row r="947" spans="2:2">
      <c r="B947">
        <f>3*60+40</f>
        <v>220</v>
      </c>
    </row>
    <row r="948" spans="2:2">
      <c r="B948">
        <f>4*60+1</f>
        <v>241</v>
      </c>
    </row>
    <row r="949" spans="2:2">
      <c r="B949">
        <f>4*60+1</f>
        <v>241</v>
      </c>
    </row>
    <row r="950" spans="2:2">
      <c r="B950">
        <f>4*60+1</f>
        <v>241</v>
      </c>
    </row>
    <row r="951" spans="2:2">
      <c r="B951">
        <f>4*60+1</f>
        <v>241</v>
      </c>
    </row>
    <row r="952" spans="2:2">
      <c r="B952">
        <f>3*60+13</f>
        <v>193</v>
      </c>
    </row>
    <row r="953" spans="2:2">
      <c r="B953">
        <f>4*60+1</f>
        <v>241</v>
      </c>
    </row>
    <row r="954" spans="2:2">
      <c r="B954">
        <f>3*60+13</f>
        <v>193</v>
      </c>
    </row>
    <row r="955" spans="2:2">
      <c r="B955">
        <f>3*60+13</f>
        <v>193</v>
      </c>
    </row>
    <row r="956" spans="2:2">
      <c r="B956">
        <f>3*60+13</f>
        <v>193</v>
      </c>
    </row>
    <row r="957" spans="2:2">
      <c r="B957">
        <f>4*60+2</f>
        <v>242</v>
      </c>
    </row>
    <row r="958" spans="2:2">
      <c r="B958">
        <f>4*60+2</f>
        <v>242</v>
      </c>
    </row>
    <row r="959" spans="2:2">
      <c r="B959">
        <f>4*60+2</f>
        <v>242</v>
      </c>
    </row>
    <row r="960" spans="2:2">
      <c r="B960">
        <f>3*60+31</f>
        <v>211</v>
      </c>
    </row>
    <row r="961" spans="2:2">
      <c r="B961">
        <f>3*60+31</f>
        <v>211</v>
      </c>
    </row>
    <row r="962" spans="2:2">
      <c r="B962">
        <f>4*60+10</f>
        <v>250</v>
      </c>
    </row>
    <row r="963" spans="2:2">
      <c r="B963">
        <f t="shared" ref="B963:B968" si="118">3*60+27</f>
        <v>207</v>
      </c>
    </row>
    <row r="964" spans="2:2">
      <c r="B964">
        <f t="shared" si="118"/>
        <v>207</v>
      </c>
    </row>
    <row r="965" spans="2:2">
      <c r="B965">
        <f t="shared" si="118"/>
        <v>207</v>
      </c>
    </row>
    <row r="966" spans="2:2">
      <c r="B966">
        <f t="shared" si="118"/>
        <v>207</v>
      </c>
    </row>
    <row r="967" spans="2:2">
      <c r="B967">
        <f t="shared" si="118"/>
        <v>207</v>
      </c>
    </row>
    <row r="968" spans="2:2">
      <c r="B968">
        <f t="shared" si="118"/>
        <v>207</v>
      </c>
    </row>
    <row r="969" spans="2:2">
      <c r="B969">
        <f>3*60+58</f>
        <v>238</v>
      </c>
    </row>
    <row r="970" spans="2:2">
      <c r="B970">
        <f t="shared" ref="B970:B981" si="119">4*60+12</f>
        <v>252</v>
      </c>
    </row>
    <row r="971" spans="2:2">
      <c r="B971">
        <f t="shared" si="119"/>
        <v>252</v>
      </c>
    </row>
    <row r="972" spans="2:2">
      <c r="B972">
        <f t="shared" si="119"/>
        <v>252</v>
      </c>
    </row>
    <row r="973" spans="2:2">
      <c r="B973">
        <f t="shared" si="119"/>
        <v>252</v>
      </c>
    </row>
    <row r="974" spans="2:2">
      <c r="B974">
        <f t="shared" si="119"/>
        <v>252</v>
      </c>
    </row>
    <row r="975" spans="2:2">
      <c r="B975">
        <f t="shared" si="119"/>
        <v>252</v>
      </c>
    </row>
    <row r="976" spans="2:2">
      <c r="B976">
        <f t="shared" si="119"/>
        <v>252</v>
      </c>
    </row>
    <row r="977" spans="2:2">
      <c r="B977">
        <f t="shared" si="119"/>
        <v>252</v>
      </c>
    </row>
    <row r="978" spans="2:2">
      <c r="B978">
        <f t="shared" si="119"/>
        <v>252</v>
      </c>
    </row>
    <row r="979" spans="2:2">
      <c r="B979">
        <f t="shared" si="119"/>
        <v>252</v>
      </c>
    </row>
    <row r="980" spans="2:2">
      <c r="B980">
        <f t="shared" si="119"/>
        <v>252</v>
      </c>
    </row>
    <row r="981" spans="2:2">
      <c r="B981">
        <f t="shared" si="119"/>
        <v>252</v>
      </c>
    </row>
    <row r="982" spans="2:2">
      <c r="B982">
        <f t="shared" ref="B982:B995" si="120">4*60+5</f>
        <v>245</v>
      </c>
    </row>
    <row r="983" spans="2:2">
      <c r="B983">
        <f t="shared" si="120"/>
        <v>245</v>
      </c>
    </row>
    <row r="984" spans="2:2">
      <c r="B984">
        <f t="shared" si="120"/>
        <v>245</v>
      </c>
    </row>
    <row r="985" spans="2:2">
      <c r="B985">
        <f t="shared" si="120"/>
        <v>245</v>
      </c>
    </row>
    <row r="986" spans="2:2">
      <c r="B986">
        <f t="shared" si="120"/>
        <v>245</v>
      </c>
    </row>
    <row r="987" spans="2:2">
      <c r="B987">
        <f t="shared" si="120"/>
        <v>245</v>
      </c>
    </row>
    <row r="988" spans="2:2">
      <c r="B988">
        <f t="shared" si="120"/>
        <v>245</v>
      </c>
    </row>
    <row r="989" spans="2:2">
      <c r="B989">
        <f t="shared" si="120"/>
        <v>245</v>
      </c>
    </row>
    <row r="990" spans="2:2">
      <c r="B990">
        <f t="shared" si="120"/>
        <v>245</v>
      </c>
    </row>
    <row r="991" spans="2:2">
      <c r="B991">
        <f t="shared" si="120"/>
        <v>245</v>
      </c>
    </row>
    <row r="992" spans="2:2">
      <c r="B992">
        <f t="shared" si="120"/>
        <v>245</v>
      </c>
    </row>
    <row r="993" spans="2:2">
      <c r="B993">
        <f t="shared" si="120"/>
        <v>245</v>
      </c>
    </row>
    <row r="994" spans="2:2">
      <c r="B994">
        <f t="shared" si="120"/>
        <v>245</v>
      </c>
    </row>
    <row r="995" spans="2:2">
      <c r="B995">
        <f t="shared" si="120"/>
        <v>245</v>
      </c>
    </row>
    <row r="996" spans="2:2">
      <c r="B996">
        <f>3*60+32</f>
        <v>212</v>
      </c>
    </row>
    <row r="997" spans="2:2">
      <c r="B997">
        <f>3*60+33</f>
        <v>213</v>
      </c>
    </row>
    <row r="998" spans="2:2">
      <c r="B998">
        <f>3*60+32</f>
        <v>212</v>
      </c>
    </row>
    <row r="999" spans="2:2">
      <c r="B999">
        <f>3*60+48</f>
        <v>228</v>
      </c>
    </row>
    <row r="1000" spans="2:2">
      <c r="B1000">
        <f>3*60+42</f>
        <v>222</v>
      </c>
    </row>
    <row r="1001" spans="2:2">
      <c r="B1001">
        <f>3*60+48</f>
        <v>228</v>
      </c>
    </row>
    <row r="1002" spans="2:2">
      <c r="B1002">
        <f>3*60+16</f>
        <v>196</v>
      </c>
    </row>
    <row r="1003" spans="2:2">
      <c r="B1003">
        <f>3*60+16</f>
        <v>196</v>
      </c>
    </row>
    <row r="1004" spans="2:2">
      <c r="B1004">
        <f>3*60+16</f>
        <v>196</v>
      </c>
    </row>
    <row r="1005" spans="2:2">
      <c r="B1005">
        <f>3*60+16</f>
        <v>196</v>
      </c>
    </row>
    <row r="1006" spans="2:2">
      <c r="B1006">
        <f>3*60+16</f>
        <v>196</v>
      </c>
    </row>
    <row r="1007" spans="2:2">
      <c r="B1007">
        <f t="shared" ref="B1007:B1015" si="121">3*60+19</f>
        <v>199</v>
      </c>
    </row>
    <row r="1008" spans="2:2">
      <c r="B1008">
        <f t="shared" si="121"/>
        <v>199</v>
      </c>
    </row>
    <row r="1009" spans="2:2">
      <c r="B1009">
        <f t="shared" si="121"/>
        <v>199</v>
      </c>
    </row>
    <row r="1010" spans="2:2">
      <c r="B1010">
        <f t="shared" si="121"/>
        <v>199</v>
      </c>
    </row>
    <row r="1011" spans="2:2">
      <c r="B1011">
        <f t="shared" si="121"/>
        <v>199</v>
      </c>
    </row>
    <row r="1012" spans="2:2">
      <c r="B1012">
        <f t="shared" si="121"/>
        <v>199</v>
      </c>
    </row>
    <row r="1013" spans="2:2">
      <c r="B1013">
        <f t="shared" si="121"/>
        <v>199</v>
      </c>
    </row>
    <row r="1014" spans="2:2">
      <c r="B1014">
        <f t="shared" si="121"/>
        <v>199</v>
      </c>
    </row>
    <row r="1015" spans="2:2">
      <c r="B1015">
        <f t="shared" si="121"/>
        <v>199</v>
      </c>
    </row>
    <row r="1016" spans="2:2">
      <c r="B1016">
        <f>3*60+53</f>
        <v>233</v>
      </c>
    </row>
    <row r="1017" spans="2:2">
      <c r="B1017">
        <f>3*60+53</f>
        <v>233</v>
      </c>
    </row>
    <row r="1018" spans="2:2">
      <c r="B1018">
        <f>3*60+23</f>
        <v>203</v>
      </c>
    </row>
    <row r="1019" spans="2:2">
      <c r="B1019">
        <f t="shared" ref="B1019:B1025" si="122">3*60+43</f>
        <v>223</v>
      </c>
    </row>
    <row r="1020" spans="2:2">
      <c r="B1020">
        <f t="shared" si="122"/>
        <v>223</v>
      </c>
    </row>
    <row r="1021" spans="2:2">
      <c r="B1021">
        <f t="shared" si="122"/>
        <v>223</v>
      </c>
    </row>
    <row r="1022" spans="2:2">
      <c r="B1022">
        <f t="shared" si="122"/>
        <v>223</v>
      </c>
    </row>
    <row r="1023" spans="2:2">
      <c r="B1023">
        <f t="shared" si="122"/>
        <v>223</v>
      </c>
    </row>
    <row r="1024" spans="2:2">
      <c r="B1024">
        <f t="shared" si="122"/>
        <v>223</v>
      </c>
    </row>
    <row r="1025" spans="2:2">
      <c r="B1025">
        <f t="shared" si="122"/>
        <v>223</v>
      </c>
    </row>
    <row r="1026" spans="2:2">
      <c r="B1026">
        <f>4*60+28</f>
        <v>268</v>
      </c>
    </row>
    <row r="1027" spans="2:2">
      <c r="B1027">
        <f>4*60+10</f>
        <v>250</v>
      </c>
    </row>
    <row r="1028" spans="2:2">
      <c r="B1028">
        <f>4*60+28</f>
        <v>268</v>
      </c>
    </row>
    <row r="1029" spans="2:2">
      <c r="B1029">
        <f>4*60+28</f>
        <v>268</v>
      </c>
    </row>
    <row r="1030" spans="2:2">
      <c r="B1030">
        <f>4*60+28</f>
        <v>268</v>
      </c>
    </row>
    <row r="1031" spans="2:2">
      <c r="B1031">
        <f t="shared" ref="B1031:B1036" si="123">3*60+56</f>
        <v>236</v>
      </c>
    </row>
    <row r="1032" spans="2:2">
      <c r="B1032">
        <f t="shared" si="123"/>
        <v>236</v>
      </c>
    </row>
    <row r="1033" spans="2:2">
      <c r="B1033">
        <f t="shared" si="123"/>
        <v>236</v>
      </c>
    </row>
    <row r="1034" spans="2:2">
      <c r="B1034">
        <f t="shared" si="123"/>
        <v>236</v>
      </c>
    </row>
    <row r="1035" spans="2:2">
      <c r="B1035">
        <f t="shared" si="123"/>
        <v>236</v>
      </c>
    </row>
    <row r="1036" spans="2:2">
      <c r="B1036">
        <f t="shared" si="123"/>
        <v>236</v>
      </c>
    </row>
    <row r="1037" spans="2:2">
      <c r="B1037">
        <f t="shared" ref="B1037:B1043" si="124">4*60+23</f>
        <v>263</v>
      </c>
    </row>
    <row r="1038" spans="2:2">
      <c r="B1038">
        <f t="shared" si="124"/>
        <v>263</v>
      </c>
    </row>
    <row r="1039" spans="2:2">
      <c r="B1039">
        <f t="shared" si="124"/>
        <v>263</v>
      </c>
    </row>
    <row r="1040" spans="2:2">
      <c r="B1040">
        <f t="shared" si="124"/>
        <v>263</v>
      </c>
    </row>
    <row r="1041" spans="2:2">
      <c r="B1041">
        <f t="shared" si="124"/>
        <v>263</v>
      </c>
    </row>
    <row r="1042" spans="2:2">
      <c r="B1042">
        <f t="shared" si="124"/>
        <v>263</v>
      </c>
    </row>
    <row r="1043" spans="2:2">
      <c r="B1043">
        <f t="shared" si="124"/>
        <v>263</v>
      </c>
    </row>
    <row r="1044" spans="2:2">
      <c r="B1044">
        <f>3*60+47</f>
        <v>227</v>
      </c>
    </row>
    <row r="1045" spans="2:2">
      <c r="B1045">
        <f>3*60+47</f>
        <v>227</v>
      </c>
    </row>
    <row r="1046" spans="2:2">
      <c r="B1046">
        <f>3*60+40</f>
        <v>220</v>
      </c>
    </row>
    <row r="1047" spans="2:2">
      <c r="B1047">
        <f>3*60+40</f>
        <v>220</v>
      </c>
    </row>
    <row r="1048" spans="2:2">
      <c r="B1048">
        <f>3*60+40</f>
        <v>220</v>
      </c>
    </row>
    <row r="1049" spans="2:2">
      <c r="B1049">
        <f>3*60+40</f>
        <v>220</v>
      </c>
    </row>
    <row r="1050" spans="2:2">
      <c r="B1050">
        <f>3*60+38</f>
        <v>218</v>
      </c>
    </row>
    <row r="1051" spans="2:2">
      <c r="B1051">
        <f>3*60+38</f>
        <v>218</v>
      </c>
    </row>
    <row r="1052" spans="2:2">
      <c r="B1052">
        <f>3*60+24</f>
        <v>204</v>
      </c>
    </row>
    <row r="1053" spans="2:2">
      <c r="B1053">
        <f>4*60+23</f>
        <v>263</v>
      </c>
    </row>
    <row r="1054" spans="2:2">
      <c r="B1054">
        <f>3*60+38</f>
        <v>218</v>
      </c>
    </row>
    <row r="1055" spans="2:2">
      <c r="B1055">
        <f>3*60+55</f>
        <v>235</v>
      </c>
    </row>
    <row r="1056" spans="2:2">
      <c r="B1056">
        <f>3*60+23</f>
        <v>203</v>
      </c>
    </row>
    <row r="1057" spans="2:2">
      <c r="B1057">
        <f>3*60+48</f>
        <v>228</v>
      </c>
    </row>
    <row r="1058" spans="2:2">
      <c r="B1058">
        <f>3*60+48</f>
        <v>228</v>
      </c>
    </row>
    <row r="1059" spans="2:2">
      <c r="B1059">
        <f>3*60+48</f>
        <v>228</v>
      </c>
    </row>
    <row r="1060" spans="2:2">
      <c r="B1060">
        <f>3*60+42</f>
        <v>222</v>
      </c>
    </row>
    <row r="1061" spans="2:2">
      <c r="B1061">
        <f>3*60+48</f>
        <v>228</v>
      </c>
    </row>
    <row r="1062" spans="2:2">
      <c r="B1062">
        <f>3*60+42</f>
        <v>222</v>
      </c>
    </row>
    <row r="1063" spans="2:2">
      <c r="B1063">
        <f>3*60+49</f>
        <v>229</v>
      </c>
    </row>
    <row r="1064" spans="2:2">
      <c r="B1064">
        <f>3*60+42</f>
        <v>222</v>
      </c>
    </row>
    <row r="1065" spans="2:2">
      <c r="B1065">
        <f>3*60+42</f>
        <v>222</v>
      </c>
    </row>
    <row r="1066" spans="2:2">
      <c r="B1066">
        <f>3*60+37</f>
        <v>217</v>
      </c>
    </row>
    <row r="1067" spans="2:2">
      <c r="B1067">
        <f t="shared" ref="B1067:B1072" si="125">4*60+20</f>
        <v>260</v>
      </c>
    </row>
    <row r="1068" spans="2:2">
      <c r="B1068">
        <f t="shared" si="125"/>
        <v>260</v>
      </c>
    </row>
    <row r="1069" spans="2:2">
      <c r="B1069">
        <f t="shared" si="125"/>
        <v>260</v>
      </c>
    </row>
    <row r="1070" spans="2:2">
      <c r="B1070">
        <f t="shared" si="125"/>
        <v>260</v>
      </c>
    </row>
    <row r="1071" spans="2:2">
      <c r="B1071">
        <f t="shared" si="125"/>
        <v>260</v>
      </c>
    </row>
    <row r="1072" spans="2:2">
      <c r="B1072">
        <f t="shared" si="125"/>
        <v>260</v>
      </c>
    </row>
    <row r="1073" spans="2:2">
      <c r="B1073">
        <f>3*60+51</f>
        <v>231</v>
      </c>
    </row>
    <row r="1074" spans="2:2">
      <c r="B1074">
        <f>3*60+51</f>
        <v>231</v>
      </c>
    </row>
    <row r="1075" spans="2:2">
      <c r="B1075">
        <f>3*60+51</f>
        <v>231</v>
      </c>
    </row>
    <row r="1076" spans="2:2">
      <c r="B1076">
        <f>4*60+3</f>
        <v>243</v>
      </c>
    </row>
    <row r="1077" spans="2:2">
      <c r="B1077">
        <f>3*60+51</f>
        <v>231</v>
      </c>
    </row>
    <row r="1078" spans="2:2">
      <c r="B1078">
        <f>3*60+51</f>
        <v>231</v>
      </c>
    </row>
    <row r="1079" spans="2:2">
      <c r="B1079">
        <f t="shared" ref="B1079:B1085" si="126">3*60+48</f>
        <v>228</v>
      </c>
    </row>
    <row r="1080" spans="2:2">
      <c r="B1080">
        <f t="shared" si="126"/>
        <v>228</v>
      </c>
    </row>
    <row r="1081" spans="2:2">
      <c r="B1081">
        <f t="shared" si="126"/>
        <v>228</v>
      </c>
    </row>
    <row r="1082" spans="2:2">
      <c r="B1082">
        <f t="shared" si="126"/>
        <v>228</v>
      </c>
    </row>
    <row r="1083" spans="2:2">
      <c r="B1083">
        <f t="shared" si="126"/>
        <v>228</v>
      </c>
    </row>
    <row r="1084" spans="2:2">
      <c r="B1084">
        <f t="shared" si="126"/>
        <v>228</v>
      </c>
    </row>
    <row r="1085" spans="2:2">
      <c r="B1085">
        <f t="shared" si="126"/>
        <v>228</v>
      </c>
    </row>
    <row r="1086" spans="2:2">
      <c r="B1086">
        <f>4*60+16</f>
        <v>256</v>
      </c>
    </row>
    <row r="1087" spans="2:2">
      <c r="B1087">
        <f t="shared" ref="B1087:B1092" si="127">4*60+23</f>
        <v>263</v>
      </c>
    </row>
    <row r="1088" spans="2:2">
      <c r="B1088">
        <f t="shared" si="127"/>
        <v>263</v>
      </c>
    </row>
    <row r="1089" spans="2:2">
      <c r="B1089">
        <f t="shared" si="127"/>
        <v>263</v>
      </c>
    </row>
    <row r="1090" spans="2:2">
      <c r="B1090">
        <f t="shared" si="127"/>
        <v>263</v>
      </c>
    </row>
    <row r="1091" spans="2:2">
      <c r="B1091">
        <f t="shared" si="127"/>
        <v>263</v>
      </c>
    </row>
    <row r="1092" spans="2:2">
      <c r="B1092">
        <f t="shared" si="127"/>
        <v>263</v>
      </c>
    </row>
    <row r="1093" spans="2:2">
      <c r="B1093">
        <f>3*60+50</f>
        <v>230</v>
      </c>
    </row>
    <row r="1094" spans="2:2">
      <c r="B1094">
        <f>3*60+50</f>
        <v>230</v>
      </c>
    </row>
    <row r="1095" spans="2:2">
      <c r="B1095">
        <f>3*60+21</f>
        <v>201</v>
      </c>
    </row>
    <row r="1096" spans="2:2">
      <c r="B1096">
        <f>3*60+21</f>
        <v>201</v>
      </c>
    </row>
    <row r="1097" spans="2:2">
      <c r="B1097">
        <f>3*60+21</f>
        <v>201</v>
      </c>
    </row>
    <row r="1098" spans="2:2">
      <c r="B1098">
        <f>3*60+21</f>
        <v>201</v>
      </c>
    </row>
    <row r="1099" spans="2:2">
      <c r="B1099">
        <f>4*60+47</f>
        <v>287</v>
      </c>
    </row>
    <row r="1100" spans="2:2">
      <c r="B1100">
        <f>4*60+47</f>
        <v>287</v>
      </c>
    </row>
    <row r="1101" spans="2:2">
      <c r="B1101">
        <f>4*60+47</f>
        <v>287</v>
      </c>
    </row>
    <row r="1102" spans="2:2">
      <c r="B1102">
        <f>4*60+47</f>
        <v>287</v>
      </c>
    </row>
    <row r="1103" spans="2:2">
      <c r="B1103">
        <f>4*60+47</f>
        <v>287</v>
      </c>
    </row>
    <row r="1104" spans="2:2">
      <c r="B1104">
        <f t="shared" ref="B1104:B1111" si="128">3*60+35</f>
        <v>215</v>
      </c>
    </row>
    <row r="1105" spans="2:2">
      <c r="B1105">
        <f t="shared" si="128"/>
        <v>215</v>
      </c>
    </row>
    <row r="1106" spans="2:2">
      <c r="B1106">
        <f t="shared" si="128"/>
        <v>215</v>
      </c>
    </row>
    <row r="1107" spans="2:2">
      <c r="B1107">
        <f t="shared" si="128"/>
        <v>215</v>
      </c>
    </row>
    <row r="1108" spans="2:2">
      <c r="B1108">
        <f t="shared" si="128"/>
        <v>215</v>
      </c>
    </row>
    <row r="1109" spans="2:2">
      <c r="B1109">
        <f t="shared" si="128"/>
        <v>215</v>
      </c>
    </row>
    <row r="1110" spans="2:2">
      <c r="B1110">
        <f t="shared" si="128"/>
        <v>215</v>
      </c>
    </row>
    <row r="1111" spans="2:2">
      <c r="B1111">
        <f t="shared" si="128"/>
        <v>215</v>
      </c>
    </row>
    <row r="1112" spans="2:2">
      <c r="B1112">
        <f>3*60+19</f>
        <v>199</v>
      </c>
    </row>
    <row r="1113" spans="2:2">
      <c r="B1113">
        <f>3*60+19</f>
        <v>199</v>
      </c>
    </row>
    <row r="1114" spans="2:2">
      <c r="B1114">
        <f>3*60+35</f>
        <v>215</v>
      </c>
    </row>
    <row r="1115" spans="2:2">
      <c r="B1115">
        <f>3*60+35</f>
        <v>215</v>
      </c>
    </row>
    <row r="1116" spans="2:2">
      <c r="B1116">
        <f>4*60+2</f>
        <v>242</v>
      </c>
    </row>
    <row r="1117" spans="2:2">
      <c r="B1117">
        <f>4*60+2</f>
        <v>242</v>
      </c>
    </row>
    <row r="1118" spans="2:2">
      <c r="B1118">
        <f>3*60+41</f>
        <v>221</v>
      </c>
    </row>
    <row r="1119" spans="2:2">
      <c r="B1119">
        <f>3*60+41</f>
        <v>221</v>
      </c>
    </row>
    <row r="1120" spans="2:2">
      <c r="B1120">
        <f>3*60+35</f>
        <v>215</v>
      </c>
    </row>
    <row r="1121" spans="2:2">
      <c r="B1121">
        <f>3*60+41</f>
        <v>221</v>
      </c>
    </row>
    <row r="1122" spans="2:2">
      <c r="B1122">
        <f t="shared" ref="B1122:B1127" si="129">4*60+10</f>
        <v>250</v>
      </c>
    </row>
    <row r="1123" spans="2:2">
      <c r="B1123">
        <f t="shared" si="129"/>
        <v>250</v>
      </c>
    </row>
    <row r="1124" spans="2:2">
      <c r="B1124">
        <f t="shared" si="129"/>
        <v>250</v>
      </c>
    </row>
    <row r="1125" spans="2:2">
      <c r="B1125">
        <f t="shared" si="129"/>
        <v>250</v>
      </c>
    </row>
    <row r="1126" spans="2:2">
      <c r="B1126">
        <f t="shared" si="129"/>
        <v>250</v>
      </c>
    </row>
    <row r="1127" spans="2:2">
      <c r="B1127">
        <f t="shared" si="129"/>
        <v>250</v>
      </c>
    </row>
    <row r="1128" spans="2:2">
      <c r="B1128">
        <f t="shared" ref="B1128:B1135" si="130">4*60+5</f>
        <v>245</v>
      </c>
    </row>
    <row r="1129" spans="2:2">
      <c r="B1129">
        <f t="shared" si="130"/>
        <v>245</v>
      </c>
    </row>
    <row r="1130" spans="2:2">
      <c r="B1130">
        <f t="shared" si="130"/>
        <v>245</v>
      </c>
    </row>
    <row r="1131" spans="2:2">
      <c r="B1131">
        <f t="shared" si="130"/>
        <v>245</v>
      </c>
    </row>
    <row r="1132" spans="2:2">
      <c r="B1132">
        <f t="shared" si="130"/>
        <v>245</v>
      </c>
    </row>
    <row r="1133" spans="2:2">
      <c r="B1133">
        <f t="shared" si="130"/>
        <v>245</v>
      </c>
    </row>
    <row r="1134" spans="2:2">
      <c r="B1134">
        <f t="shared" si="130"/>
        <v>245</v>
      </c>
    </row>
    <row r="1135" spans="2:2">
      <c r="B1135">
        <f t="shared" si="130"/>
        <v>245</v>
      </c>
    </row>
    <row r="1136" spans="2:2">
      <c r="B1136">
        <f t="shared" ref="B1136:B1144" si="131">3*60+13</f>
        <v>193</v>
      </c>
    </row>
    <row r="1137" spans="2:2">
      <c r="B1137">
        <f t="shared" si="131"/>
        <v>193</v>
      </c>
    </row>
    <row r="1138" spans="2:2">
      <c r="B1138">
        <f t="shared" si="131"/>
        <v>193</v>
      </c>
    </row>
    <row r="1139" spans="2:2">
      <c r="B1139">
        <f t="shared" si="131"/>
        <v>193</v>
      </c>
    </row>
    <row r="1140" spans="2:2">
      <c r="B1140">
        <f t="shared" si="131"/>
        <v>193</v>
      </c>
    </row>
    <row r="1141" spans="2:2">
      <c r="B1141">
        <f t="shared" si="131"/>
        <v>193</v>
      </c>
    </row>
    <row r="1142" spans="2:2">
      <c r="B1142">
        <f t="shared" si="131"/>
        <v>193</v>
      </c>
    </row>
    <row r="1143" spans="2:2">
      <c r="B1143">
        <f t="shared" si="131"/>
        <v>193</v>
      </c>
    </row>
    <row r="1144" spans="2:2">
      <c r="B1144">
        <f t="shared" si="131"/>
        <v>193</v>
      </c>
    </row>
    <row r="1145" spans="2:2">
      <c r="B1145">
        <f>3*60+45</f>
        <v>225</v>
      </c>
    </row>
    <row r="1146" spans="2:2">
      <c r="B1146">
        <f>3*60+12</f>
        <v>192</v>
      </c>
    </row>
    <row r="1147" spans="2:2">
      <c r="B1147">
        <f>3*60+12</f>
        <v>192</v>
      </c>
    </row>
    <row r="1148" spans="2:2">
      <c r="B1148">
        <f>3*60+45</f>
        <v>225</v>
      </c>
    </row>
    <row r="1149" spans="2:2">
      <c r="B1149">
        <f>3*60+12</f>
        <v>192</v>
      </c>
    </row>
    <row r="1150" spans="2:2">
      <c r="B1150">
        <f t="shared" ref="B1150:B1158" si="132">3*60+39</f>
        <v>219</v>
      </c>
    </row>
    <row r="1151" spans="2:2">
      <c r="B1151">
        <f t="shared" si="132"/>
        <v>219</v>
      </c>
    </row>
    <row r="1152" spans="2:2">
      <c r="B1152">
        <f t="shared" si="132"/>
        <v>219</v>
      </c>
    </row>
    <row r="1153" spans="2:2">
      <c r="B1153">
        <f t="shared" si="132"/>
        <v>219</v>
      </c>
    </row>
    <row r="1154" spans="2:2">
      <c r="B1154">
        <f t="shared" si="132"/>
        <v>219</v>
      </c>
    </row>
    <row r="1155" spans="2:2">
      <c r="B1155">
        <f t="shared" si="132"/>
        <v>219</v>
      </c>
    </row>
    <row r="1156" spans="2:2">
      <c r="B1156">
        <f t="shared" si="132"/>
        <v>219</v>
      </c>
    </row>
    <row r="1157" spans="2:2">
      <c r="B1157">
        <f t="shared" si="132"/>
        <v>219</v>
      </c>
    </row>
    <row r="1158" spans="2:2">
      <c r="B1158">
        <f t="shared" si="132"/>
        <v>219</v>
      </c>
    </row>
    <row r="1159" spans="2:2">
      <c r="B1159">
        <f>3*60+45</f>
        <v>225</v>
      </c>
    </row>
    <row r="1160" spans="2:2">
      <c r="B1160">
        <f>3*60+45</f>
        <v>225</v>
      </c>
    </row>
    <row r="1161" spans="2:2">
      <c r="B1161">
        <f>3*60+45</f>
        <v>225</v>
      </c>
    </row>
    <row r="1162" spans="2:2">
      <c r="B1162">
        <f>3*60+53</f>
        <v>233</v>
      </c>
    </row>
    <row r="1163" spans="2:2">
      <c r="B1163">
        <f>3*60+53</f>
        <v>233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4"/>
  <sheetViews>
    <sheetView tabSelected="1" topLeftCell="A53" workbookViewId="0">
      <selection activeCell="K130" sqref="K130"/>
    </sheetView>
  </sheetViews>
  <sheetFormatPr baseColWidth="10" defaultRowHeight="15" x14ac:dyDescent="0"/>
  <cols>
    <col min="2" max="2" width="16.1640625" customWidth="1"/>
    <col min="5" max="5" width="13" customWidth="1"/>
    <col min="7" max="7" width="22.6640625" customWidth="1"/>
    <col min="8" max="8" width="25.6640625" customWidth="1"/>
    <col min="11" max="11" width="30" customWidth="1"/>
    <col min="12" max="12" width="30.1640625" customWidth="1"/>
  </cols>
  <sheetData>
    <row r="1" spans="1:5">
      <c r="A1" t="s">
        <v>793</v>
      </c>
      <c r="B1" t="s">
        <v>794</v>
      </c>
      <c r="D1" t="s">
        <v>795</v>
      </c>
      <c r="E1" t="s">
        <v>796</v>
      </c>
    </row>
    <row r="2" spans="1:5">
      <c r="A2">
        <v>1</v>
      </c>
      <c r="B2">
        <f>4*60+39</f>
        <v>279</v>
      </c>
      <c r="D2">
        <v>1971</v>
      </c>
      <c r="E2">
        <v>215</v>
      </c>
    </row>
    <row r="3" spans="1:5">
      <c r="A3">
        <v>2</v>
      </c>
      <c r="B3">
        <f>4*60+39</f>
        <v>279</v>
      </c>
      <c r="D3">
        <v>1972</v>
      </c>
      <c r="E3">
        <v>240</v>
      </c>
    </row>
    <row r="4" spans="1:5">
      <c r="A4">
        <v>3</v>
      </c>
      <c r="B4">
        <f>4*60+39</f>
        <v>279</v>
      </c>
      <c r="D4">
        <v>1973</v>
      </c>
      <c r="E4">
        <v>218</v>
      </c>
    </row>
    <row r="5" spans="1:5">
      <c r="A5">
        <v>4</v>
      </c>
      <c r="B5">
        <f>2*60+57</f>
        <v>177</v>
      </c>
      <c r="D5">
        <v>1974</v>
      </c>
      <c r="E5">
        <v>216</v>
      </c>
    </row>
    <row r="6" spans="1:5">
      <c r="A6">
        <v>5</v>
      </c>
      <c r="B6">
        <f>2*60+57</f>
        <v>177</v>
      </c>
      <c r="D6">
        <v>1975</v>
      </c>
      <c r="E6">
        <v>216</v>
      </c>
    </row>
    <row r="7" spans="1:5">
      <c r="A7">
        <v>6</v>
      </c>
      <c r="B7">
        <f>2*60+57</f>
        <v>177</v>
      </c>
      <c r="D7">
        <v>1976</v>
      </c>
      <c r="E7">
        <v>218</v>
      </c>
    </row>
    <row r="8" spans="1:5">
      <c r="A8">
        <v>7</v>
      </c>
      <c r="B8">
        <f>2*60+46</f>
        <v>166</v>
      </c>
      <c r="D8">
        <v>1977</v>
      </c>
      <c r="E8">
        <v>227</v>
      </c>
    </row>
    <row r="9" spans="1:5">
      <c r="A9">
        <v>8</v>
      </c>
      <c r="B9">
        <f>2*60+46</f>
        <v>166</v>
      </c>
      <c r="D9">
        <v>1978</v>
      </c>
      <c r="E9">
        <v>233</v>
      </c>
    </row>
    <row r="10" spans="1:5">
      <c r="A10">
        <v>9</v>
      </c>
      <c r="B10">
        <f>2*60+46</f>
        <v>166</v>
      </c>
      <c r="D10">
        <v>1979</v>
      </c>
      <c r="E10">
        <v>253</v>
      </c>
    </row>
    <row r="11" spans="1:5">
      <c r="A11">
        <v>10</v>
      </c>
      <c r="B11">
        <f>2*60+46</f>
        <v>166</v>
      </c>
      <c r="D11">
        <v>1980</v>
      </c>
      <c r="E11">
        <v>223</v>
      </c>
    </row>
    <row r="12" spans="1:5">
      <c r="A12">
        <v>11</v>
      </c>
      <c r="B12">
        <f>2*60+46</f>
        <v>166</v>
      </c>
      <c r="D12">
        <v>1981</v>
      </c>
      <c r="E12">
        <v>234</v>
      </c>
    </row>
    <row r="13" spans="1:5">
      <c r="A13">
        <v>12</v>
      </c>
      <c r="B13">
        <f>4*60+33</f>
        <v>273</v>
      </c>
      <c r="D13">
        <v>1982</v>
      </c>
      <c r="E13">
        <v>217</v>
      </c>
    </row>
    <row r="14" spans="1:5">
      <c r="A14">
        <v>13</v>
      </c>
      <c r="B14">
        <f>4*60+33</f>
        <v>273</v>
      </c>
      <c r="D14">
        <v>1983</v>
      </c>
      <c r="E14">
        <v>252</v>
      </c>
    </row>
    <row r="15" spans="1:5">
      <c r="A15">
        <v>14</v>
      </c>
      <c r="B15">
        <f>3*60+54</f>
        <v>234</v>
      </c>
      <c r="D15">
        <v>1984</v>
      </c>
      <c r="E15">
        <v>235</v>
      </c>
    </row>
    <row r="16" spans="1:5">
      <c r="A16">
        <v>15</v>
      </c>
      <c r="B16">
        <f>3*60+54</f>
        <v>234</v>
      </c>
      <c r="D16">
        <v>1985</v>
      </c>
      <c r="E16">
        <v>266</v>
      </c>
    </row>
    <row r="17" spans="1:5">
      <c r="A17">
        <v>16</v>
      </c>
      <c r="B17">
        <f t="shared" ref="B17:B22" si="0">3*60+17</f>
        <v>197</v>
      </c>
      <c r="D17">
        <v>1986</v>
      </c>
      <c r="E17">
        <v>249</v>
      </c>
    </row>
    <row r="18" spans="1:5">
      <c r="A18">
        <v>17</v>
      </c>
      <c r="B18">
        <f t="shared" si="0"/>
        <v>197</v>
      </c>
      <c r="D18">
        <v>1987</v>
      </c>
      <c r="E18">
        <v>247</v>
      </c>
    </row>
    <row r="19" spans="1:5">
      <c r="A19">
        <v>18</v>
      </c>
      <c r="B19">
        <f t="shared" si="0"/>
        <v>197</v>
      </c>
      <c r="D19">
        <v>1988</v>
      </c>
      <c r="E19">
        <v>264</v>
      </c>
    </row>
    <row r="20" spans="1:5">
      <c r="A20">
        <v>19</v>
      </c>
      <c r="B20">
        <f t="shared" si="0"/>
        <v>197</v>
      </c>
      <c r="D20">
        <v>1989</v>
      </c>
      <c r="E20">
        <v>260</v>
      </c>
    </row>
    <row r="21" spans="1:5">
      <c r="A21">
        <v>20</v>
      </c>
      <c r="B21">
        <f t="shared" si="0"/>
        <v>197</v>
      </c>
      <c r="D21">
        <v>1990</v>
      </c>
      <c r="E21">
        <v>261</v>
      </c>
    </row>
    <row r="22" spans="1:5">
      <c r="A22">
        <v>21</v>
      </c>
      <c r="B22">
        <f t="shared" si="0"/>
        <v>197</v>
      </c>
      <c r="D22">
        <v>1991</v>
      </c>
      <c r="E22">
        <v>255</v>
      </c>
    </row>
    <row r="23" spans="1:5">
      <c r="A23">
        <v>22</v>
      </c>
      <c r="B23">
        <f>3*60+50</f>
        <v>230</v>
      </c>
      <c r="D23">
        <v>1992</v>
      </c>
      <c r="E23">
        <v>249</v>
      </c>
    </row>
    <row r="24" spans="1:5">
      <c r="A24">
        <v>23</v>
      </c>
      <c r="B24">
        <f>3*60+50</f>
        <v>230</v>
      </c>
      <c r="D24">
        <v>1993</v>
      </c>
      <c r="E24">
        <v>256</v>
      </c>
    </row>
    <row r="25" spans="1:5">
      <c r="A25">
        <v>24</v>
      </c>
      <c r="B25">
        <f>2*60+45</f>
        <v>165</v>
      </c>
      <c r="D25">
        <v>1994</v>
      </c>
      <c r="E25">
        <v>242</v>
      </c>
    </row>
    <row r="26" spans="1:5">
      <c r="A26">
        <v>25</v>
      </c>
      <c r="B26">
        <f>3*60+51</f>
        <v>231</v>
      </c>
      <c r="D26">
        <v>1995</v>
      </c>
      <c r="E26">
        <v>271</v>
      </c>
    </row>
    <row r="27" spans="1:5">
      <c r="A27">
        <v>26</v>
      </c>
      <c r="B27">
        <f>3*60+51</f>
        <v>231</v>
      </c>
      <c r="D27">
        <v>1996</v>
      </c>
      <c r="E27">
        <v>258</v>
      </c>
    </row>
    <row r="28" spans="1:5">
      <c r="A28">
        <v>27</v>
      </c>
      <c r="B28">
        <f>3*60</f>
        <v>180</v>
      </c>
      <c r="D28">
        <v>1997</v>
      </c>
      <c r="E28">
        <v>266</v>
      </c>
    </row>
    <row r="29" spans="1:5">
      <c r="A29">
        <v>28</v>
      </c>
      <c r="B29">
        <f>3*60</f>
        <v>180</v>
      </c>
      <c r="D29">
        <v>1998</v>
      </c>
      <c r="E29">
        <v>254</v>
      </c>
    </row>
    <row r="30" spans="1:5">
      <c r="A30">
        <v>29</v>
      </c>
      <c r="B30">
        <f>3*60</f>
        <v>180</v>
      </c>
      <c r="D30">
        <v>1999</v>
      </c>
      <c r="E30">
        <v>247</v>
      </c>
    </row>
    <row r="31" spans="1:5">
      <c r="A31">
        <v>30</v>
      </c>
      <c r="B31">
        <f>2*60+55</f>
        <v>175</v>
      </c>
      <c r="D31">
        <v>2000</v>
      </c>
      <c r="E31">
        <v>238</v>
      </c>
    </row>
    <row r="32" spans="1:5">
      <c r="A32">
        <v>31</v>
      </c>
      <c r="B32">
        <f>4*60+29</f>
        <v>269</v>
      </c>
      <c r="D32">
        <v>2001</v>
      </c>
      <c r="E32">
        <v>247</v>
      </c>
    </row>
    <row r="33" spans="1:5">
      <c r="A33">
        <v>32</v>
      </c>
      <c r="B33">
        <f>3*60+57</f>
        <v>237</v>
      </c>
      <c r="D33">
        <v>2002</v>
      </c>
      <c r="E33">
        <v>240</v>
      </c>
    </row>
    <row r="34" spans="1:5">
      <c r="A34">
        <v>33</v>
      </c>
      <c r="B34">
        <f>3*60+57</f>
        <v>237</v>
      </c>
      <c r="D34">
        <v>2003</v>
      </c>
      <c r="E34">
        <v>235</v>
      </c>
    </row>
    <row r="35" spans="1:5">
      <c r="A35">
        <v>34</v>
      </c>
      <c r="B35">
        <f>3*60+57</f>
        <v>237</v>
      </c>
      <c r="D35">
        <v>2004</v>
      </c>
      <c r="E35">
        <v>241</v>
      </c>
    </row>
    <row r="36" spans="1:5">
      <c r="A36">
        <v>35</v>
      </c>
      <c r="B36">
        <f>3*60+57</f>
        <v>237</v>
      </c>
      <c r="D36">
        <v>2005</v>
      </c>
      <c r="E36">
        <v>216</v>
      </c>
    </row>
    <row r="37" spans="1:5">
      <c r="A37">
        <v>36</v>
      </c>
      <c r="B37">
        <f>4*60+49</f>
        <v>289</v>
      </c>
      <c r="D37">
        <v>2006</v>
      </c>
      <c r="E37">
        <v>237</v>
      </c>
    </row>
    <row r="38" spans="1:5">
      <c r="A38">
        <v>37</v>
      </c>
      <c r="B38">
        <f>2*60+42</f>
        <v>162</v>
      </c>
      <c r="D38">
        <v>2007</v>
      </c>
      <c r="E38">
        <v>237</v>
      </c>
    </row>
    <row r="39" spans="1:5">
      <c r="A39">
        <v>38</v>
      </c>
      <c r="B39">
        <f>2*60+42</f>
        <v>162</v>
      </c>
      <c r="D39">
        <v>2008</v>
      </c>
      <c r="E39">
        <v>224</v>
      </c>
    </row>
    <row r="40" spans="1:5">
      <c r="A40">
        <v>39</v>
      </c>
      <c r="B40">
        <f>2*60+42</f>
        <v>162</v>
      </c>
      <c r="D40">
        <v>2009</v>
      </c>
      <c r="E40">
        <v>231</v>
      </c>
    </row>
    <row r="41" spans="1:5">
      <c r="A41">
        <v>40</v>
      </c>
      <c r="B41">
        <f>5*60+15</f>
        <v>315</v>
      </c>
      <c r="D41">
        <v>2010</v>
      </c>
      <c r="E41">
        <v>230</v>
      </c>
    </row>
    <row r="42" spans="1:5">
      <c r="A42">
        <v>41</v>
      </c>
      <c r="B42">
        <f>5*60+15</f>
        <v>315</v>
      </c>
      <c r="D42">
        <v>2011</v>
      </c>
      <c r="E42">
        <v>238</v>
      </c>
    </row>
    <row r="43" spans="1:5">
      <c r="A43">
        <v>42</v>
      </c>
      <c r="B43">
        <f>5*60+15</f>
        <v>315</v>
      </c>
      <c r="D43">
        <v>2012</v>
      </c>
      <c r="E43">
        <v>222</v>
      </c>
    </row>
    <row r="44" spans="1:5">
      <c r="A44">
        <v>43</v>
      </c>
      <c r="B44">
        <f>5*60+15</f>
        <v>315</v>
      </c>
    </row>
    <row r="45" spans="1:5">
      <c r="A45">
        <v>44</v>
      </c>
      <c r="B45">
        <f>5*60+15</f>
        <v>315</v>
      </c>
    </row>
    <row r="46" spans="1:5">
      <c r="A46">
        <v>45</v>
      </c>
      <c r="B46">
        <f>2*60+36</f>
        <v>156</v>
      </c>
    </row>
    <row r="47" spans="1:5">
      <c r="A47">
        <v>46</v>
      </c>
      <c r="B47">
        <f>2*60+36</f>
        <v>156</v>
      </c>
    </row>
    <row r="48" spans="1:5">
      <c r="A48">
        <v>47</v>
      </c>
      <c r="B48">
        <f>3*60+15</f>
        <v>195</v>
      </c>
    </row>
    <row r="49" spans="1:2">
      <c r="A49">
        <v>48</v>
      </c>
      <c r="B49">
        <f>3*60+15</f>
        <v>195</v>
      </c>
    </row>
    <row r="50" spans="1:2">
      <c r="A50">
        <v>49</v>
      </c>
      <c r="B50">
        <f>3*60+6</f>
        <v>186</v>
      </c>
    </row>
    <row r="51" spans="1:2">
      <c r="A51">
        <v>50</v>
      </c>
      <c r="B51">
        <f>3*60+6</f>
        <v>186</v>
      </c>
    </row>
    <row r="52" spans="1:2">
      <c r="A52">
        <v>51</v>
      </c>
      <c r="B52">
        <f>3*60+6</f>
        <v>186</v>
      </c>
    </row>
    <row r="53" spans="1:2">
      <c r="A53">
        <v>52</v>
      </c>
      <c r="B53">
        <f>2*60+26</f>
        <v>146</v>
      </c>
    </row>
    <row r="54" spans="1:2">
      <c r="A54">
        <v>53</v>
      </c>
      <c r="B54">
        <f>2*60+26</f>
        <v>146</v>
      </c>
    </row>
    <row r="55" spans="1:2">
      <c r="A55">
        <v>54</v>
      </c>
      <c r="B55">
        <f>2*60+26</f>
        <v>146</v>
      </c>
    </row>
    <row r="56" spans="1:2">
      <c r="A56">
        <v>55</v>
      </c>
      <c r="B56">
        <f>8*60+33</f>
        <v>513</v>
      </c>
    </row>
    <row r="57" spans="1:2">
      <c r="A57">
        <v>56</v>
      </c>
      <c r="B57">
        <f>8*60+33</f>
        <v>513</v>
      </c>
    </row>
    <row r="58" spans="1:2">
      <c r="A58">
        <v>57</v>
      </c>
      <c r="B58">
        <f>8*60+33</f>
        <v>513</v>
      </c>
    </row>
    <row r="59" spans="1:2">
      <c r="A59">
        <v>58</v>
      </c>
      <c r="B59">
        <f>8*60+33</f>
        <v>513</v>
      </c>
    </row>
    <row r="60" spans="1:2">
      <c r="A60">
        <v>59</v>
      </c>
      <c r="B60">
        <f>3*60+16</f>
        <v>196</v>
      </c>
    </row>
    <row r="61" spans="1:2">
      <c r="A61">
        <v>60</v>
      </c>
      <c r="B61">
        <f>3*60+17</f>
        <v>197</v>
      </c>
    </row>
    <row r="62" spans="1:2">
      <c r="A62">
        <v>61</v>
      </c>
      <c r="B62">
        <f>3*60+17</f>
        <v>197</v>
      </c>
    </row>
    <row r="63" spans="1:2">
      <c r="A63">
        <v>62</v>
      </c>
      <c r="B63">
        <f>3*60+17</f>
        <v>197</v>
      </c>
    </row>
    <row r="64" spans="1:2">
      <c r="A64">
        <v>63</v>
      </c>
      <c r="B64">
        <f>3*60+17</f>
        <v>197</v>
      </c>
    </row>
    <row r="65" spans="1:12">
      <c r="A65">
        <v>64</v>
      </c>
      <c r="B65">
        <f>3*60+7</f>
        <v>187</v>
      </c>
    </row>
    <row r="66" spans="1:12">
      <c r="A66">
        <v>65</v>
      </c>
      <c r="B66">
        <f>4*60+8</f>
        <v>248</v>
      </c>
    </row>
    <row r="67" spans="1:12">
      <c r="A67">
        <v>66</v>
      </c>
      <c r="B67">
        <f>4*60+8</f>
        <v>248</v>
      </c>
    </row>
    <row r="68" spans="1:12">
      <c r="A68">
        <v>67</v>
      </c>
      <c r="B68">
        <f>4*60+8</f>
        <v>248</v>
      </c>
    </row>
    <row r="69" spans="1:12">
      <c r="A69">
        <v>68</v>
      </c>
      <c r="B69">
        <f t="shared" ref="B69:B74" si="1">4*60+15</f>
        <v>255</v>
      </c>
    </row>
    <row r="70" spans="1:12">
      <c r="A70">
        <v>69</v>
      </c>
      <c r="B70">
        <f t="shared" si="1"/>
        <v>255</v>
      </c>
    </row>
    <row r="71" spans="1:12">
      <c r="A71">
        <v>70</v>
      </c>
      <c r="B71">
        <f t="shared" si="1"/>
        <v>255</v>
      </c>
      <c r="G71" t="s">
        <v>797</v>
      </c>
      <c r="K71" t="s">
        <v>800</v>
      </c>
    </row>
    <row r="72" spans="1:12">
      <c r="A72">
        <v>71</v>
      </c>
      <c r="B72">
        <f t="shared" si="1"/>
        <v>255</v>
      </c>
      <c r="G72" t="s">
        <v>798</v>
      </c>
      <c r="H72" t="s">
        <v>799</v>
      </c>
      <c r="K72" t="s">
        <v>798</v>
      </c>
      <c r="L72" t="s">
        <v>799</v>
      </c>
    </row>
    <row r="73" spans="1:12">
      <c r="A73">
        <v>72</v>
      </c>
      <c r="B73">
        <f t="shared" si="1"/>
        <v>255</v>
      </c>
      <c r="G73">
        <v>3.6900000000000002E-2</v>
      </c>
      <c r="H73">
        <v>8.5860000000000006E-2</v>
      </c>
      <c r="J73">
        <v>1</v>
      </c>
      <c r="K73" s="4">
        <v>1.3711367508029374E-3</v>
      </c>
      <c r="L73" s="4">
        <v>1.6687677358390388E-3</v>
      </c>
    </row>
    <row r="74" spans="1:12">
      <c r="A74">
        <v>73</v>
      </c>
      <c r="B74">
        <f t="shared" si="1"/>
        <v>255</v>
      </c>
      <c r="J74">
        <v>2</v>
      </c>
      <c r="K74" s="4">
        <v>2.7388187025110069E-4</v>
      </c>
      <c r="L74" s="4">
        <v>1.9610789588949255E-3</v>
      </c>
    </row>
    <row r="75" spans="1:12">
      <c r="A75">
        <v>74</v>
      </c>
      <c r="B75">
        <f>3*60+16</f>
        <v>196</v>
      </c>
      <c r="G75">
        <f>G73^2</f>
        <v>1.3616100000000001E-3</v>
      </c>
      <c r="H75">
        <f>H73^2</f>
        <v>7.3719396000000012E-3</v>
      </c>
      <c r="J75">
        <v>3</v>
      </c>
      <c r="K75" s="4">
        <v>4.5239489135667969E-5</v>
      </c>
      <c r="L75" s="4">
        <v>9.7225639512995462E-5</v>
      </c>
    </row>
    <row r="76" spans="1:12">
      <c r="A76">
        <v>75</v>
      </c>
      <c r="B76">
        <f>3*60+17</f>
        <v>197</v>
      </c>
      <c r="J76">
        <v>4</v>
      </c>
      <c r="K76" s="4">
        <v>2.5631172046148753E-5</v>
      </c>
      <c r="L76" s="4">
        <v>7.6864013602379614E-5</v>
      </c>
    </row>
    <row r="77" spans="1:12">
      <c r="A77">
        <v>76</v>
      </c>
      <c r="B77">
        <f>3*60+10</f>
        <v>190</v>
      </c>
      <c r="J77">
        <v>5</v>
      </c>
      <c r="K77" s="4">
        <v>1.4226812098644913E-4</v>
      </c>
      <c r="L77" s="4">
        <v>2.118642800459461E-4</v>
      </c>
    </row>
    <row r="78" spans="1:12">
      <c r="A78">
        <v>77</v>
      </c>
      <c r="B78">
        <f>3*60+10</f>
        <v>190</v>
      </c>
      <c r="J78">
        <v>6</v>
      </c>
      <c r="K78" s="4">
        <v>7.1089904258310628E-5</v>
      </c>
      <c r="L78" s="4">
        <v>8.9229253559200067E-5</v>
      </c>
    </row>
    <row r="79" spans="1:12">
      <c r="A79">
        <v>78</v>
      </c>
      <c r="B79">
        <f>3*60+10</f>
        <v>190</v>
      </c>
      <c r="J79">
        <v>7</v>
      </c>
      <c r="K79" s="4">
        <v>2.785152595256111E-5</v>
      </c>
      <c r="L79" s="4">
        <v>5.4993438636419842E-4</v>
      </c>
    </row>
    <row r="80" spans="1:12">
      <c r="A80">
        <v>79</v>
      </c>
      <c r="B80">
        <f>3*60+15</f>
        <v>195</v>
      </c>
      <c r="J80">
        <v>8</v>
      </c>
      <c r="K80" s="4">
        <v>2.8675950977525742E-4</v>
      </c>
      <c r="L80" s="4">
        <v>1.1899819728119643E-3</v>
      </c>
    </row>
    <row r="81" spans="1:12">
      <c r="A81">
        <v>80</v>
      </c>
      <c r="B81">
        <f>4*60+17</f>
        <v>257</v>
      </c>
      <c r="J81">
        <v>9</v>
      </c>
      <c r="K81" s="4">
        <v>4.0985435237782523E-5</v>
      </c>
      <c r="L81" s="4">
        <v>3.0312417116216706E-4</v>
      </c>
    </row>
    <row r="82" spans="1:12">
      <c r="A82">
        <v>81</v>
      </c>
      <c r="B82">
        <f>4*60+17</f>
        <v>257</v>
      </c>
      <c r="J82">
        <v>10</v>
      </c>
      <c r="K82" s="4">
        <v>1.0332144825493083E-5</v>
      </c>
      <c r="L82" s="4">
        <v>2.9177680194379549E-4</v>
      </c>
    </row>
    <row r="83" spans="1:12">
      <c r="A83">
        <v>82</v>
      </c>
      <c r="B83">
        <f>4*60+17</f>
        <v>257</v>
      </c>
      <c r="J83">
        <v>11</v>
      </c>
      <c r="K83" s="4">
        <v>7.3270174632019714E-6</v>
      </c>
      <c r="L83" s="4">
        <v>4.321789818924279E-4</v>
      </c>
    </row>
    <row r="84" spans="1:12">
      <c r="A84">
        <v>83</v>
      </c>
      <c r="B84">
        <f>3*60+36</f>
        <v>216</v>
      </c>
      <c r="J84">
        <v>12</v>
      </c>
      <c r="K84" s="4">
        <v>4.4632388697136543E-4</v>
      </c>
      <c r="L84" s="4">
        <v>1.0712120564721559E-3</v>
      </c>
    </row>
    <row r="85" spans="1:12">
      <c r="A85">
        <v>84</v>
      </c>
      <c r="B85">
        <f>3*60+36</f>
        <v>216</v>
      </c>
      <c r="J85">
        <v>13</v>
      </c>
      <c r="K85" s="4">
        <v>4.257536393289351E-5</v>
      </c>
      <c r="L85" s="4">
        <v>8.7173247421341155E-4</v>
      </c>
    </row>
    <row r="86" spans="1:12">
      <c r="A86">
        <v>85</v>
      </c>
      <c r="B86">
        <f>3*60+36</f>
        <v>216</v>
      </c>
      <c r="J86">
        <v>14</v>
      </c>
      <c r="K86" s="4">
        <v>1.6286216092398393E-5</v>
      </c>
      <c r="L86" s="4">
        <v>5.3669524403995178E-4</v>
      </c>
    </row>
    <row r="87" spans="1:12">
      <c r="A87">
        <v>86</v>
      </c>
      <c r="B87">
        <f>3*60+36</f>
        <v>216</v>
      </c>
      <c r="J87">
        <v>15</v>
      </c>
      <c r="K87" s="4">
        <v>1.3170166129333753E-3</v>
      </c>
      <c r="L87" s="4">
        <v>1.9482492338948306E-3</v>
      </c>
    </row>
    <row r="88" spans="1:12">
      <c r="A88">
        <v>87</v>
      </c>
      <c r="B88">
        <f>2*60+55</f>
        <v>175</v>
      </c>
      <c r="J88">
        <v>16</v>
      </c>
      <c r="K88" s="4">
        <v>5.8728126713098284E-5</v>
      </c>
      <c r="L88" s="4">
        <v>5.6410689241363722E-4</v>
      </c>
    </row>
    <row r="89" spans="1:12">
      <c r="A89">
        <v>88</v>
      </c>
      <c r="B89">
        <f>3*60+36</f>
        <v>216</v>
      </c>
      <c r="J89">
        <v>17</v>
      </c>
      <c r="K89" s="4">
        <v>2.9382470604720307E-5</v>
      </c>
      <c r="L89" s="4">
        <v>3.4556277854561773E-5</v>
      </c>
    </row>
    <row r="90" spans="1:12">
      <c r="A90">
        <v>89</v>
      </c>
      <c r="B90">
        <f>3*60+36</f>
        <v>216</v>
      </c>
      <c r="J90">
        <v>18</v>
      </c>
      <c r="K90" s="4">
        <v>9.5596407029999414E-4</v>
      </c>
      <c r="L90" s="4">
        <v>2.0027832816875211E-3</v>
      </c>
    </row>
    <row r="91" spans="1:12">
      <c r="A91">
        <v>90</v>
      </c>
      <c r="B91">
        <f>3*60+24</f>
        <v>204</v>
      </c>
      <c r="J91">
        <v>19</v>
      </c>
      <c r="K91" s="4">
        <v>6.4784141407906226E-5</v>
      </c>
      <c r="L91" s="4">
        <v>6.6982526815277224E-5</v>
      </c>
    </row>
    <row r="92" spans="1:12">
      <c r="A92">
        <v>91</v>
      </c>
      <c r="B92">
        <f>3*60+6</f>
        <v>186</v>
      </c>
      <c r="J92">
        <v>20</v>
      </c>
      <c r="K92" s="4">
        <v>3.8674613460875051E-4</v>
      </c>
      <c r="L92" s="4">
        <v>4.1215893723313949E-4</v>
      </c>
    </row>
    <row r="93" spans="1:12">
      <c r="A93">
        <v>92</v>
      </c>
      <c r="B93">
        <f>3*60+6</f>
        <v>186</v>
      </c>
      <c r="J93">
        <v>21</v>
      </c>
      <c r="K93" s="4">
        <v>2.4735407589204874E-3</v>
      </c>
      <c r="L93" s="4">
        <v>3.9341526366958928E-3</v>
      </c>
    </row>
    <row r="94" spans="1:12">
      <c r="A94">
        <v>93</v>
      </c>
      <c r="B94">
        <f>3*60+6</f>
        <v>186</v>
      </c>
      <c r="J94">
        <v>22</v>
      </c>
      <c r="K94" s="4">
        <v>5.1881131026704244E-5</v>
      </c>
      <c r="L94" s="4">
        <v>1.1994467036929576E-4</v>
      </c>
    </row>
    <row r="95" spans="1:12">
      <c r="A95">
        <v>94</v>
      </c>
      <c r="B95">
        <f>2*60+44</f>
        <v>164</v>
      </c>
      <c r="J95">
        <v>23</v>
      </c>
      <c r="K95" s="4">
        <v>1.7815614405779581E-3</v>
      </c>
      <c r="L95" s="4">
        <v>1.8223046569261713E-3</v>
      </c>
    </row>
    <row r="96" spans="1:12">
      <c r="A96">
        <v>95</v>
      </c>
      <c r="B96">
        <f>4*60+18</f>
        <v>258</v>
      </c>
      <c r="J96">
        <v>24</v>
      </c>
      <c r="K96" s="4">
        <v>1.6574691726784815E-3</v>
      </c>
      <c r="L96" s="4">
        <v>1.7821113595930462E-3</v>
      </c>
    </row>
    <row r="97" spans="1:12">
      <c r="A97">
        <v>96</v>
      </c>
      <c r="B97">
        <f>4*60+18</f>
        <v>258</v>
      </c>
      <c r="J97">
        <v>25</v>
      </c>
      <c r="K97" s="4">
        <v>1.7035216879253335E-5</v>
      </c>
      <c r="L97" s="4">
        <v>5.7553985213255781E-5</v>
      </c>
    </row>
    <row r="98" spans="1:12">
      <c r="A98">
        <v>97</v>
      </c>
      <c r="B98">
        <f>2*60+45</f>
        <v>165</v>
      </c>
      <c r="J98">
        <v>26</v>
      </c>
      <c r="K98" s="4">
        <v>2.901865491428705E-4</v>
      </c>
      <c r="L98" s="4">
        <v>3.6900311144814603E-4</v>
      </c>
    </row>
    <row r="99" spans="1:12">
      <c r="A99">
        <v>98</v>
      </c>
      <c r="B99">
        <f>2*60+45</f>
        <v>165</v>
      </c>
      <c r="J99">
        <v>27</v>
      </c>
      <c r="K99" s="4">
        <v>1.0375743902724015E-3</v>
      </c>
      <c r="L99" s="4">
        <v>1.3674515494550613E-3</v>
      </c>
    </row>
    <row r="100" spans="1:12">
      <c r="A100">
        <v>99</v>
      </c>
      <c r="B100">
        <f>2*60+45</f>
        <v>165</v>
      </c>
      <c r="J100">
        <v>28</v>
      </c>
      <c r="K100" s="4">
        <v>6.7808253123888631E-4</v>
      </c>
      <c r="L100" s="4">
        <v>6.9125726756384957E-4</v>
      </c>
    </row>
    <row r="101" spans="1:12">
      <c r="A101">
        <v>100</v>
      </c>
      <c r="B101">
        <f>2*60+45</f>
        <v>165</v>
      </c>
      <c r="J101">
        <v>29</v>
      </c>
      <c r="K101" s="4">
        <v>1.5137187786369091E-3</v>
      </c>
      <c r="L101" s="4">
        <v>5.2581138982959741E-3</v>
      </c>
    </row>
    <row r="102" spans="1:12">
      <c r="A102">
        <v>101</v>
      </c>
      <c r="B102">
        <f>6*60+54</f>
        <v>414</v>
      </c>
      <c r="J102">
        <v>30</v>
      </c>
      <c r="K102" s="4">
        <v>2.3992160970042931E-4</v>
      </c>
      <c r="L102" s="4">
        <v>3.2764515697095799E-4</v>
      </c>
    </row>
    <row r="103" spans="1:12">
      <c r="A103">
        <v>102</v>
      </c>
      <c r="B103">
        <f>3*60+4</f>
        <v>184</v>
      </c>
      <c r="J103">
        <v>31</v>
      </c>
      <c r="K103" s="4">
        <v>9.9927340117143489E-7</v>
      </c>
      <c r="L103" s="4">
        <v>1.5367865235239134E-6</v>
      </c>
    </row>
    <row r="104" spans="1:12">
      <c r="A104">
        <v>103</v>
      </c>
      <c r="B104">
        <f>4*60+42</f>
        <v>282</v>
      </c>
      <c r="J104">
        <v>32</v>
      </c>
      <c r="K104" s="4">
        <v>8.2367693971313854E-4</v>
      </c>
      <c r="L104" s="4">
        <v>8.3124636217139075E-4</v>
      </c>
    </row>
    <row r="105" spans="1:12">
      <c r="A105">
        <v>104</v>
      </c>
      <c r="B105">
        <f>4*60+42</f>
        <v>282</v>
      </c>
      <c r="J105">
        <v>33</v>
      </c>
      <c r="K105" s="4">
        <v>2.8213352286182014E-4</v>
      </c>
      <c r="L105" s="4">
        <v>1.5528260986434979E-3</v>
      </c>
    </row>
    <row r="106" spans="1:12">
      <c r="A106">
        <v>105</v>
      </c>
      <c r="B106">
        <f>4*60+42</f>
        <v>282</v>
      </c>
      <c r="J106">
        <v>34</v>
      </c>
      <c r="K106" s="4">
        <v>1.4054129695891817E-3</v>
      </c>
      <c r="L106" s="4">
        <v>1.5311080504605867E-3</v>
      </c>
    </row>
    <row r="107" spans="1:12">
      <c r="A107">
        <v>106</v>
      </c>
      <c r="B107">
        <f>4*60+19</f>
        <v>259</v>
      </c>
      <c r="J107">
        <v>35</v>
      </c>
      <c r="K107" s="4">
        <v>1.2019509031848384E-4</v>
      </c>
      <c r="L107" s="4">
        <v>3.9881779929574362E-4</v>
      </c>
    </row>
    <row r="108" spans="1:12">
      <c r="A108">
        <v>107</v>
      </c>
      <c r="B108">
        <f>4*60+19</f>
        <v>259</v>
      </c>
      <c r="J108">
        <v>36</v>
      </c>
      <c r="K108" s="4">
        <v>6.4549474096829349E-4</v>
      </c>
      <c r="L108" s="4">
        <v>6.4723951945266207E-4</v>
      </c>
    </row>
    <row r="109" spans="1:12">
      <c r="A109">
        <v>108</v>
      </c>
      <c r="B109">
        <f>4*60+19</f>
        <v>259</v>
      </c>
      <c r="J109">
        <v>37</v>
      </c>
      <c r="K109" s="4">
        <v>3.6248666492586103E-4</v>
      </c>
      <c r="L109" s="4">
        <v>3.6470809384106019E-4</v>
      </c>
    </row>
    <row r="110" spans="1:12">
      <c r="A110">
        <v>109</v>
      </c>
      <c r="B110">
        <f>4*60+26</f>
        <v>266</v>
      </c>
      <c r="J110">
        <v>38</v>
      </c>
      <c r="K110" s="4">
        <v>1.9776748317656523E-5</v>
      </c>
      <c r="L110" s="4">
        <v>8.0553919634132124E-5</v>
      </c>
    </row>
    <row r="111" spans="1:12">
      <c r="A111">
        <v>110</v>
      </c>
      <c r="B111">
        <f>3*60+23</f>
        <v>203</v>
      </c>
      <c r="J111">
        <v>39</v>
      </c>
      <c r="K111" s="4">
        <v>4.2907821515928947E-4</v>
      </c>
      <c r="L111" s="4">
        <v>5.9828687419861536E-4</v>
      </c>
    </row>
    <row r="112" spans="1:12">
      <c r="A112">
        <v>111</v>
      </c>
      <c r="B112">
        <f>3*60+23</f>
        <v>203</v>
      </c>
      <c r="J112">
        <v>40</v>
      </c>
      <c r="K112" s="4">
        <v>3.726928208644619E-4</v>
      </c>
      <c r="L112" s="4">
        <v>1.0379178529443605E-3</v>
      </c>
    </row>
    <row r="113" spans="1:12">
      <c r="A113">
        <v>112</v>
      </c>
      <c r="B113">
        <f>3*60+23</f>
        <v>203</v>
      </c>
      <c r="J113">
        <v>41</v>
      </c>
      <c r="K113" s="4">
        <v>2.3148658583545642E-3</v>
      </c>
      <c r="L113" s="4">
        <v>4.8564812977583459E-3</v>
      </c>
    </row>
    <row r="114" spans="1:12">
      <c r="A114">
        <v>113</v>
      </c>
      <c r="B114">
        <f>4*60+46</f>
        <v>286</v>
      </c>
      <c r="J114">
        <v>42</v>
      </c>
      <c r="K114" s="4">
        <v>6.1041286504932607E-4</v>
      </c>
      <c r="L114" s="4">
        <v>8.515623769938522E-4</v>
      </c>
    </row>
    <row r="115" spans="1:12">
      <c r="A115">
        <v>114</v>
      </c>
      <c r="B115">
        <f>4*60+46</f>
        <v>286</v>
      </c>
      <c r="J115">
        <v>43</v>
      </c>
      <c r="K115" s="4">
        <v>6.210649627636242E-4</v>
      </c>
      <c r="L115" s="4">
        <v>1.4609285582988468E-3</v>
      </c>
    </row>
    <row r="116" spans="1:12">
      <c r="A116">
        <v>115</v>
      </c>
      <c r="B116">
        <f>4*60+46</f>
        <v>286</v>
      </c>
      <c r="J116">
        <v>44</v>
      </c>
      <c r="K116" s="4">
        <v>6.258778607052484E-6</v>
      </c>
      <c r="L116" s="4">
        <v>6.3791436481201429E-5</v>
      </c>
    </row>
    <row r="117" spans="1:12">
      <c r="A117">
        <v>116</v>
      </c>
      <c r="B117">
        <f>4*60+46</f>
        <v>286</v>
      </c>
      <c r="J117">
        <v>45</v>
      </c>
      <c r="K117" s="4">
        <v>4.0715834571547381E-5</v>
      </c>
      <c r="L117" s="4">
        <v>6.630035393972723E-4</v>
      </c>
    </row>
    <row r="118" spans="1:12">
      <c r="A118">
        <v>117</v>
      </c>
      <c r="B118">
        <f>2*60+50</f>
        <v>170</v>
      </c>
      <c r="J118">
        <v>46</v>
      </c>
      <c r="K118" s="4">
        <v>7.9834505116594515E-5</v>
      </c>
      <c r="L118" s="4">
        <v>1.9527328190550323E-3</v>
      </c>
    </row>
    <row r="119" spans="1:12">
      <c r="A119">
        <v>118</v>
      </c>
      <c r="B119">
        <f>4*60+46</f>
        <v>286</v>
      </c>
      <c r="J119">
        <v>47</v>
      </c>
      <c r="K119" s="4">
        <v>3.4151629133094124E-4</v>
      </c>
      <c r="L119" s="4">
        <v>4.3651184887359652E-4</v>
      </c>
    </row>
    <row r="120" spans="1:12">
      <c r="A120">
        <v>119</v>
      </c>
      <c r="B120">
        <f>3*60+40</f>
        <v>220</v>
      </c>
      <c r="J120">
        <v>48</v>
      </c>
      <c r="K120" s="4">
        <v>5.6665107436273845E-4</v>
      </c>
      <c r="L120" s="4">
        <v>1.0071146855622176E-3</v>
      </c>
    </row>
    <row r="121" spans="1:12">
      <c r="A121">
        <v>120</v>
      </c>
      <c r="B121">
        <f>3*60+40</f>
        <v>220</v>
      </c>
      <c r="J121">
        <v>49</v>
      </c>
      <c r="K121" s="4">
        <v>5.1796181695669787E-4</v>
      </c>
      <c r="L121" s="4">
        <v>9.8020345945861787E-4</v>
      </c>
    </row>
    <row r="122" spans="1:12">
      <c r="A122">
        <v>121</v>
      </c>
      <c r="B122">
        <f>3*60+20</f>
        <v>200</v>
      </c>
      <c r="J122">
        <v>50</v>
      </c>
      <c r="K122" s="4">
        <v>1.0156448916412715E-4</v>
      </c>
      <c r="L122" s="4">
        <v>5.1985631975106608E-4</v>
      </c>
    </row>
    <row r="123" spans="1:12">
      <c r="A123">
        <v>122</v>
      </c>
      <c r="B123">
        <f>3*60+20</f>
        <v>200</v>
      </c>
      <c r="J123">
        <v>51</v>
      </c>
      <c r="K123" s="4">
        <v>3.5278081271023919E-4</v>
      </c>
      <c r="L123" s="4">
        <v>3.5332743205544623E-4</v>
      </c>
    </row>
    <row r="124" spans="1:12">
      <c r="A124">
        <v>123</v>
      </c>
      <c r="B124">
        <f>3*60+20</f>
        <v>200</v>
      </c>
    </row>
    <row r="125" spans="1:12">
      <c r="A125">
        <v>124</v>
      </c>
      <c r="B125">
        <f>3*60+20</f>
        <v>200</v>
      </c>
      <c r="J125" t="s">
        <v>271</v>
      </c>
      <c r="K125">
        <f>STDEV(K73:K123)</f>
        <v>6.1717781491689027E-4</v>
      </c>
      <c r="L125">
        <f>STDEV(L73:L123)</f>
        <v>1.1203622952561296E-3</v>
      </c>
    </row>
    <row r="126" spans="1:12">
      <c r="A126">
        <v>125</v>
      </c>
      <c r="B126">
        <f>2*60+58</f>
        <v>178</v>
      </c>
      <c r="J126" t="s">
        <v>801</v>
      </c>
      <c r="K126" s="4">
        <v>50</v>
      </c>
      <c r="L126" s="4">
        <v>50</v>
      </c>
    </row>
    <row r="127" spans="1:12">
      <c r="A127">
        <v>126</v>
      </c>
      <c r="B127">
        <f>3*60+28</f>
        <v>208</v>
      </c>
      <c r="J127" t="s">
        <v>272</v>
      </c>
      <c r="K127" s="4">
        <f>AVERAGE(K73:K123)</f>
        <v>4.9758540820550199E-4</v>
      </c>
      <c r="L127" s="4">
        <f>AVERAGE(L73:L123)</f>
        <v>9.8627052046345535E-4</v>
      </c>
    </row>
    <row r="128" spans="1:12">
      <c r="A128">
        <v>127</v>
      </c>
      <c r="B128">
        <f>4*60+7</f>
        <v>247</v>
      </c>
      <c r="J128" t="s">
        <v>803</v>
      </c>
      <c r="K128">
        <f>K125/SQRT(51)</f>
        <v>8.6422180253204649E-5</v>
      </c>
      <c r="L128">
        <f>L125/SQRT(51)</f>
        <v>1.568821008943067E-4</v>
      </c>
    </row>
    <row r="129" spans="1:12">
      <c r="A129">
        <v>128</v>
      </c>
      <c r="B129">
        <f>4*60+7</f>
        <v>247</v>
      </c>
      <c r="J129" t="s">
        <v>802</v>
      </c>
      <c r="K129">
        <f>(K127-G73)/K128</f>
        <v>-421.21611009049559</v>
      </c>
      <c r="L129">
        <f>(L127-H73)/L128</f>
        <v>-541.00326930678318</v>
      </c>
    </row>
    <row r="130" spans="1:12">
      <c r="A130">
        <v>129</v>
      </c>
      <c r="B130">
        <f>4*60+7</f>
        <v>247</v>
      </c>
      <c r="J130" t="s">
        <v>804</v>
      </c>
      <c r="K130" s="5">
        <f>TDIST(ABS(K129),K126,2)</f>
        <v>1.9782660976520703E-90</v>
      </c>
      <c r="L130" s="4">
        <f>TDIST(ABS(L129),L126,2)</f>
        <v>7.2898802851890883E-96</v>
      </c>
    </row>
    <row r="131" spans="1:12">
      <c r="A131">
        <v>130</v>
      </c>
      <c r="B131">
        <f>4*60+7</f>
        <v>247</v>
      </c>
      <c r="K131" s="5">
        <f>1-K130</f>
        <v>1</v>
      </c>
      <c r="L131" s="4">
        <f>1-L130</f>
        <v>1</v>
      </c>
    </row>
    <row r="132" spans="1:12">
      <c r="A132">
        <v>131</v>
      </c>
      <c r="B132">
        <f>3*60+25</f>
        <v>205</v>
      </c>
    </row>
    <row r="133" spans="1:12">
      <c r="A133">
        <v>132</v>
      </c>
      <c r="B133">
        <f>4*60+29</f>
        <v>269</v>
      </c>
    </row>
    <row r="134" spans="1:12">
      <c r="A134">
        <v>133</v>
      </c>
      <c r="B134">
        <f>4*60+29</f>
        <v>269</v>
      </c>
    </row>
    <row r="135" spans="1:12">
      <c r="A135">
        <v>134</v>
      </c>
      <c r="B135">
        <f>3*60+2</f>
        <v>182</v>
      </c>
    </row>
    <row r="136" spans="1:12">
      <c r="A136">
        <v>135</v>
      </c>
      <c r="B136">
        <f>3*60+2</f>
        <v>182</v>
      </c>
    </row>
    <row r="137" spans="1:12">
      <c r="A137">
        <v>136</v>
      </c>
      <c r="B137">
        <f>2*60+14</f>
        <v>134</v>
      </c>
    </row>
    <row r="138" spans="1:12">
      <c r="A138">
        <v>137</v>
      </c>
      <c r="B138">
        <f>2*60+14</f>
        <v>134</v>
      </c>
    </row>
    <row r="139" spans="1:12">
      <c r="A139">
        <v>138</v>
      </c>
      <c r="B139">
        <f>3*60+15</f>
        <v>195</v>
      </c>
    </row>
    <row r="140" spans="1:12">
      <c r="A140">
        <v>139</v>
      </c>
      <c r="B140">
        <f>3*60+55</f>
        <v>235</v>
      </c>
    </row>
    <row r="141" spans="1:12">
      <c r="A141">
        <v>140</v>
      </c>
      <c r="B141">
        <f>3*60+55</f>
        <v>235</v>
      </c>
    </row>
    <row r="142" spans="1:12">
      <c r="A142">
        <v>141</v>
      </c>
      <c r="B142">
        <f>3*60+58</f>
        <v>238</v>
      </c>
    </row>
    <row r="143" spans="1:12">
      <c r="A143">
        <v>142</v>
      </c>
      <c r="B143">
        <f>3*60+11</f>
        <v>191</v>
      </c>
    </row>
    <row r="144" spans="1:12">
      <c r="A144">
        <v>143</v>
      </c>
      <c r="B144">
        <f>3*60+58</f>
        <v>238</v>
      </c>
    </row>
    <row r="145" spans="1:2">
      <c r="A145">
        <v>144</v>
      </c>
      <c r="B145">
        <f>3*60+26</f>
        <v>206</v>
      </c>
    </row>
    <row r="146" spans="1:2">
      <c r="A146">
        <v>145</v>
      </c>
      <c r="B146">
        <f>2*60+46</f>
        <v>166</v>
      </c>
    </row>
    <row r="147" spans="1:2">
      <c r="A147">
        <v>146</v>
      </c>
      <c r="B147">
        <f>2*60+46</f>
        <v>166</v>
      </c>
    </row>
    <row r="148" spans="1:2">
      <c r="A148">
        <v>147</v>
      </c>
      <c r="B148">
        <f>4*60+33</f>
        <v>273</v>
      </c>
    </row>
    <row r="149" spans="1:2">
      <c r="A149">
        <v>148</v>
      </c>
      <c r="B149">
        <f>3*60+55</f>
        <v>235</v>
      </c>
    </row>
    <row r="150" spans="1:2">
      <c r="A150">
        <v>149</v>
      </c>
      <c r="B150">
        <f>3*60+55</f>
        <v>235</v>
      </c>
    </row>
    <row r="151" spans="1:2">
      <c r="A151">
        <v>150</v>
      </c>
      <c r="B151">
        <f>3*60+21</f>
        <v>201</v>
      </c>
    </row>
    <row r="152" spans="1:2">
      <c r="A152">
        <v>151</v>
      </c>
      <c r="B152">
        <f>3*60+21</f>
        <v>201</v>
      </c>
    </row>
    <row r="153" spans="1:2">
      <c r="A153">
        <v>152</v>
      </c>
      <c r="B153">
        <f>4*60</f>
        <v>240</v>
      </c>
    </row>
    <row r="154" spans="1:2">
      <c r="A154">
        <v>153</v>
      </c>
      <c r="B154">
        <f>2*60+56</f>
        <v>176</v>
      </c>
    </row>
    <row r="155" spans="1:2">
      <c r="A155">
        <v>154</v>
      </c>
      <c r="B155">
        <f>2*60+56</f>
        <v>176</v>
      </c>
    </row>
    <row r="156" spans="1:2">
      <c r="A156">
        <v>155</v>
      </c>
      <c r="B156">
        <f>2*60+43</f>
        <v>163</v>
      </c>
    </row>
    <row r="157" spans="1:2">
      <c r="A157">
        <v>156</v>
      </c>
      <c r="B157">
        <f>2*60+43</f>
        <v>163</v>
      </c>
    </row>
    <row r="158" spans="1:2">
      <c r="A158">
        <v>157</v>
      </c>
      <c r="B158">
        <f>2*60+30</f>
        <v>150</v>
      </c>
    </row>
    <row r="159" spans="1:2">
      <c r="A159">
        <v>158</v>
      </c>
      <c r="B159">
        <f>2*60+30</f>
        <v>150</v>
      </c>
    </row>
    <row r="160" spans="1:2">
      <c r="A160">
        <v>159</v>
      </c>
      <c r="B160">
        <f>3*60+35</f>
        <v>215</v>
      </c>
    </row>
    <row r="161" spans="1:2">
      <c r="A161">
        <v>160</v>
      </c>
      <c r="B161">
        <f>3*60+31</f>
        <v>211</v>
      </c>
    </row>
    <row r="162" spans="1:2">
      <c r="A162">
        <v>161</v>
      </c>
      <c r="B162">
        <f>2*60+46</f>
        <v>166</v>
      </c>
    </row>
    <row r="163" spans="1:2">
      <c r="A163">
        <v>162</v>
      </c>
      <c r="B163">
        <f>3*60+31</f>
        <v>211</v>
      </c>
    </row>
    <row r="164" spans="1:2">
      <c r="A164">
        <v>163</v>
      </c>
      <c r="B164">
        <f>3*60+36</f>
        <v>216</v>
      </c>
    </row>
    <row r="165" spans="1:2">
      <c r="A165">
        <v>164</v>
      </c>
      <c r="B165">
        <f>3*60+31</f>
        <v>211</v>
      </c>
    </row>
    <row r="166" spans="1:2">
      <c r="A166">
        <v>165</v>
      </c>
      <c r="B166">
        <f>3*60+31</f>
        <v>211</v>
      </c>
    </row>
    <row r="167" spans="1:2">
      <c r="A167">
        <v>166</v>
      </c>
      <c r="B167">
        <f>3*60+24</f>
        <v>204</v>
      </c>
    </row>
    <row r="168" spans="1:2">
      <c r="A168">
        <v>167</v>
      </c>
      <c r="B168">
        <f>3*60+24</f>
        <v>204</v>
      </c>
    </row>
    <row r="169" spans="1:2">
      <c r="A169">
        <v>168</v>
      </c>
      <c r="B169">
        <f>3*60+24</f>
        <v>204</v>
      </c>
    </row>
    <row r="170" spans="1:2">
      <c r="A170">
        <v>169</v>
      </c>
      <c r="B170">
        <f>3*60+27</f>
        <v>207</v>
      </c>
    </row>
    <row r="171" spans="1:2">
      <c r="A171">
        <v>170</v>
      </c>
      <c r="B171">
        <f>3*60+18</f>
        <v>198</v>
      </c>
    </row>
    <row r="172" spans="1:2">
      <c r="A172">
        <v>171</v>
      </c>
      <c r="B172">
        <f>2*60+48</f>
        <v>168</v>
      </c>
    </row>
    <row r="173" spans="1:2">
      <c r="A173">
        <v>172</v>
      </c>
      <c r="B173">
        <f>5*60+23</f>
        <v>323</v>
      </c>
    </row>
    <row r="174" spans="1:2">
      <c r="A174">
        <v>173</v>
      </c>
      <c r="B174">
        <f>3*60+29</f>
        <v>209</v>
      </c>
    </row>
    <row r="175" spans="1:2">
      <c r="A175">
        <v>174</v>
      </c>
      <c r="B175">
        <f>3*60+29</f>
        <v>209</v>
      </c>
    </row>
    <row r="176" spans="1:2">
      <c r="A176">
        <v>175</v>
      </c>
      <c r="B176">
        <f>2*60+46</f>
        <v>166</v>
      </c>
    </row>
    <row r="177" spans="1:2">
      <c r="A177">
        <v>176</v>
      </c>
      <c r="B177">
        <f>2*60+46</f>
        <v>166</v>
      </c>
    </row>
    <row r="178" spans="1:2">
      <c r="A178">
        <v>177</v>
      </c>
      <c r="B178">
        <f>6*60+58</f>
        <v>418</v>
      </c>
    </row>
    <row r="179" spans="1:2">
      <c r="A179">
        <v>178</v>
      </c>
      <c r="B179">
        <f>6*60+58</f>
        <v>418</v>
      </c>
    </row>
    <row r="180" spans="1:2">
      <c r="A180">
        <v>179</v>
      </c>
      <c r="B180">
        <f>6*60+58</f>
        <v>418</v>
      </c>
    </row>
    <row r="181" spans="1:2">
      <c r="A181">
        <v>180</v>
      </c>
      <c r="B181">
        <f>3*60+50</f>
        <v>230</v>
      </c>
    </row>
    <row r="182" spans="1:2">
      <c r="A182">
        <v>181</v>
      </c>
      <c r="B182">
        <f>3*60+59</f>
        <v>239</v>
      </c>
    </row>
    <row r="183" spans="1:2">
      <c r="A183">
        <v>182</v>
      </c>
      <c r="B183">
        <f>3*60+59</f>
        <v>239</v>
      </c>
    </row>
    <row r="184" spans="1:2">
      <c r="A184">
        <v>183</v>
      </c>
      <c r="B184">
        <f>3*60+37</f>
        <v>217</v>
      </c>
    </row>
    <row r="185" spans="1:2">
      <c r="A185">
        <v>184</v>
      </c>
      <c r="B185">
        <f>3*60+22</f>
        <v>202</v>
      </c>
    </row>
    <row r="186" spans="1:2">
      <c r="A186">
        <v>185</v>
      </c>
      <c r="B186">
        <f>3*60+14</f>
        <v>194</v>
      </c>
    </row>
    <row r="187" spans="1:2">
      <c r="A187">
        <v>186</v>
      </c>
      <c r="B187">
        <f>3*60+14</f>
        <v>194</v>
      </c>
    </row>
    <row r="188" spans="1:2">
      <c r="A188">
        <v>187</v>
      </c>
      <c r="B188">
        <f>2*60+58</f>
        <v>178</v>
      </c>
    </row>
    <row r="189" spans="1:2">
      <c r="A189">
        <v>188</v>
      </c>
      <c r="B189">
        <f>2*60+58</f>
        <v>178</v>
      </c>
    </row>
    <row r="190" spans="1:2">
      <c r="A190">
        <v>189</v>
      </c>
      <c r="B190">
        <f>2*60+55</f>
        <v>175</v>
      </c>
    </row>
    <row r="191" spans="1:2">
      <c r="A191">
        <v>190</v>
      </c>
      <c r="B191">
        <f>3*60+30</f>
        <v>210</v>
      </c>
    </row>
    <row r="192" spans="1:2">
      <c r="A192">
        <v>191</v>
      </c>
      <c r="B192">
        <f>2*60+32</f>
        <v>152</v>
      </c>
    </row>
    <row r="193" spans="1:2">
      <c r="A193">
        <v>192</v>
      </c>
      <c r="B193">
        <f>2*60+32</f>
        <v>152</v>
      </c>
    </row>
    <row r="194" spans="1:2">
      <c r="A194">
        <v>193</v>
      </c>
      <c r="B194">
        <f>2*60+32</f>
        <v>152</v>
      </c>
    </row>
    <row r="195" spans="1:2">
      <c r="A195">
        <v>194</v>
      </c>
      <c r="B195">
        <f>4*60+26</f>
        <v>266</v>
      </c>
    </row>
    <row r="196" spans="1:2">
      <c r="A196">
        <v>195</v>
      </c>
      <c r="B196">
        <f>4*60+36</f>
        <v>276</v>
      </c>
    </row>
    <row r="197" spans="1:2">
      <c r="A197">
        <v>196</v>
      </c>
      <c r="B197">
        <f>3*60+24</f>
        <v>204</v>
      </c>
    </row>
    <row r="198" spans="1:2">
      <c r="A198">
        <v>197</v>
      </c>
      <c r="B198">
        <f>3*60+40</f>
        <v>220</v>
      </c>
    </row>
    <row r="199" spans="1:2">
      <c r="A199">
        <v>198</v>
      </c>
      <c r="B199">
        <f>3*60+40</f>
        <v>220</v>
      </c>
    </row>
    <row r="200" spans="1:2">
      <c r="A200">
        <v>199</v>
      </c>
      <c r="B200">
        <f>2*60+37</f>
        <v>157</v>
      </c>
    </row>
    <row r="201" spans="1:2">
      <c r="A201">
        <v>200</v>
      </c>
      <c r="B201">
        <f>4*60+15</f>
        <v>255</v>
      </c>
    </row>
    <row r="202" spans="1:2">
      <c r="A202">
        <v>201</v>
      </c>
      <c r="B202">
        <f>3*60+28</f>
        <v>208</v>
      </c>
    </row>
    <row r="203" spans="1:2">
      <c r="A203">
        <v>202</v>
      </c>
      <c r="B203">
        <f>3*60+31</f>
        <v>211</v>
      </c>
    </row>
    <row r="204" spans="1:2">
      <c r="A204">
        <v>203</v>
      </c>
      <c r="B204">
        <f>3*60+27</f>
        <v>207</v>
      </c>
    </row>
    <row r="205" spans="1:2">
      <c r="A205">
        <v>204</v>
      </c>
      <c r="B205">
        <f>2*60+58</f>
        <v>178</v>
      </c>
    </row>
    <row r="206" spans="1:2">
      <c r="A206">
        <v>205</v>
      </c>
      <c r="B206">
        <f>2*60+58</f>
        <v>178</v>
      </c>
    </row>
    <row r="207" spans="1:2">
      <c r="A207">
        <v>206</v>
      </c>
      <c r="B207">
        <f>3*60+15</f>
        <v>195</v>
      </c>
    </row>
    <row r="208" spans="1:2">
      <c r="A208">
        <v>207</v>
      </c>
      <c r="B208">
        <f>3*60+15</f>
        <v>195</v>
      </c>
    </row>
    <row r="209" spans="1:2">
      <c r="A209">
        <v>208</v>
      </c>
      <c r="B209">
        <f>3*60+44</f>
        <v>224</v>
      </c>
    </row>
    <row r="210" spans="1:2">
      <c r="A210">
        <v>209</v>
      </c>
      <c r="B210">
        <f>3*60+29</f>
        <v>209</v>
      </c>
    </row>
    <row r="211" spans="1:2">
      <c r="A211">
        <v>210</v>
      </c>
      <c r="B211">
        <f>5*60+54</f>
        <v>354</v>
      </c>
    </row>
    <row r="212" spans="1:2">
      <c r="A212">
        <v>211</v>
      </c>
      <c r="B212">
        <f>5*60+54</f>
        <v>354</v>
      </c>
    </row>
    <row r="213" spans="1:2">
      <c r="A213">
        <v>212</v>
      </c>
      <c r="B213">
        <f>3*60+20</f>
        <v>200</v>
      </c>
    </row>
    <row r="214" spans="1:2">
      <c r="A214">
        <v>213</v>
      </c>
      <c r="B214">
        <f>2*60+50</f>
        <v>170</v>
      </c>
    </row>
    <row r="215" spans="1:2">
      <c r="A215">
        <v>214</v>
      </c>
      <c r="B215">
        <f>2*60+50</f>
        <v>170</v>
      </c>
    </row>
    <row r="216" spans="1:2">
      <c r="A216">
        <v>215</v>
      </c>
      <c r="B216">
        <f>3*60+12</f>
        <v>192</v>
      </c>
    </row>
    <row r="217" spans="1:2">
      <c r="A217">
        <v>216</v>
      </c>
      <c r="B217">
        <f>2*60+30</f>
        <v>150</v>
      </c>
    </row>
    <row r="218" spans="1:2">
      <c r="A218">
        <v>217</v>
      </c>
      <c r="B218">
        <f>3*60+2</f>
        <v>182</v>
      </c>
    </row>
    <row r="219" spans="1:2">
      <c r="A219">
        <v>218</v>
      </c>
      <c r="B219">
        <f>3*60+25</f>
        <v>205</v>
      </c>
    </row>
    <row r="220" spans="1:2">
      <c r="A220">
        <v>219</v>
      </c>
      <c r="B220">
        <f>3*60+31</f>
        <v>211</v>
      </c>
    </row>
    <row r="221" spans="1:2">
      <c r="A221">
        <v>220</v>
      </c>
      <c r="B221">
        <f>4*60+18</f>
        <v>258</v>
      </c>
    </row>
    <row r="222" spans="1:2">
      <c r="A222">
        <v>221</v>
      </c>
      <c r="B222">
        <f>3*60+27</f>
        <v>207</v>
      </c>
    </row>
    <row r="223" spans="1:2">
      <c r="A223">
        <v>222</v>
      </c>
      <c r="B223">
        <f>3*60+56</f>
        <v>236</v>
      </c>
    </row>
    <row r="224" spans="1:2">
      <c r="A224">
        <v>223</v>
      </c>
      <c r="B224">
        <f>3*60+21</f>
        <v>201</v>
      </c>
    </row>
    <row r="225" spans="1:2">
      <c r="A225">
        <v>224</v>
      </c>
      <c r="B225">
        <f>5*60+38</f>
        <v>338</v>
      </c>
    </row>
    <row r="226" spans="1:2">
      <c r="A226">
        <v>225</v>
      </c>
      <c r="B226">
        <f>5*60+38</f>
        <v>338</v>
      </c>
    </row>
    <row r="227" spans="1:2">
      <c r="A227">
        <v>226</v>
      </c>
      <c r="B227">
        <f>3*60+23</f>
        <v>203</v>
      </c>
    </row>
    <row r="228" spans="1:2">
      <c r="A228">
        <v>227</v>
      </c>
      <c r="B228">
        <f>3*60+47</f>
        <v>227</v>
      </c>
    </row>
    <row r="229" spans="1:2">
      <c r="A229">
        <v>228</v>
      </c>
      <c r="B229">
        <f>3*60+47</f>
        <v>227</v>
      </c>
    </row>
    <row r="230" spans="1:2">
      <c r="A230">
        <v>229</v>
      </c>
      <c r="B230">
        <f>3*60+47</f>
        <v>227</v>
      </c>
    </row>
    <row r="231" spans="1:2">
      <c r="A231">
        <v>230</v>
      </c>
      <c r="B231">
        <f>2*60+51</f>
        <v>171</v>
      </c>
    </row>
    <row r="232" spans="1:2">
      <c r="A232">
        <v>231</v>
      </c>
      <c r="B232">
        <f>2*60+33</f>
        <v>153</v>
      </c>
    </row>
    <row r="233" spans="1:2">
      <c r="A233">
        <v>232</v>
      </c>
      <c r="B233">
        <f>3*60+13</f>
        <v>193</v>
      </c>
    </row>
    <row r="234" spans="1:2">
      <c r="A234">
        <v>233</v>
      </c>
      <c r="B234">
        <f>3*60+16</f>
        <v>196</v>
      </c>
    </row>
    <row r="235" spans="1:2">
      <c r="A235">
        <v>234</v>
      </c>
      <c r="B235">
        <f>3*60+24</f>
        <v>204</v>
      </c>
    </row>
    <row r="236" spans="1:2">
      <c r="A236">
        <v>235</v>
      </c>
      <c r="B236">
        <f>3*60+24</f>
        <v>204</v>
      </c>
    </row>
    <row r="237" spans="1:2">
      <c r="A237">
        <v>236</v>
      </c>
      <c r="B237">
        <f>3*60+24</f>
        <v>204</v>
      </c>
    </row>
    <row r="238" spans="1:2">
      <c r="A238">
        <v>237</v>
      </c>
      <c r="B238">
        <f>3*60+24</f>
        <v>204</v>
      </c>
    </row>
    <row r="239" spans="1:2">
      <c r="A239">
        <v>238</v>
      </c>
      <c r="B239">
        <f>3*60+57</f>
        <v>237</v>
      </c>
    </row>
    <row r="240" spans="1:2">
      <c r="A240">
        <v>239</v>
      </c>
      <c r="B240">
        <f>4*60+10</f>
        <v>250</v>
      </c>
    </row>
    <row r="241" spans="1:2">
      <c r="A241">
        <v>240</v>
      </c>
      <c r="B241">
        <f>3*60+28</f>
        <v>208</v>
      </c>
    </row>
    <row r="242" spans="1:2">
      <c r="A242">
        <v>241</v>
      </c>
      <c r="B242">
        <f>3*60+44</f>
        <v>224</v>
      </c>
    </row>
    <row r="243" spans="1:2">
      <c r="A243">
        <v>242</v>
      </c>
      <c r="B243">
        <f>3*60+44</f>
        <v>224</v>
      </c>
    </row>
    <row r="244" spans="1:2">
      <c r="A244">
        <v>243</v>
      </c>
      <c r="B244">
        <f>3*60+2</f>
        <v>182</v>
      </c>
    </row>
    <row r="245" spans="1:2">
      <c r="A245">
        <v>244</v>
      </c>
      <c r="B245">
        <f>3*60+12</f>
        <v>192</v>
      </c>
    </row>
    <row r="246" spans="1:2">
      <c r="A246">
        <v>245</v>
      </c>
      <c r="B246">
        <f>3*60+8</f>
        <v>188</v>
      </c>
    </row>
    <row r="247" spans="1:2">
      <c r="A247">
        <v>246</v>
      </c>
      <c r="B247">
        <f>3*60+8</f>
        <v>188</v>
      </c>
    </row>
    <row r="248" spans="1:2">
      <c r="A248">
        <v>247</v>
      </c>
      <c r="B248">
        <f>3*60+30</f>
        <v>210</v>
      </c>
    </row>
    <row r="249" spans="1:2">
      <c r="A249">
        <v>248</v>
      </c>
      <c r="B249">
        <f>3*60+32</f>
        <v>212</v>
      </c>
    </row>
    <row r="250" spans="1:2">
      <c r="A250">
        <v>249</v>
      </c>
      <c r="B250">
        <f>3*60+30</f>
        <v>210</v>
      </c>
    </row>
    <row r="251" spans="1:2">
      <c r="A251">
        <v>250</v>
      </c>
      <c r="B251">
        <f>3*60+9</f>
        <v>189</v>
      </c>
    </row>
    <row r="252" spans="1:2">
      <c r="A252">
        <v>251</v>
      </c>
      <c r="B252">
        <f>3*60+9</f>
        <v>189</v>
      </c>
    </row>
    <row r="253" spans="1:2">
      <c r="A253">
        <v>252</v>
      </c>
      <c r="B253">
        <f>3*60+9</f>
        <v>189</v>
      </c>
    </row>
    <row r="254" spans="1:2">
      <c r="A254">
        <v>253</v>
      </c>
      <c r="B254">
        <f>3*60+42</f>
        <v>222</v>
      </c>
    </row>
    <row r="255" spans="1:2">
      <c r="A255">
        <v>254</v>
      </c>
      <c r="B255">
        <f>3*60+42</f>
        <v>222</v>
      </c>
    </row>
    <row r="256" spans="1:2">
      <c r="A256">
        <v>255</v>
      </c>
      <c r="B256">
        <f>3*60+42</f>
        <v>222</v>
      </c>
    </row>
    <row r="257" spans="1:2">
      <c r="A257">
        <v>256</v>
      </c>
      <c r="B257">
        <f>2*60+58</f>
        <v>178</v>
      </c>
    </row>
    <row r="258" spans="1:2">
      <c r="A258">
        <v>257</v>
      </c>
      <c r="B258">
        <f>3*60+47</f>
        <v>227</v>
      </c>
    </row>
    <row r="259" spans="1:2">
      <c r="A259">
        <v>258</v>
      </c>
      <c r="B259">
        <f>3*60+47</f>
        <v>227</v>
      </c>
    </row>
    <row r="260" spans="1:2">
      <c r="A260">
        <v>259</v>
      </c>
      <c r="B260">
        <f>3*60+47</f>
        <v>227</v>
      </c>
    </row>
    <row r="261" spans="1:2">
      <c r="A261">
        <v>260</v>
      </c>
      <c r="B261">
        <f>2*60+58</f>
        <v>178</v>
      </c>
    </row>
    <row r="262" spans="1:2">
      <c r="A262">
        <v>261</v>
      </c>
      <c r="B262">
        <f>4*60+29</f>
        <v>269</v>
      </c>
    </row>
    <row r="263" spans="1:2">
      <c r="A263">
        <v>262</v>
      </c>
      <c r="B263">
        <f>2*60+56</f>
        <v>176</v>
      </c>
    </row>
    <row r="264" spans="1:2">
      <c r="A264">
        <v>263</v>
      </c>
      <c r="B264">
        <f>3*60+49</f>
        <v>229</v>
      </c>
    </row>
    <row r="265" spans="1:2">
      <c r="A265">
        <v>264</v>
      </c>
      <c r="B265">
        <f>3*60+43</f>
        <v>223</v>
      </c>
    </row>
    <row r="266" spans="1:2">
      <c r="A266">
        <v>265</v>
      </c>
      <c r="B266">
        <f>3*60+25</f>
        <v>205</v>
      </c>
    </row>
    <row r="267" spans="1:2">
      <c r="A267">
        <v>266</v>
      </c>
      <c r="B267">
        <f>2*60+52</f>
        <v>172</v>
      </c>
    </row>
    <row r="268" spans="1:2">
      <c r="A268">
        <v>267</v>
      </c>
      <c r="B268">
        <f>3*60+35</f>
        <v>215</v>
      </c>
    </row>
    <row r="269" spans="1:2">
      <c r="A269">
        <v>268</v>
      </c>
      <c r="B269">
        <f>3*60+35</f>
        <v>215</v>
      </c>
    </row>
    <row r="270" spans="1:2">
      <c r="A270">
        <v>269</v>
      </c>
      <c r="B270">
        <f>3*60+35</f>
        <v>215</v>
      </c>
    </row>
    <row r="271" spans="1:2">
      <c r="A271">
        <v>270</v>
      </c>
      <c r="B271">
        <f>4*60+7</f>
        <v>247</v>
      </c>
    </row>
    <row r="272" spans="1:2">
      <c r="A272">
        <v>271</v>
      </c>
      <c r="B272">
        <f>2*60+55</f>
        <v>175</v>
      </c>
    </row>
    <row r="273" spans="1:2">
      <c r="A273">
        <v>272</v>
      </c>
      <c r="B273">
        <f>3*60+20</f>
        <v>200</v>
      </c>
    </row>
    <row r="274" spans="1:2">
      <c r="A274">
        <v>273</v>
      </c>
      <c r="B274">
        <f>3*60+20</f>
        <v>200</v>
      </c>
    </row>
    <row r="275" spans="1:2">
      <c r="A275">
        <v>274</v>
      </c>
      <c r="B275">
        <f>3*60+20</f>
        <v>200</v>
      </c>
    </row>
    <row r="276" spans="1:2">
      <c r="A276">
        <v>275</v>
      </c>
      <c r="B276">
        <f>4*60+20</f>
        <v>260</v>
      </c>
    </row>
    <row r="277" spans="1:2">
      <c r="A277">
        <v>276</v>
      </c>
      <c r="B277">
        <f>4*60+20</f>
        <v>260</v>
      </c>
    </row>
    <row r="278" spans="1:2">
      <c r="A278">
        <v>277</v>
      </c>
      <c r="B278">
        <f>4*60+20</f>
        <v>260</v>
      </c>
    </row>
    <row r="279" spans="1:2">
      <c r="A279">
        <v>278</v>
      </c>
      <c r="B279">
        <f>4*60+20</f>
        <v>260</v>
      </c>
    </row>
    <row r="280" spans="1:2">
      <c r="A280">
        <v>279</v>
      </c>
      <c r="B280">
        <f>3*60+18</f>
        <v>198</v>
      </c>
    </row>
    <row r="281" spans="1:2">
      <c r="A281">
        <v>280</v>
      </c>
      <c r="B281">
        <f>2*60+51</f>
        <v>171</v>
      </c>
    </row>
    <row r="282" spans="1:2">
      <c r="A282">
        <v>281</v>
      </c>
      <c r="B282">
        <f>3*60+29</f>
        <v>209</v>
      </c>
    </row>
    <row r="283" spans="1:2">
      <c r="A283">
        <v>282</v>
      </c>
      <c r="B283">
        <f>3*60+22</f>
        <v>202</v>
      </c>
    </row>
    <row r="284" spans="1:2">
      <c r="A284">
        <v>283</v>
      </c>
      <c r="B284">
        <f>3*60+40</f>
        <v>220</v>
      </c>
    </row>
    <row r="285" spans="1:2">
      <c r="A285">
        <v>284</v>
      </c>
      <c r="B285">
        <f>3*60+40</f>
        <v>220</v>
      </c>
    </row>
    <row r="286" spans="1:2">
      <c r="A286">
        <v>285</v>
      </c>
      <c r="B286">
        <f>3*60+22</f>
        <v>202</v>
      </c>
    </row>
    <row r="287" spans="1:2">
      <c r="A287">
        <v>286</v>
      </c>
      <c r="B287">
        <f>3*60+22</f>
        <v>202</v>
      </c>
    </row>
    <row r="288" spans="1:2">
      <c r="A288">
        <v>287</v>
      </c>
      <c r="B288">
        <f>3*60+22</f>
        <v>202</v>
      </c>
    </row>
    <row r="289" spans="1:2">
      <c r="A289">
        <v>288</v>
      </c>
      <c r="B289">
        <f>3*60+22</f>
        <v>202</v>
      </c>
    </row>
    <row r="290" spans="1:2">
      <c r="A290">
        <v>289</v>
      </c>
      <c r="B290">
        <f>3*60+16</f>
        <v>196</v>
      </c>
    </row>
    <row r="291" spans="1:2">
      <c r="A291">
        <v>290</v>
      </c>
      <c r="B291">
        <f>3*60+16</f>
        <v>196</v>
      </c>
    </row>
    <row r="292" spans="1:2">
      <c r="A292">
        <v>291</v>
      </c>
      <c r="B292">
        <f>3*60+29</f>
        <v>209</v>
      </c>
    </row>
    <row r="293" spans="1:2">
      <c r="A293">
        <v>292</v>
      </c>
      <c r="B293">
        <f>3*60+29</f>
        <v>209</v>
      </c>
    </row>
    <row r="294" spans="1:2">
      <c r="A294">
        <v>293</v>
      </c>
      <c r="B294">
        <f>4*60+28</f>
        <v>268</v>
      </c>
    </row>
    <row r="295" spans="1:2">
      <c r="A295">
        <v>294</v>
      </c>
      <c r="B295">
        <f>4*60+28</f>
        <v>268</v>
      </c>
    </row>
    <row r="296" spans="1:2">
      <c r="A296">
        <v>295</v>
      </c>
      <c r="B296">
        <f>4*60+28</f>
        <v>268</v>
      </c>
    </row>
    <row r="297" spans="1:2">
      <c r="A297">
        <v>296</v>
      </c>
      <c r="B297">
        <f>4*60+28</f>
        <v>268</v>
      </c>
    </row>
    <row r="298" spans="1:2">
      <c r="A298">
        <v>297</v>
      </c>
      <c r="B298">
        <f>4*60+16</f>
        <v>256</v>
      </c>
    </row>
    <row r="299" spans="1:2">
      <c r="A299">
        <v>298</v>
      </c>
      <c r="B299">
        <f>3*60+7</f>
        <v>187</v>
      </c>
    </row>
    <row r="300" spans="1:2">
      <c r="A300">
        <v>299</v>
      </c>
      <c r="B300">
        <f>3*60+12</f>
        <v>192</v>
      </c>
    </row>
    <row r="301" spans="1:2">
      <c r="A301">
        <v>300</v>
      </c>
      <c r="B301">
        <f>3*60+12</f>
        <v>192</v>
      </c>
    </row>
    <row r="302" spans="1:2">
      <c r="A302">
        <v>301</v>
      </c>
      <c r="B302">
        <f>3*60+12</f>
        <v>192</v>
      </c>
    </row>
    <row r="303" spans="1:2">
      <c r="A303">
        <v>302</v>
      </c>
      <c r="B303">
        <f>3*60+2</f>
        <v>182</v>
      </c>
    </row>
    <row r="304" spans="1:2">
      <c r="A304">
        <v>303</v>
      </c>
      <c r="B304">
        <f>3*60+17</f>
        <v>197</v>
      </c>
    </row>
    <row r="305" spans="1:2">
      <c r="A305">
        <v>304</v>
      </c>
      <c r="B305">
        <f>3*60+58</f>
        <v>238</v>
      </c>
    </row>
    <row r="306" spans="1:2">
      <c r="A306">
        <v>305</v>
      </c>
      <c r="B306">
        <f>3*60+58</f>
        <v>238</v>
      </c>
    </row>
    <row r="307" spans="1:2">
      <c r="A307">
        <v>306</v>
      </c>
      <c r="B307">
        <f>3*60+5</f>
        <v>185</v>
      </c>
    </row>
    <row r="308" spans="1:2">
      <c r="A308">
        <v>307</v>
      </c>
      <c r="B308">
        <f t="shared" ref="B308:B314" si="2">3*60+56</f>
        <v>236</v>
      </c>
    </row>
    <row r="309" spans="1:2">
      <c r="A309">
        <v>308</v>
      </c>
      <c r="B309">
        <f t="shared" si="2"/>
        <v>236</v>
      </c>
    </row>
    <row r="310" spans="1:2">
      <c r="A310">
        <v>309</v>
      </c>
      <c r="B310">
        <f t="shared" si="2"/>
        <v>236</v>
      </c>
    </row>
    <row r="311" spans="1:2">
      <c r="A311">
        <v>310</v>
      </c>
      <c r="B311">
        <f t="shared" si="2"/>
        <v>236</v>
      </c>
    </row>
    <row r="312" spans="1:2">
      <c r="A312">
        <v>311</v>
      </c>
      <c r="B312">
        <f t="shared" si="2"/>
        <v>236</v>
      </c>
    </row>
    <row r="313" spans="1:2">
      <c r="A313">
        <v>312</v>
      </c>
      <c r="B313">
        <f t="shared" si="2"/>
        <v>236</v>
      </c>
    </row>
    <row r="314" spans="1:2">
      <c r="A314">
        <v>313</v>
      </c>
      <c r="B314">
        <f t="shared" si="2"/>
        <v>236</v>
      </c>
    </row>
    <row r="315" spans="1:2">
      <c r="A315">
        <v>314</v>
      </c>
      <c r="B315" s="1">
        <v>236</v>
      </c>
    </row>
    <row r="316" spans="1:2">
      <c r="A316">
        <v>315</v>
      </c>
      <c r="B316">
        <f>3*60+39</f>
        <v>219</v>
      </c>
    </row>
    <row r="317" spans="1:2">
      <c r="A317">
        <v>316</v>
      </c>
      <c r="B317">
        <f>2*60+50</f>
        <v>170</v>
      </c>
    </row>
    <row r="318" spans="1:2">
      <c r="A318">
        <v>317</v>
      </c>
      <c r="B318">
        <f>3*60+37</f>
        <v>217</v>
      </c>
    </row>
    <row r="319" spans="1:2">
      <c r="A319">
        <v>318</v>
      </c>
      <c r="B319">
        <f>3*60+20</f>
        <v>200</v>
      </c>
    </row>
    <row r="320" spans="1:2">
      <c r="A320">
        <v>319</v>
      </c>
      <c r="B320">
        <f>3*60+40</f>
        <v>220</v>
      </c>
    </row>
    <row r="321" spans="1:2">
      <c r="A321">
        <v>320</v>
      </c>
      <c r="B321">
        <f>3*60+40</f>
        <v>220</v>
      </c>
    </row>
    <row r="322" spans="1:2">
      <c r="A322">
        <v>321</v>
      </c>
      <c r="B322">
        <f>3*60+48</f>
        <v>228</v>
      </c>
    </row>
    <row r="323" spans="1:2">
      <c r="A323">
        <v>322</v>
      </c>
      <c r="B323">
        <f>4*60+49</f>
        <v>289</v>
      </c>
    </row>
    <row r="324" spans="1:2">
      <c r="A324">
        <v>323</v>
      </c>
      <c r="B324">
        <f>3*60+4</f>
        <v>184</v>
      </c>
    </row>
    <row r="325" spans="1:2">
      <c r="A325">
        <v>324</v>
      </c>
      <c r="B325">
        <f>3*60+4</f>
        <v>184</v>
      </c>
    </row>
    <row r="326" spans="1:2">
      <c r="A326">
        <v>325</v>
      </c>
      <c r="B326">
        <f>3*60+4</f>
        <v>184</v>
      </c>
    </row>
    <row r="327" spans="1:2">
      <c r="A327">
        <v>326</v>
      </c>
      <c r="B327">
        <f>2*60+23</f>
        <v>143</v>
      </c>
    </row>
    <row r="328" spans="1:2">
      <c r="A328">
        <v>327</v>
      </c>
      <c r="B328">
        <f>2*60+23</f>
        <v>143</v>
      </c>
    </row>
    <row r="329" spans="1:2">
      <c r="A329">
        <v>328</v>
      </c>
      <c r="B329">
        <f>3*60+51</f>
        <v>231</v>
      </c>
    </row>
    <row r="330" spans="1:2">
      <c r="A330">
        <v>329</v>
      </c>
      <c r="B330">
        <f>3*60+32</f>
        <v>212</v>
      </c>
    </row>
    <row r="331" spans="1:2">
      <c r="A331">
        <v>330</v>
      </c>
      <c r="B331">
        <f>3*60+59</f>
        <v>239</v>
      </c>
    </row>
    <row r="332" spans="1:2">
      <c r="A332">
        <v>331</v>
      </c>
      <c r="B332">
        <f>3*60</f>
        <v>180</v>
      </c>
    </row>
    <row r="333" spans="1:2">
      <c r="A333">
        <v>332</v>
      </c>
      <c r="B333">
        <f>6*60+30</f>
        <v>390</v>
      </c>
    </row>
    <row r="334" spans="1:2">
      <c r="A334">
        <v>333</v>
      </c>
      <c r="B334">
        <f>4*60+9</f>
        <v>249</v>
      </c>
    </row>
    <row r="335" spans="1:2">
      <c r="A335">
        <v>334</v>
      </c>
      <c r="B335">
        <f>3*60+54</f>
        <v>234</v>
      </c>
    </row>
    <row r="336" spans="1:2">
      <c r="A336">
        <v>335</v>
      </c>
      <c r="B336">
        <f>3*60+54</f>
        <v>234</v>
      </c>
    </row>
    <row r="337" spans="1:2">
      <c r="A337">
        <v>336</v>
      </c>
      <c r="B337">
        <f>3*60+54</f>
        <v>234</v>
      </c>
    </row>
    <row r="338" spans="1:2">
      <c r="A338">
        <v>337</v>
      </c>
      <c r="B338">
        <f>4*60+4</f>
        <v>244</v>
      </c>
    </row>
    <row r="339" spans="1:2">
      <c r="A339">
        <v>338</v>
      </c>
      <c r="B339">
        <f>4*60+17</f>
        <v>257</v>
      </c>
    </row>
    <row r="340" spans="1:2">
      <c r="A340">
        <v>339</v>
      </c>
      <c r="B340">
        <f>4*60+12</f>
        <v>252</v>
      </c>
    </row>
    <row r="341" spans="1:2">
      <c r="A341">
        <v>340</v>
      </c>
      <c r="B341">
        <f>2*60+48</f>
        <v>168</v>
      </c>
    </row>
    <row r="342" spans="1:2">
      <c r="A342">
        <v>341</v>
      </c>
      <c r="B342">
        <f>3*60+40</f>
        <v>220</v>
      </c>
    </row>
    <row r="343" spans="1:2">
      <c r="A343">
        <v>342</v>
      </c>
      <c r="B343">
        <f>2*60+50</f>
        <v>170</v>
      </c>
    </row>
    <row r="344" spans="1:2">
      <c r="A344">
        <v>343</v>
      </c>
      <c r="B344">
        <f>3*60+33</f>
        <v>213</v>
      </c>
    </row>
    <row r="345" spans="1:2">
      <c r="A345">
        <v>344</v>
      </c>
      <c r="B345">
        <f>3*60+33</f>
        <v>213</v>
      </c>
    </row>
    <row r="346" spans="1:2">
      <c r="A346">
        <v>345</v>
      </c>
      <c r="B346">
        <f>3*60+33</f>
        <v>213</v>
      </c>
    </row>
    <row r="347" spans="1:2">
      <c r="A347">
        <v>346</v>
      </c>
      <c r="B347">
        <f>3*60+33</f>
        <v>213</v>
      </c>
    </row>
    <row r="348" spans="1:2">
      <c r="A348">
        <v>347</v>
      </c>
      <c r="B348">
        <f>3*60+42</f>
        <v>222</v>
      </c>
    </row>
    <row r="349" spans="1:2">
      <c r="A349">
        <v>348</v>
      </c>
      <c r="B349">
        <f>3*60+42</f>
        <v>222</v>
      </c>
    </row>
    <row r="350" spans="1:2">
      <c r="A350">
        <v>349</v>
      </c>
      <c r="B350">
        <f>3*60+42</f>
        <v>222</v>
      </c>
    </row>
    <row r="351" spans="1:2">
      <c r="A351">
        <v>350</v>
      </c>
      <c r="B351">
        <f>3*60+42</f>
        <v>222</v>
      </c>
    </row>
    <row r="352" spans="1:2">
      <c r="A352">
        <v>351</v>
      </c>
      <c r="B352">
        <f>3*60+33</f>
        <v>213</v>
      </c>
    </row>
    <row r="353" spans="1:2">
      <c r="A353">
        <v>352</v>
      </c>
      <c r="B353">
        <f>3*60+42</f>
        <v>222</v>
      </c>
    </row>
    <row r="354" spans="1:2">
      <c r="A354">
        <v>353</v>
      </c>
      <c r="B354">
        <f>7*60+34</f>
        <v>454</v>
      </c>
    </row>
    <row r="355" spans="1:2">
      <c r="A355">
        <v>354</v>
      </c>
      <c r="B355">
        <f>7*60+34</f>
        <v>454</v>
      </c>
    </row>
    <row r="356" spans="1:2">
      <c r="A356">
        <v>355</v>
      </c>
      <c r="B356">
        <f t="shared" ref="B356:B365" si="3">3*60+35</f>
        <v>215</v>
      </c>
    </row>
    <row r="357" spans="1:2">
      <c r="A357">
        <v>356</v>
      </c>
      <c r="B357">
        <f t="shared" si="3"/>
        <v>215</v>
      </c>
    </row>
    <row r="358" spans="1:2">
      <c r="A358">
        <v>357</v>
      </c>
      <c r="B358">
        <f t="shared" si="3"/>
        <v>215</v>
      </c>
    </row>
    <row r="359" spans="1:2">
      <c r="A359">
        <v>358</v>
      </c>
      <c r="B359">
        <f t="shared" si="3"/>
        <v>215</v>
      </c>
    </row>
    <row r="360" spans="1:2">
      <c r="A360">
        <v>359</v>
      </c>
      <c r="B360">
        <f t="shared" si="3"/>
        <v>215</v>
      </c>
    </row>
    <row r="361" spans="1:2">
      <c r="A361">
        <v>360</v>
      </c>
      <c r="B361">
        <f t="shared" si="3"/>
        <v>215</v>
      </c>
    </row>
    <row r="362" spans="1:2">
      <c r="A362">
        <v>361</v>
      </c>
      <c r="B362">
        <f t="shared" si="3"/>
        <v>215</v>
      </c>
    </row>
    <row r="363" spans="1:2">
      <c r="A363">
        <v>362</v>
      </c>
      <c r="B363">
        <f t="shared" si="3"/>
        <v>215</v>
      </c>
    </row>
    <row r="364" spans="1:2">
      <c r="A364">
        <v>363</v>
      </c>
      <c r="B364">
        <f t="shared" si="3"/>
        <v>215</v>
      </c>
    </row>
    <row r="365" spans="1:2">
      <c r="A365">
        <v>364</v>
      </c>
      <c r="B365">
        <f t="shared" si="3"/>
        <v>215</v>
      </c>
    </row>
    <row r="366" spans="1:2">
      <c r="A366">
        <v>365</v>
      </c>
      <c r="B366">
        <f>3*60+36</f>
        <v>216</v>
      </c>
    </row>
    <row r="367" spans="1:2">
      <c r="A367">
        <v>366</v>
      </c>
      <c r="B367">
        <f>3*60+36</f>
        <v>216</v>
      </c>
    </row>
    <row r="368" spans="1:2">
      <c r="A368">
        <v>367</v>
      </c>
      <c r="B368" s="1">
        <v>216</v>
      </c>
    </row>
    <row r="369" spans="1:2">
      <c r="A369">
        <v>368</v>
      </c>
      <c r="B369">
        <f>3*60+36</f>
        <v>216</v>
      </c>
    </row>
    <row r="370" spans="1:2">
      <c r="A370">
        <v>369</v>
      </c>
      <c r="B370">
        <f>3*60+36</f>
        <v>216</v>
      </c>
    </row>
    <row r="371" spans="1:2">
      <c r="A371">
        <v>370</v>
      </c>
      <c r="B371">
        <f>3*60+36</f>
        <v>216</v>
      </c>
    </row>
    <row r="372" spans="1:2">
      <c r="A372">
        <v>371</v>
      </c>
      <c r="B372">
        <f>4*60+45</f>
        <v>285</v>
      </c>
    </row>
    <row r="373" spans="1:2">
      <c r="A373">
        <v>372</v>
      </c>
      <c r="B373">
        <f>4*60+45</f>
        <v>285</v>
      </c>
    </row>
    <row r="374" spans="1:2">
      <c r="A374">
        <v>373</v>
      </c>
      <c r="B374">
        <f>4*60+45</f>
        <v>285</v>
      </c>
    </row>
    <row r="375" spans="1:2">
      <c r="A375">
        <v>374</v>
      </c>
      <c r="B375">
        <f>4*60+45</f>
        <v>285</v>
      </c>
    </row>
    <row r="376" spans="1:2">
      <c r="A376">
        <v>375</v>
      </c>
      <c r="B376">
        <f>3*60+18</f>
        <v>198</v>
      </c>
    </row>
    <row r="377" spans="1:2">
      <c r="A377">
        <v>376</v>
      </c>
      <c r="B377">
        <f>3*60+18</f>
        <v>198</v>
      </c>
    </row>
    <row r="378" spans="1:2">
      <c r="A378">
        <v>377</v>
      </c>
      <c r="B378">
        <f t="shared" ref="B378:B385" si="4">3*60+31</f>
        <v>211</v>
      </c>
    </row>
    <row r="379" spans="1:2">
      <c r="A379">
        <v>378</v>
      </c>
      <c r="B379">
        <f t="shared" si="4"/>
        <v>211</v>
      </c>
    </row>
    <row r="380" spans="1:2">
      <c r="A380">
        <v>379</v>
      </c>
      <c r="B380">
        <f t="shared" si="4"/>
        <v>211</v>
      </c>
    </row>
    <row r="381" spans="1:2">
      <c r="A381">
        <v>380</v>
      </c>
      <c r="B381">
        <f t="shared" si="4"/>
        <v>211</v>
      </c>
    </row>
    <row r="382" spans="1:2">
      <c r="A382">
        <v>381</v>
      </c>
      <c r="B382">
        <f t="shared" si="4"/>
        <v>211</v>
      </c>
    </row>
    <row r="383" spans="1:2">
      <c r="A383">
        <v>382</v>
      </c>
      <c r="B383">
        <f t="shared" si="4"/>
        <v>211</v>
      </c>
    </row>
    <row r="384" spans="1:2">
      <c r="A384">
        <v>383</v>
      </c>
      <c r="B384">
        <f t="shared" si="4"/>
        <v>211</v>
      </c>
    </row>
    <row r="385" spans="1:2">
      <c r="A385">
        <v>384</v>
      </c>
      <c r="B385">
        <f t="shared" si="4"/>
        <v>211</v>
      </c>
    </row>
    <row r="386" spans="1:2">
      <c r="A386">
        <v>385</v>
      </c>
      <c r="B386">
        <f>3*60+25</f>
        <v>205</v>
      </c>
    </row>
    <row r="387" spans="1:2">
      <c r="A387">
        <v>386</v>
      </c>
      <c r="B387">
        <f>3*60+13</f>
        <v>193</v>
      </c>
    </row>
    <row r="388" spans="1:2">
      <c r="A388">
        <v>387</v>
      </c>
      <c r="B388">
        <f>3*60+13</f>
        <v>193</v>
      </c>
    </row>
    <row r="389" spans="1:2">
      <c r="A389">
        <v>388</v>
      </c>
      <c r="B389">
        <f>3*60</f>
        <v>180</v>
      </c>
    </row>
    <row r="390" spans="1:2">
      <c r="A390">
        <v>389</v>
      </c>
      <c r="B390">
        <f>2*60+49</f>
        <v>169</v>
      </c>
    </row>
    <row r="391" spans="1:2">
      <c r="A391">
        <v>390</v>
      </c>
      <c r="B391">
        <f t="shared" ref="B391:B397" si="5">4*60+34</f>
        <v>274</v>
      </c>
    </row>
    <row r="392" spans="1:2">
      <c r="A392">
        <v>391</v>
      </c>
      <c r="B392">
        <f t="shared" si="5"/>
        <v>274</v>
      </c>
    </row>
    <row r="393" spans="1:2">
      <c r="A393">
        <v>392</v>
      </c>
      <c r="B393">
        <f t="shared" si="5"/>
        <v>274</v>
      </c>
    </row>
    <row r="394" spans="1:2">
      <c r="A394">
        <v>393</v>
      </c>
      <c r="B394">
        <f t="shared" si="5"/>
        <v>274</v>
      </c>
    </row>
    <row r="395" spans="1:2">
      <c r="A395">
        <v>394</v>
      </c>
      <c r="B395">
        <f t="shared" si="5"/>
        <v>274</v>
      </c>
    </row>
    <row r="396" spans="1:2">
      <c r="A396">
        <v>395</v>
      </c>
      <c r="B396">
        <f t="shared" si="5"/>
        <v>274</v>
      </c>
    </row>
    <row r="397" spans="1:2">
      <c r="A397">
        <v>396</v>
      </c>
      <c r="B397">
        <f t="shared" si="5"/>
        <v>274</v>
      </c>
    </row>
    <row r="398" spans="1:2">
      <c r="A398">
        <v>397</v>
      </c>
      <c r="B398">
        <f>3*60+31</f>
        <v>211</v>
      </c>
    </row>
    <row r="399" spans="1:2">
      <c r="A399">
        <v>398</v>
      </c>
      <c r="B399">
        <f>3*60+36</f>
        <v>216</v>
      </c>
    </row>
    <row r="400" spans="1:2">
      <c r="A400">
        <v>399</v>
      </c>
      <c r="B400">
        <f>3*60+36</f>
        <v>216</v>
      </c>
    </row>
    <row r="401" spans="1:2">
      <c r="A401">
        <v>400</v>
      </c>
      <c r="B401">
        <f>3*60+21</f>
        <v>201</v>
      </c>
    </row>
    <row r="402" spans="1:2">
      <c r="A402">
        <v>401</v>
      </c>
      <c r="B402">
        <f>3*60+21</f>
        <v>201</v>
      </c>
    </row>
    <row r="403" spans="1:2">
      <c r="A403">
        <v>402</v>
      </c>
      <c r="B403">
        <f>3*60+40</f>
        <v>220</v>
      </c>
    </row>
    <row r="404" spans="1:2">
      <c r="A404">
        <v>403</v>
      </c>
      <c r="B404">
        <f>3*60+40</f>
        <v>220</v>
      </c>
    </row>
    <row r="405" spans="1:2">
      <c r="A405">
        <v>404</v>
      </c>
      <c r="B405">
        <f>3*60+40</f>
        <v>220</v>
      </c>
    </row>
    <row r="406" spans="1:2">
      <c r="A406">
        <v>405</v>
      </c>
      <c r="B406">
        <f>3*60+28</f>
        <v>208</v>
      </c>
    </row>
    <row r="407" spans="1:2">
      <c r="A407">
        <v>406</v>
      </c>
      <c r="B407">
        <f>3*60+28</f>
        <v>208</v>
      </c>
    </row>
    <row r="408" spans="1:2">
      <c r="A408">
        <v>407</v>
      </c>
      <c r="B408">
        <f>3*60+28</f>
        <v>208</v>
      </c>
    </row>
    <row r="409" spans="1:2">
      <c r="A409">
        <v>408</v>
      </c>
      <c r="B409">
        <f>3*60+28</f>
        <v>208</v>
      </c>
    </row>
    <row r="410" spans="1:2">
      <c r="A410">
        <v>409</v>
      </c>
      <c r="B410">
        <f>3*60+9</f>
        <v>189</v>
      </c>
    </row>
    <row r="411" spans="1:2">
      <c r="A411">
        <v>410</v>
      </c>
      <c r="B411">
        <f>3*60+37</f>
        <v>217</v>
      </c>
    </row>
    <row r="412" spans="1:2">
      <c r="A412">
        <v>411</v>
      </c>
      <c r="B412">
        <f>6*60+28</f>
        <v>388</v>
      </c>
    </row>
    <row r="413" spans="1:2">
      <c r="A413">
        <v>412</v>
      </c>
      <c r="B413">
        <f>6*60+28</f>
        <v>388</v>
      </c>
    </row>
    <row r="414" spans="1:2">
      <c r="A414">
        <v>413</v>
      </c>
      <c r="B414">
        <f>6*60+28</f>
        <v>388</v>
      </c>
    </row>
    <row r="415" spans="1:2">
      <c r="A415">
        <v>414</v>
      </c>
      <c r="B415">
        <f>3*60+25</f>
        <v>205</v>
      </c>
    </row>
    <row r="416" spans="1:2">
      <c r="A416">
        <v>415</v>
      </c>
      <c r="B416">
        <f>3*60+30</f>
        <v>210</v>
      </c>
    </row>
    <row r="417" spans="1:2">
      <c r="A417">
        <v>416</v>
      </c>
      <c r="B417">
        <f>3*60+25</f>
        <v>205</v>
      </c>
    </row>
    <row r="418" spans="1:2">
      <c r="A418">
        <v>417</v>
      </c>
      <c r="B418">
        <f>3*60+30</f>
        <v>210</v>
      </c>
    </row>
    <row r="419" spans="1:2">
      <c r="A419">
        <v>418</v>
      </c>
      <c r="B419">
        <f>3*60+30</f>
        <v>210</v>
      </c>
    </row>
    <row r="420" spans="1:2">
      <c r="A420">
        <v>419</v>
      </c>
      <c r="B420">
        <f>4*60+58</f>
        <v>298</v>
      </c>
    </row>
    <row r="421" spans="1:2">
      <c r="A421">
        <v>420</v>
      </c>
      <c r="B421">
        <f>4*60+58</f>
        <v>298</v>
      </c>
    </row>
    <row r="422" spans="1:2">
      <c r="A422">
        <v>421</v>
      </c>
      <c r="B422">
        <f>3*60+30</f>
        <v>210</v>
      </c>
    </row>
    <row r="423" spans="1:2">
      <c r="A423">
        <v>422</v>
      </c>
      <c r="B423">
        <f>3*60+30</f>
        <v>210</v>
      </c>
    </row>
    <row r="424" spans="1:2">
      <c r="A424">
        <v>423</v>
      </c>
      <c r="B424">
        <f>3*60+30</f>
        <v>210</v>
      </c>
    </row>
    <row r="425" spans="1:2">
      <c r="A425">
        <v>424</v>
      </c>
      <c r="B425">
        <f>5*60+28</f>
        <v>328</v>
      </c>
    </row>
    <row r="426" spans="1:2">
      <c r="A426">
        <v>425</v>
      </c>
      <c r="B426">
        <f>5*60+28</f>
        <v>328</v>
      </c>
    </row>
    <row r="427" spans="1:2">
      <c r="A427">
        <v>426</v>
      </c>
      <c r="B427">
        <f>5*60+28</f>
        <v>328</v>
      </c>
    </row>
    <row r="428" spans="1:2">
      <c r="A428">
        <v>427</v>
      </c>
      <c r="B428">
        <f>5*60+28</f>
        <v>328</v>
      </c>
    </row>
    <row r="429" spans="1:2">
      <c r="A429">
        <v>428</v>
      </c>
      <c r="B429">
        <f>3*60+15</f>
        <v>195</v>
      </c>
    </row>
    <row r="430" spans="1:2">
      <c r="A430">
        <v>429</v>
      </c>
      <c r="B430">
        <f>3*60+15</f>
        <v>195</v>
      </c>
    </row>
    <row r="431" spans="1:2">
      <c r="A431">
        <v>430</v>
      </c>
      <c r="B431">
        <f>5*60+3</f>
        <v>303</v>
      </c>
    </row>
    <row r="432" spans="1:2">
      <c r="A432">
        <v>431</v>
      </c>
      <c r="B432">
        <f>5*60+3</f>
        <v>303</v>
      </c>
    </row>
    <row r="433" spans="1:2">
      <c r="A433">
        <v>432</v>
      </c>
      <c r="B433">
        <f>3*60+15</f>
        <v>195</v>
      </c>
    </row>
    <row r="434" spans="1:2">
      <c r="A434">
        <v>433</v>
      </c>
      <c r="B434">
        <f>3*60+41</f>
        <v>221</v>
      </c>
    </row>
    <row r="435" spans="1:2">
      <c r="A435">
        <v>434</v>
      </c>
      <c r="B435">
        <f>3*60+5</f>
        <v>185</v>
      </c>
    </row>
    <row r="436" spans="1:2">
      <c r="A436">
        <v>435</v>
      </c>
      <c r="B436">
        <f>3*60+22</f>
        <v>202</v>
      </c>
    </row>
    <row r="437" spans="1:2">
      <c r="A437">
        <v>436</v>
      </c>
      <c r="B437">
        <f>3*60+55</f>
        <v>235</v>
      </c>
    </row>
    <row r="438" spans="1:2">
      <c r="A438">
        <v>437</v>
      </c>
      <c r="B438">
        <f>3*60+55</f>
        <v>235</v>
      </c>
    </row>
    <row r="439" spans="1:2">
      <c r="A439">
        <v>438</v>
      </c>
      <c r="B439">
        <f>3*60+55</f>
        <v>235</v>
      </c>
    </row>
    <row r="440" spans="1:2">
      <c r="A440">
        <v>439</v>
      </c>
      <c r="B440">
        <f>3*60+55</f>
        <v>235</v>
      </c>
    </row>
    <row r="441" spans="1:2">
      <c r="A441">
        <v>440</v>
      </c>
      <c r="B441">
        <f>5*60+14</f>
        <v>314</v>
      </c>
    </row>
    <row r="442" spans="1:2">
      <c r="A442">
        <v>441</v>
      </c>
      <c r="B442">
        <f>3*60+48</f>
        <v>228</v>
      </c>
    </row>
    <row r="443" spans="1:2">
      <c r="A443">
        <v>442</v>
      </c>
      <c r="B443">
        <f>5*60+14</f>
        <v>314</v>
      </c>
    </row>
    <row r="444" spans="1:2">
      <c r="A444">
        <v>443</v>
      </c>
      <c r="B444">
        <f>5*60+14</f>
        <v>314</v>
      </c>
    </row>
    <row r="445" spans="1:2">
      <c r="A445">
        <v>444</v>
      </c>
      <c r="B445">
        <f>4*60+28</f>
        <v>268</v>
      </c>
    </row>
    <row r="446" spans="1:2">
      <c r="A446">
        <v>445</v>
      </c>
      <c r="B446">
        <f>4*60+28</f>
        <v>268</v>
      </c>
    </row>
    <row r="447" spans="1:2">
      <c r="A447">
        <v>446</v>
      </c>
      <c r="B447">
        <f>4*60+55</f>
        <v>295</v>
      </c>
    </row>
    <row r="448" spans="1:2">
      <c r="A448">
        <v>447</v>
      </c>
      <c r="B448">
        <f>4*60+55</f>
        <v>295</v>
      </c>
    </row>
    <row r="449" spans="1:2">
      <c r="A449">
        <v>448</v>
      </c>
      <c r="B449">
        <f>4*60+55</f>
        <v>295</v>
      </c>
    </row>
    <row r="450" spans="1:2">
      <c r="A450">
        <v>449</v>
      </c>
      <c r="B450">
        <f>4*60+55</f>
        <v>295</v>
      </c>
    </row>
    <row r="451" spans="1:2">
      <c r="A451">
        <v>450</v>
      </c>
      <c r="B451">
        <f>4*60+55</f>
        <v>295</v>
      </c>
    </row>
    <row r="452" spans="1:2">
      <c r="A452">
        <v>451</v>
      </c>
      <c r="B452">
        <f>3*60+42</f>
        <v>222</v>
      </c>
    </row>
    <row r="453" spans="1:2">
      <c r="A453">
        <v>452</v>
      </c>
      <c r="B453">
        <f t="shared" ref="B453:B458" si="6">3*60+58</f>
        <v>238</v>
      </c>
    </row>
    <row r="454" spans="1:2">
      <c r="A454">
        <v>453</v>
      </c>
      <c r="B454">
        <f t="shared" si="6"/>
        <v>238</v>
      </c>
    </row>
    <row r="455" spans="1:2">
      <c r="A455">
        <v>454</v>
      </c>
      <c r="B455">
        <f t="shared" si="6"/>
        <v>238</v>
      </c>
    </row>
    <row r="456" spans="1:2">
      <c r="A456">
        <v>455</v>
      </c>
      <c r="B456">
        <f t="shared" si="6"/>
        <v>238</v>
      </c>
    </row>
    <row r="457" spans="1:2">
      <c r="A457">
        <v>456</v>
      </c>
      <c r="B457">
        <f t="shared" si="6"/>
        <v>238</v>
      </c>
    </row>
    <row r="458" spans="1:2">
      <c r="A458">
        <v>457</v>
      </c>
      <c r="B458">
        <f t="shared" si="6"/>
        <v>238</v>
      </c>
    </row>
    <row r="459" spans="1:2">
      <c r="A459">
        <v>458</v>
      </c>
      <c r="B459">
        <f>3*60+11</f>
        <v>191</v>
      </c>
    </row>
    <row r="460" spans="1:2">
      <c r="A460">
        <v>459</v>
      </c>
      <c r="B460">
        <f>3*60+43</f>
        <v>223</v>
      </c>
    </row>
    <row r="461" spans="1:2">
      <c r="A461">
        <v>460</v>
      </c>
      <c r="B461">
        <f>3*60+50</f>
        <v>230</v>
      </c>
    </row>
    <row r="462" spans="1:2">
      <c r="A462">
        <v>461</v>
      </c>
      <c r="B462">
        <f>3*60+50</f>
        <v>230</v>
      </c>
    </row>
    <row r="463" spans="1:2">
      <c r="A463">
        <v>462</v>
      </c>
      <c r="B463">
        <f>3*60+21</f>
        <v>201</v>
      </c>
    </row>
    <row r="464" spans="1:2">
      <c r="A464">
        <v>463</v>
      </c>
      <c r="B464">
        <f>4*60+25</f>
        <v>265</v>
      </c>
    </row>
    <row r="465" spans="1:2">
      <c r="A465">
        <v>464</v>
      </c>
      <c r="B465">
        <f>3*60+42</f>
        <v>222</v>
      </c>
    </row>
    <row r="466" spans="1:2">
      <c r="A466">
        <v>465</v>
      </c>
      <c r="B466">
        <f>4*60+43</f>
        <v>283</v>
      </c>
    </row>
    <row r="467" spans="1:2">
      <c r="A467">
        <v>466</v>
      </c>
      <c r="B467">
        <f>4*60+43</f>
        <v>283</v>
      </c>
    </row>
    <row r="468" spans="1:2">
      <c r="A468">
        <v>467</v>
      </c>
      <c r="B468">
        <f>4*60+1</f>
        <v>241</v>
      </c>
    </row>
    <row r="469" spans="1:2">
      <c r="A469">
        <v>468</v>
      </c>
      <c r="B469">
        <f>4*60+1</f>
        <v>241</v>
      </c>
    </row>
    <row r="470" spans="1:2">
      <c r="A470">
        <v>469</v>
      </c>
      <c r="B470">
        <f>3*60+50</f>
        <v>230</v>
      </c>
    </row>
    <row r="471" spans="1:2">
      <c r="A471">
        <v>470</v>
      </c>
      <c r="B471">
        <f>3*60+50</f>
        <v>230</v>
      </c>
    </row>
    <row r="472" spans="1:2">
      <c r="A472">
        <v>471</v>
      </c>
      <c r="B472">
        <f>3*60+43</f>
        <v>223</v>
      </c>
    </row>
    <row r="473" spans="1:2">
      <c r="A473">
        <v>472</v>
      </c>
      <c r="B473">
        <f>3*60+50</f>
        <v>230</v>
      </c>
    </row>
    <row r="474" spans="1:2">
      <c r="A474">
        <v>473</v>
      </c>
      <c r="B474">
        <f>3*60+40</f>
        <v>220</v>
      </c>
    </row>
    <row r="475" spans="1:2">
      <c r="A475">
        <v>474</v>
      </c>
      <c r="B475">
        <f>3*60+40</f>
        <v>220</v>
      </c>
    </row>
    <row r="476" spans="1:2">
      <c r="A476">
        <v>475</v>
      </c>
      <c r="B476">
        <f>3*60+40</f>
        <v>220</v>
      </c>
    </row>
    <row r="477" spans="1:2">
      <c r="A477">
        <v>476</v>
      </c>
      <c r="B477">
        <f>3*60+40</f>
        <v>220</v>
      </c>
    </row>
    <row r="478" spans="1:2">
      <c r="A478">
        <v>477</v>
      </c>
      <c r="B478">
        <f>3*60+45</f>
        <v>225</v>
      </c>
    </row>
    <row r="479" spans="1:2">
      <c r="A479">
        <v>478</v>
      </c>
      <c r="B479">
        <f>2*60+42</f>
        <v>162</v>
      </c>
    </row>
    <row r="480" spans="1:2">
      <c r="A480">
        <v>479</v>
      </c>
      <c r="B480">
        <f>2*60+42</f>
        <v>162</v>
      </c>
    </row>
    <row r="481" spans="1:2">
      <c r="A481">
        <v>480</v>
      </c>
      <c r="B481">
        <f>2*60+42</f>
        <v>162</v>
      </c>
    </row>
    <row r="482" spans="1:2">
      <c r="A482">
        <v>481</v>
      </c>
      <c r="B482">
        <f>2*60+42</f>
        <v>162</v>
      </c>
    </row>
    <row r="483" spans="1:2">
      <c r="A483">
        <v>482</v>
      </c>
      <c r="B483">
        <f>3*60+59</f>
        <v>239</v>
      </c>
    </row>
    <row r="484" spans="1:2">
      <c r="A484">
        <v>483</v>
      </c>
      <c r="B484">
        <f>3*60+59</f>
        <v>239</v>
      </c>
    </row>
    <row r="485" spans="1:2">
      <c r="A485">
        <v>484</v>
      </c>
      <c r="B485">
        <f>3*60+59</f>
        <v>239</v>
      </c>
    </row>
    <row r="486" spans="1:2">
      <c r="A486">
        <v>485</v>
      </c>
      <c r="B486">
        <f>3*60+59</f>
        <v>239</v>
      </c>
    </row>
    <row r="487" spans="1:2">
      <c r="A487">
        <v>486</v>
      </c>
      <c r="B487">
        <f t="shared" ref="B487:B492" si="7">3*60+32</f>
        <v>212</v>
      </c>
    </row>
    <row r="488" spans="1:2">
      <c r="A488">
        <v>487</v>
      </c>
      <c r="B488">
        <f t="shared" si="7"/>
        <v>212</v>
      </c>
    </row>
    <row r="489" spans="1:2">
      <c r="A489">
        <v>488</v>
      </c>
      <c r="B489">
        <f t="shared" si="7"/>
        <v>212</v>
      </c>
    </row>
    <row r="490" spans="1:2">
      <c r="A490">
        <v>489</v>
      </c>
      <c r="B490">
        <f t="shared" si="7"/>
        <v>212</v>
      </c>
    </row>
    <row r="491" spans="1:2">
      <c r="A491">
        <v>490</v>
      </c>
      <c r="B491">
        <f t="shared" si="7"/>
        <v>212</v>
      </c>
    </row>
    <row r="492" spans="1:2">
      <c r="A492">
        <v>491</v>
      </c>
      <c r="B492">
        <f t="shared" si="7"/>
        <v>212</v>
      </c>
    </row>
    <row r="493" spans="1:2">
      <c r="A493">
        <v>492</v>
      </c>
      <c r="B493">
        <f>4*60</f>
        <v>240</v>
      </c>
    </row>
    <row r="494" spans="1:2">
      <c r="A494">
        <v>493</v>
      </c>
      <c r="B494">
        <f>4*60</f>
        <v>240</v>
      </c>
    </row>
    <row r="495" spans="1:2">
      <c r="A495">
        <v>494</v>
      </c>
      <c r="B495">
        <f>4*60</f>
        <v>240</v>
      </c>
    </row>
    <row r="496" spans="1:2">
      <c r="A496">
        <v>495</v>
      </c>
      <c r="B496">
        <f>4*60</f>
        <v>240</v>
      </c>
    </row>
    <row r="497" spans="1:2">
      <c r="A497">
        <v>496</v>
      </c>
      <c r="B497">
        <f>3*60+49</f>
        <v>229</v>
      </c>
    </row>
    <row r="498" spans="1:2">
      <c r="A498">
        <v>497</v>
      </c>
      <c r="B498">
        <f>3*60+49</f>
        <v>229</v>
      </c>
    </row>
    <row r="499" spans="1:2">
      <c r="A499">
        <v>498</v>
      </c>
      <c r="B499">
        <f>3*60+49</f>
        <v>229</v>
      </c>
    </row>
    <row r="500" spans="1:2">
      <c r="A500">
        <v>499</v>
      </c>
      <c r="B500">
        <f>2*60+57</f>
        <v>177</v>
      </c>
    </row>
    <row r="501" spans="1:2">
      <c r="A501">
        <v>500</v>
      </c>
      <c r="B501">
        <f>2*60+57</f>
        <v>177</v>
      </c>
    </row>
    <row r="502" spans="1:2">
      <c r="A502">
        <v>501</v>
      </c>
      <c r="B502">
        <f>4*60+25</f>
        <v>265</v>
      </c>
    </row>
    <row r="503" spans="1:2">
      <c r="A503">
        <v>502</v>
      </c>
      <c r="B503">
        <f>4*60+25</f>
        <v>265</v>
      </c>
    </row>
    <row r="504" spans="1:2">
      <c r="A504">
        <v>503</v>
      </c>
      <c r="B504">
        <f>4*60+25</f>
        <v>265</v>
      </c>
    </row>
    <row r="505" spans="1:2">
      <c r="A505">
        <v>504</v>
      </c>
      <c r="B505">
        <f>4*60+25</f>
        <v>265</v>
      </c>
    </row>
    <row r="506" spans="1:2">
      <c r="A506">
        <v>505</v>
      </c>
      <c r="B506">
        <f>4*60+14</f>
        <v>254</v>
      </c>
    </row>
    <row r="507" spans="1:2">
      <c r="A507">
        <v>506</v>
      </c>
      <c r="B507">
        <f>3*60+38</f>
        <v>218</v>
      </c>
    </row>
    <row r="508" spans="1:2">
      <c r="A508">
        <v>507</v>
      </c>
      <c r="B508">
        <f>3*60+38</f>
        <v>218</v>
      </c>
    </row>
    <row r="509" spans="1:2">
      <c r="A509">
        <v>508</v>
      </c>
      <c r="B509">
        <f>3*60+38</f>
        <v>218</v>
      </c>
    </row>
    <row r="510" spans="1:2">
      <c r="A510">
        <v>509</v>
      </c>
      <c r="B510">
        <f>3*60+38</f>
        <v>218</v>
      </c>
    </row>
    <row r="511" spans="1:2">
      <c r="A511">
        <v>510</v>
      </c>
      <c r="B511">
        <f>3*60+36</f>
        <v>216</v>
      </c>
    </row>
    <row r="512" spans="1:2">
      <c r="A512">
        <v>511</v>
      </c>
      <c r="B512">
        <f>3*60+36</f>
        <v>216</v>
      </c>
    </row>
    <row r="513" spans="1:2">
      <c r="A513">
        <v>512</v>
      </c>
      <c r="B513">
        <f>3*60+36</f>
        <v>216</v>
      </c>
    </row>
    <row r="514" spans="1:2">
      <c r="A514">
        <v>513</v>
      </c>
      <c r="B514">
        <f>3*60+49</f>
        <v>229</v>
      </c>
    </row>
    <row r="515" spans="1:2">
      <c r="A515">
        <v>514</v>
      </c>
      <c r="B515">
        <f>3*60+49</f>
        <v>229</v>
      </c>
    </row>
    <row r="516" spans="1:2">
      <c r="A516">
        <v>515</v>
      </c>
      <c r="B516">
        <f>3*60+49</f>
        <v>229</v>
      </c>
    </row>
    <row r="517" spans="1:2">
      <c r="A517">
        <v>516</v>
      </c>
      <c r="B517">
        <f t="shared" ref="B517:B522" si="8">3*60+51</f>
        <v>231</v>
      </c>
    </row>
    <row r="518" spans="1:2">
      <c r="A518">
        <v>517</v>
      </c>
      <c r="B518">
        <f t="shared" si="8"/>
        <v>231</v>
      </c>
    </row>
    <row r="519" spans="1:2">
      <c r="A519">
        <v>518</v>
      </c>
      <c r="B519">
        <f t="shared" si="8"/>
        <v>231</v>
      </c>
    </row>
    <row r="520" spans="1:2">
      <c r="A520">
        <v>519</v>
      </c>
      <c r="B520">
        <f t="shared" si="8"/>
        <v>231</v>
      </c>
    </row>
    <row r="521" spans="1:2">
      <c r="A521">
        <v>520</v>
      </c>
      <c r="B521">
        <f t="shared" si="8"/>
        <v>231</v>
      </c>
    </row>
    <row r="522" spans="1:2">
      <c r="A522">
        <v>521</v>
      </c>
      <c r="B522">
        <f t="shared" si="8"/>
        <v>231</v>
      </c>
    </row>
    <row r="523" spans="1:2">
      <c r="A523">
        <v>522</v>
      </c>
      <c r="B523">
        <f>3*60+56</f>
        <v>236</v>
      </c>
    </row>
    <row r="524" spans="1:2">
      <c r="A524">
        <v>523</v>
      </c>
      <c r="B524">
        <f>3*60+51</f>
        <v>231</v>
      </c>
    </row>
    <row r="525" spans="1:2">
      <c r="A525">
        <v>524</v>
      </c>
      <c r="B525">
        <f>3*60+51</f>
        <v>231</v>
      </c>
    </row>
    <row r="526" spans="1:2">
      <c r="A526">
        <v>525</v>
      </c>
      <c r="B526">
        <f>3*60+51</f>
        <v>231</v>
      </c>
    </row>
    <row r="527" spans="1:2">
      <c r="A527">
        <v>526</v>
      </c>
      <c r="B527">
        <f>3*60+51</f>
        <v>231</v>
      </c>
    </row>
    <row r="528" spans="1:2">
      <c r="A528">
        <v>527</v>
      </c>
      <c r="B528">
        <f>3*60+55</f>
        <v>235</v>
      </c>
    </row>
    <row r="529" spans="1:2">
      <c r="A529">
        <v>528</v>
      </c>
      <c r="B529">
        <f>3*60+39</f>
        <v>219</v>
      </c>
    </row>
    <row r="530" spans="1:2">
      <c r="A530">
        <v>529</v>
      </c>
      <c r="B530">
        <f>3*60+39</f>
        <v>219</v>
      </c>
    </row>
    <row r="531" spans="1:2">
      <c r="A531">
        <v>530</v>
      </c>
      <c r="B531">
        <f>2*60+43</f>
        <v>163</v>
      </c>
    </row>
    <row r="532" spans="1:2">
      <c r="A532">
        <v>531</v>
      </c>
      <c r="B532">
        <f>3*60+8</f>
        <v>188</v>
      </c>
    </row>
    <row r="533" spans="1:2">
      <c r="A533">
        <v>532</v>
      </c>
      <c r="B533">
        <f>3*60+8</f>
        <v>188</v>
      </c>
    </row>
    <row r="534" spans="1:2">
      <c r="A534">
        <v>533</v>
      </c>
      <c r="B534">
        <f>2*60+43</f>
        <v>163</v>
      </c>
    </row>
    <row r="535" spans="1:2">
      <c r="A535">
        <v>534</v>
      </c>
      <c r="B535">
        <f>3*60+22</f>
        <v>202</v>
      </c>
    </row>
    <row r="536" spans="1:2">
      <c r="A536">
        <v>535</v>
      </c>
      <c r="B536">
        <f>6*60+33</f>
        <v>393</v>
      </c>
    </row>
    <row r="537" spans="1:2">
      <c r="A537">
        <v>536</v>
      </c>
      <c r="B537">
        <f>6*60+33</f>
        <v>393</v>
      </c>
    </row>
    <row r="538" spans="1:2">
      <c r="A538">
        <v>537</v>
      </c>
      <c r="B538">
        <f>3*60+56</f>
        <v>236</v>
      </c>
    </row>
    <row r="539" spans="1:2">
      <c r="A539">
        <v>538</v>
      </c>
      <c r="B539">
        <f>3*60+56</f>
        <v>236</v>
      </c>
    </row>
    <row r="540" spans="1:2">
      <c r="A540">
        <v>539</v>
      </c>
      <c r="B540">
        <f>3*60+56</f>
        <v>236</v>
      </c>
    </row>
    <row r="541" spans="1:2">
      <c r="A541">
        <v>540</v>
      </c>
      <c r="B541">
        <f>3*60+20</f>
        <v>200</v>
      </c>
    </row>
    <row r="542" spans="1:2">
      <c r="A542">
        <v>541</v>
      </c>
      <c r="B542">
        <f>3*60+20</f>
        <v>200</v>
      </c>
    </row>
    <row r="543" spans="1:2">
      <c r="A543">
        <v>542</v>
      </c>
      <c r="B543">
        <f>3*60+48</f>
        <v>228</v>
      </c>
    </row>
    <row r="544" spans="1:2">
      <c r="A544">
        <v>543</v>
      </c>
      <c r="B544">
        <f>3*60+48</f>
        <v>228</v>
      </c>
    </row>
    <row r="545" spans="1:2">
      <c r="A545">
        <v>544</v>
      </c>
      <c r="B545">
        <f>3*60+48</f>
        <v>228</v>
      </c>
    </row>
    <row r="546" spans="1:2">
      <c r="A546">
        <v>545</v>
      </c>
      <c r="B546">
        <f>3*60+48</f>
        <v>228</v>
      </c>
    </row>
    <row r="547" spans="1:2">
      <c r="A547">
        <v>546</v>
      </c>
      <c r="B547">
        <f>3*60+48</f>
        <v>228</v>
      </c>
    </row>
    <row r="548" spans="1:2">
      <c r="A548">
        <v>547</v>
      </c>
      <c r="B548">
        <f>4*60+5</f>
        <v>245</v>
      </c>
    </row>
    <row r="549" spans="1:2">
      <c r="A549">
        <v>548</v>
      </c>
      <c r="B549">
        <f>3*60+48</f>
        <v>228</v>
      </c>
    </row>
    <row r="550" spans="1:2">
      <c r="A550">
        <v>549</v>
      </c>
      <c r="B550">
        <f>3*60+48</f>
        <v>228</v>
      </c>
    </row>
    <row r="551" spans="1:2">
      <c r="A551">
        <v>550</v>
      </c>
      <c r="B551">
        <f>3*60+48</f>
        <v>228</v>
      </c>
    </row>
    <row r="552" spans="1:2">
      <c r="A552">
        <v>551</v>
      </c>
      <c r="B552">
        <f>3*60+48</f>
        <v>228</v>
      </c>
    </row>
    <row r="553" spans="1:2">
      <c r="A553">
        <v>552</v>
      </c>
      <c r="B553">
        <f>4*60+17</f>
        <v>257</v>
      </c>
    </row>
    <row r="554" spans="1:2">
      <c r="A554">
        <v>553</v>
      </c>
      <c r="B554">
        <f>3*60+14</f>
        <v>194</v>
      </c>
    </row>
    <row r="555" spans="1:2">
      <c r="A555">
        <v>554</v>
      </c>
      <c r="B555">
        <f>3*60+14</f>
        <v>194</v>
      </c>
    </row>
    <row r="556" spans="1:2">
      <c r="A556">
        <v>555</v>
      </c>
      <c r="B556">
        <f t="shared" ref="B556:B564" si="9">4*60+24</f>
        <v>264</v>
      </c>
    </row>
    <row r="557" spans="1:2">
      <c r="A557">
        <v>556</v>
      </c>
      <c r="B557">
        <f t="shared" si="9"/>
        <v>264</v>
      </c>
    </row>
    <row r="558" spans="1:2">
      <c r="A558">
        <v>557</v>
      </c>
      <c r="B558">
        <f t="shared" si="9"/>
        <v>264</v>
      </c>
    </row>
    <row r="559" spans="1:2">
      <c r="A559">
        <v>558</v>
      </c>
      <c r="B559">
        <f t="shared" si="9"/>
        <v>264</v>
      </c>
    </row>
    <row r="560" spans="1:2">
      <c r="A560">
        <v>559</v>
      </c>
      <c r="B560">
        <f t="shared" si="9"/>
        <v>264</v>
      </c>
    </row>
    <row r="561" spans="1:2">
      <c r="A561">
        <v>560</v>
      </c>
      <c r="B561">
        <f t="shared" si="9"/>
        <v>264</v>
      </c>
    </row>
    <row r="562" spans="1:2">
      <c r="A562">
        <v>561</v>
      </c>
      <c r="B562">
        <f t="shared" si="9"/>
        <v>264</v>
      </c>
    </row>
    <row r="563" spans="1:2">
      <c r="A563">
        <v>562</v>
      </c>
      <c r="B563">
        <f t="shared" si="9"/>
        <v>264</v>
      </c>
    </row>
    <row r="564" spans="1:2">
      <c r="A564">
        <v>563</v>
      </c>
      <c r="B564">
        <f t="shared" si="9"/>
        <v>264</v>
      </c>
    </row>
    <row r="565" spans="1:2">
      <c r="A565">
        <v>564</v>
      </c>
      <c r="B565">
        <f>3*60+52</f>
        <v>232</v>
      </c>
    </row>
    <row r="566" spans="1:2">
      <c r="A566">
        <v>565</v>
      </c>
      <c r="B566">
        <f>3*60+52</f>
        <v>232</v>
      </c>
    </row>
    <row r="567" spans="1:2">
      <c r="A567">
        <v>566</v>
      </c>
      <c r="B567">
        <f>3*60+52</f>
        <v>232</v>
      </c>
    </row>
    <row r="568" spans="1:2">
      <c r="A568">
        <v>567</v>
      </c>
      <c r="B568">
        <f>3*60+29</f>
        <v>209</v>
      </c>
    </row>
    <row r="569" spans="1:2">
      <c r="A569">
        <v>568</v>
      </c>
      <c r="B569">
        <f>3*60+29</f>
        <v>209</v>
      </c>
    </row>
    <row r="570" spans="1:2">
      <c r="A570">
        <v>569</v>
      </c>
      <c r="B570">
        <f t="shared" ref="B570:B575" si="10">3*60+45</f>
        <v>225</v>
      </c>
    </row>
    <row r="571" spans="1:2">
      <c r="A571">
        <v>570</v>
      </c>
      <c r="B571">
        <f t="shared" si="10"/>
        <v>225</v>
      </c>
    </row>
    <row r="572" spans="1:2">
      <c r="A572">
        <v>571</v>
      </c>
      <c r="B572">
        <f t="shared" si="10"/>
        <v>225</v>
      </c>
    </row>
    <row r="573" spans="1:2">
      <c r="A573">
        <v>572</v>
      </c>
      <c r="B573">
        <f t="shared" si="10"/>
        <v>225</v>
      </c>
    </row>
    <row r="574" spans="1:2">
      <c r="A574">
        <v>573</v>
      </c>
      <c r="B574">
        <f t="shared" si="10"/>
        <v>225</v>
      </c>
    </row>
    <row r="575" spans="1:2">
      <c r="A575">
        <v>574</v>
      </c>
      <c r="B575">
        <f t="shared" si="10"/>
        <v>225</v>
      </c>
    </row>
    <row r="576" spans="1:2">
      <c r="A576">
        <v>575</v>
      </c>
      <c r="B576">
        <f>3*60+45</f>
        <v>225</v>
      </c>
    </row>
    <row r="577" spans="1:2">
      <c r="A577">
        <v>576</v>
      </c>
      <c r="B577">
        <f>3*60+45</f>
        <v>225</v>
      </c>
    </row>
    <row r="578" spans="1:2">
      <c r="A578">
        <v>577</v>
      </c>
      <c r="B578">
        <f>3*60+45</f>
        <v>225</v>
      </c>
    </row>
    <row r="579" spans="1:2">
      <c r="A579">
        <v>578</v>
      </c>
      <c r="B579">
        <f>3*60+45</f>
        <v>225</v>
      </c>
    </row>
    <row r="580" spans="1:2">
      <c r="A580">
        <v>579</v>
      </c>
      <c r="B580">
        <f>3*60+39</f>
        <v>219</v>
      </c>
    </row>
    <row r="581" spans="1:2">
      <c r="A581">
        <v>580</v>
      </c>
      <c r="B581">
        <f t="shared" ref="B581:B586" si="11">3*60+36</f>
        <v>216</v>
      </c>
    </row>
    <row r="582" spans="1:2">
      <c r="A582">
        <v>581</v>
      </c>
      <c r="B582">
        <f t="shared" si="11"/>
        <v>216</v>
      </c>
    </row>
    <row r="583" spans="1:2">
      <c r="A583">
        <v>582</v>
      </c>
      <c r="B583">
        <f t="shared" si="11"/>
        <v>216</v>
      </c>
    </row>
    <row r="584" spans="1:2">
      <c r="A584">
        <v>583</v>
      </c>
      <c r="B584">
        <f t="shared" si="11"/>
        <v>216</v>
      </c>
    </row>
    <row r="585" spans="1:2">
      <c r="A585">
        <v>584</v>
      </c>
      <c r="B585">
        <f t="shared" si="11"/>
        <v>216</v>
      </c>
    </row>
    <row r="586" spans="1:2">
      <c r="A586">
        <v>585</v>
      </c>
      <c r="B586">
        <f t="shared" si="11"/>
        <v>216</v>
      </c>
    </row>
    <row r="587" spans="1:2">
      <c r="A587">
        <v>586</v>
      </c>
      <c r="B587">
        <f t="shared" ref="B587:B593" si="12">2*60+48</f>
        <v>168</v>
      </c>
    </row>
    <row r="588" spans="1:2">
      <c r="A588">
        <v>587</v>
      </c>
      <c r="B588">
        <f t="shared" si="12"/>
        <v>168</v>
      </c>
    </row>
    <row r="589" spans="1:2">
      <c r="A589">
        <v>588</v>
      </c>
      <c r="B589">
        <f t="shared" si="12"/>
        <v>168</v>
      </c>
    </row>
    <row r="590" spans="1:2">
      <c r="A590">
        <v>589</v>
      </c>
      <c r="B590">
        <f t="shared" si="12"/>
        <v>168</v>
      </c>
    </row>
    <row r="591" spans="1:2">
      <c r="A591">
        <v>590</v>
      </c>
      <c r="B591">
        <f t="shared" si="12"/>
        <v>168</v>
      </c>
    </row>
    <row r="592" spans="1:2">
      <c r="A592">
        <v>591</v>
      </c>
      <c r="B592">
        <f t="shared" si="12"/>
        <v>168</v>
      </c>
    </row>
    <row r="593" spans="1:2">
      <c r="A593">
        <v>592</v>
      </c>
      <c r="B593">
        <f t="shared" si="12"/>
        <v>168</v>
      </c>
    </row>
    <row r="594" spans="1:2">
      <c r="A594">
        <v>593</v>
      </c>
      <c r="B594">
        <f>3*60+32</f>
        <v>212</v>
      </c>
    </row>
    <row r="595" spans="1:2">
      <c r="A595">
        <v>594</v>
      </c>
      <c r="B595">
        <f t="shared" ref="B595:B601" si="13">3*60+42</f>
        <v>222</v>
      </c>
    </row>
    <row r="596" spans="1:2">
      <c r="A596">
        <v>595</v>
      </c>
      <c r="B596">
        <f t="shared" si="13"/>
        <v>222</v>
      </c>
    </row>
    <row r="597" spans="1:2">
      <c r="A597">
        <v>596</v>
      </c>
      <c r="B597">
        <f t="shared" si="13"/>
        <v>222</v>
      </c>
    </row>
    <row r="598" spans="1:2">
      <c r="A598">
        <v>597</v>
      </c>
      <c r="B598">
        <f t="shared" si="13"/>
        <v>222</v>
      </c>
    </row>
    <row r="599" spans="1:2">
      <c r="A599">
        <v>598</v>
      </c>
      <c r="B599">
        <f t="shared" si="13"/>
        <v>222</v>
      </c>
    </row>
    <row r="600" spans="1:2">
      <c r="A600">
        <v>599</v>
      </c>
      <c r="B600">
        <f t="shared" si="13"/>
        <v>222</v>
      </c>
    </row>
    <row r="601" spans="1:2">
      <c r="A601">
        <v>600</v>
      </c>
      <c r="B601">
        <f t="shared" si="13"/>
        <v>222</v>
      </c>
    </row>
    <row r="602" spans="1:2">
      <c r="A602">
        <v>601</v>
      </c>
      <c r="B602">
        <f>3*60+56</f>
        <v>236</v>
      </c>
    </row>
    <row r="603" spans="1:2">
      <c r="A603">
        <v>602</v>
      </c>
      <c r="B603">
        <f>3*60+56</f>
        <v>236</v>
      </c>
    </row>
    <row r="604" spans="1:2">
      <c r="A604">
        <v>603</v>
      </c>
      <c r="B604">
        <f>3*60+56</f>
        <v>236</v>
      </c>
    </row>
    <row r="605" spans="1:2">
      <c r="A605">
        <v>604</v>
      </c>
      <c r="B605">
        <f t="shared" ref="B605:B610" si="14">3*60+45</f>
        <v>225</v>
      </c>
    </row>
    <row r="606" spans="1:2">
      <c r="A606">
        <v>605</v>
      </c>
      <c r="B606">
        <f t="shared" si="14"/>
        <v>225</v>
      </c>
    </row>
    <row r="607" spans="1:2">
      <c r="A607">
        <v>606</v>
      </c>
      <c r="B607">
        <f t="shared" si="14"/>
        <v>225</v>
      </c>
    </row>
    <row r="608" spans="1:2">
      <c r="A608">
        <v>607</v>
      </c>
      <c r="B608">
        <f t="shared" si="14"/>
        <v>225</v>
      </c>
    </row>
    <row r="609" spans="1:2">
      <c r="A609">
        <v>608</v>
      </c>
      <c r="B609">
        <f t="shared" si="14"/>
        <v>225</v>
      </c>
    </row>
    <row r="610" spans="1:2">
      <c r="A610">
        <v>609</v>
      </c>
      <c r="B610">
        <f t="shared" si="14"/>
        <v>225</v>
      </c>
    </row>
    <row r="611" spans="1:2">
      <c r="A611">
        <v>610</v>
      </c>
      <c r="B611">
        <f>3*60+34</f>
        <v>214</v>
      </c>
    </row>
    <row r="612" spans="1:2">
      <c r="A612">
        <v>611</v>
      </c>
      <c r="B612">
        <f>3*60+40</f>
        <v>220</v>
      </c>
    </row>
    <row r="613" spans="1:2">
      <c r="A613">
        <v>612</v>
      </c>
      <c r="B613">
        <f>3*60+40</f>
        <v>220</v>
      </c>
    </row>
    <row r="614" spans="1:2">
      <c r="A614">
        <v>613</v>
      </c>
      <c r="B614">
        <f>3*60+34</f>
        <v>214</v>
      </c>
    </row>
    <row r="615" spans="1:2">
      <c r="A615">
        <v>614</v>
      </c>
      <c r="B615">
        <f>3*60+45</f>
        <v>225</v>
      </c>
    </row>
    <row r="616" spans="1:2">
      <c r="A616">
        <v>615</v>
      </c>
      <c r="B616">
        <f>3*60+45</f>
        <v>225</v>
      </c>
    </row>
    <row r="617" spans="1:2">
      <c r="A617">
        <v>616</v>
      </c>
      <c r="B617">
        <f>3*60+45</f>
        <v>225</v>
      </c>
    </row>
    <row r="618" spans="1:2">
      <c r="A618">
        <v>617</v>
      </c>
      <c r="B618">
        <f>3*60+45</f>
        <v>225</v>
      </c>
    </row>
    <row r="619" spans="1:2">
      <c r="A619">
        <v>618</v>
      </c>
      <c r="B619">
        <f>3*60+23</f>
        <v>203</v>
      </c>
    </row>
    <row r="620" spans="1:2">
      <c r="A620">
        <v>619</v>
      </c>
      <c r="B620">
        <f>4*60</f>
        <v>240</v>
      </c>
    </row>
    <row r="621" spans="1:2">
      <c r="A621">
        <v>620</v>
      </c>
      <c r="B621">
        <f>4*60</f>
        <v>240</v>
      </c>
    </row>
    <row r="622" spans="1:2">
      <c r="A622">
        <v>621</v>
      </c>
      <c r="B622">
        <f>4*60</f>
        <v>240</v>
      </c>
    </row>
    <row r="623" spans="1:2">
      <c r="A623">
        <v>622</v>
      </c>
      <c r="B623">
        <f>3*60+26</f>
        <v>206</v>
      </c>
    </row>
    <row r="624" spans="1:2">
      <c r="A624">
        <v>623</v>
      </c>
      <c r="B624">
        <f>3*60+26</f>
        <v>206</v>
      </c>
    </row>
    <row r="625" spans="1:2">
      <c r="A625">
        <v>624</v>
      </c>
      <c r="B625">
        <f>3*60+36</f>
        <v>216</v>
      </c>
    </row>
    <row r="626" spans="1:2">
      <c r="A626">
        <v>625</v>
      </c>
      <c r="B626">
        <f>4*60+33</f>
        <v>273</v>
      </c>
    </row>
    <row r="627" spans="1:2">
      <c r="A627">
        <v>626</v>
      </c>
      <c r="B627">
        <f>4*60+33</f>
        <v>273</v>
      </c>
    </row>
    <row r="628" spans="1:2">
      <c r="A628">
        <v>627</v>
      </c>
      <c r="B628" s="1">
        <v>273</v>
      </c>
    </row>
    <row r="629" spans="1:2">
      <c r="A629">
        <v>628</v>
      </c>
      <c r="B629" s="1">
        <v>273</v>
      </c>
    </row>
    <row r="630" spans="1:2">
      <c r="A630">
        <v>629</v>
      </c>
      <c r="B630">
        <f>3*60+42</f>
        <v>222</v>
      </c>
    </row>
    <row r="631" spans="1:2">
      <c r="A631">
        <v>630</v>
      </c>
      <c r="B631">
        <f>3*60+42</f>
        <v>222</v>
      </c>
    </row>
    <row r="632" spans="1:2">
      <c r="A632">
        <v>631</v>
      </c>
      <c r="B632">
        <f>3*60+42</f>
        <v>222</v>
      </c>
    </row>
    <row r="633" spans="1:2">
      <c r="A633">
        <v>632</v>
      </c>
      <c r="B633">
        <f>4*60+58</f>
        <v>298</v>
      </c>
    </row>
    <row r="634" spans="1:2">
      <c r="A634">
        <v>633</v>
      </c>
      <c r="B634">
        <f>3*60+42</f>
        <v>222</v>
      </c>
    </row>
    <row r="635" spans="1:2">
      <c r="A635">
        <v>634</v>
      </c>
      <c r="B635">
        <f>3*60+31</f>
        <v>211</v>
      </c>
    </row>
    <row r="636" spans="1:2">
      <c r="A636">
        <v>635</v>
      </c>
      <c r="B636">
        <f>3*60+31</f>
        <v>211</v>
      </c>
    </row>
    <row r="637" spans="1:2">
      <c r="A637">
        <v>636</v>
      </c>
      <c r="B637">
        <f t="shared" ref="B637:B643" si="15">4*60+53</f>
        <v>293</v>
      </c>
    </row>
    <row r="638" spans="1:2">
      <c r="A638">
        <v>637</v>
      </c>
      <c r="B638">
        <f t="shared" si="15"/>
        <v>293</v>
      </c>
    </row>
    <row r="639" spans="1:2">
      <c r="A639">
        <v>638</v>
      </c>
      <c r="B639">
        <f t="shared" si="15"/>
        <v>293</v>
      </c>
    </row>
    <row r="640" spans="1:2">
      <c r="A640">
        <v>639</v>
      </c>
      <c r="B640">
        <f t="shared" si="15"/>
        <v>293</v>
      </c>
    </row>
    <row r="641" spans="1:2">
      <c r="A641">
        <v>640</v>
      </c>
      <c r="B641">
        <f t="shared" si="15"/>
        <v>293</v>
      </c>
    </row>
    <row r="642" spans="1:2">
      <c r="A642">
        <v>641</v>
      </c>
      <c r="B642">
        <f t="shared" si="15"/>
        <v>293</v>
      </c>
    </row>
    <row r="643" spans="1:2">
      <c r="A643">
        <v>642</v>
      </c>
      <c r="B643">
        <f t="shared" si="15"/>
        <v>293</v>
      </c>
    </row>
    <row r="644" spans="1:2">
      <c r="A644">
        <v>643</v>
      </c>
      <c r="B644">
        <f>3*60+28</f>
        <v>208</v>
      </c>
    </row>
    <row r="645" spans="1:2">
      <c r="A645">
        <v>644</v>
      </c>
      <c r="B645">
        <f>4*60+18</f>
        <v>258</v>
      </c>
    </row>
    <row r="646" spans="1:2">
      <c r="A646">
        <v>645</v>
      </c>
      <c r="B646">
        <f>4*60+18</f>
        <v>258</v>
      </c>
    </row>
    <row r="647" spans="1:2">
      <c r="A647">
        <v>646</v>
      </c>
      <c r="B647">
        <f>4*60+18</f>
        <v>258</v>
      </c>
    </row>
    <row r="648" spans="1:2">
      <c r="A648">
        <v>647</v>
      </c>
      <c r="B648">
        <f>4*60+10</f>
        <v>250</v>
      </c>
    </row>
    <row r="649" spans="1:2">
      <c r="A649">
        <v>648</v>
      </c>
      <c r="B649">
        <f t="shared" ref="B649:B654" si="16">3*60+55</f>
        <v>235</v>
      </c>
    </row>
    <row r="650" spans="1:2">
      <c r="A650">
        <v>649</v>
      </c>
      <c r="B650">
        <f t="shared" si="16"/>
        <v>235</v>
      </c>
    </row>
    <row r="651" spans="1:2">
      <c r="A651">
        <v>650</v>
      </c>
      <c r="B651">
        <f t="shared" si="16"/>
        <v>235</v>
      </c>
    </row>
    <row r="652" spans="1:2">
      <c r="A652">
        <v>651</v>
      </c>
      <c r="B652">
        <f t="shared" si="16"/>
        <v>235</v>
      </c>
    </row>
    <row r="653" spans="1:2">
      <c r="A653">
        <v>652</v>
      </c>
      <c r="B653">
        <f t="shared" si="16"/>
        <v>235</v>
      </c>
    </row>
    <row r="654" spans="1:2">
      <c r="A654">
        <v>653</v>
      </c>
      <c r="B654">
        <f t="shared" si="16"/>
        <v>235</v>
      </c>
    </row>
    <row r="655" spans="1:2">
      <c r="A655">
        <v>654</v>
      </c>
      <c r="B655">
        <f t="shared" ref="B655:B662" si="17">4*60+13</f>
        <v>253</v>
      </c>
    </row>
    <row r="656" spans="1:2">
      <c r="A656">
        <v>655</v>
      </c>
      <c r="B656">
        <f t="shared" si="17"/>
        <v>253</v>
      </c>
    </row>
    <row r="657" spans="1:2">
      <c r="A657">
        <v>656</v>
      </c>
      <c r="B657">
        <f t="shared" si="17"/>
        <v>253</v>
      </c>
    </row>
    <row r="658" spans="1:2">
      <c r="A658">
        <v>657</v>
      </c>
      <c r="B658">
        <f t="shared" si="17"/>
        <v>253</v>
      </c>
    </row>
    <row r="659" spans="1:2">
      <c r="A659">
        <v>658</v>
      </c>
      <c r="B659">
        <f t="shared" si="17"/>
        <v>253</v>
      </c>
    </row>
    <row r="660" spans="1:2">
      <c r="A660">
        <v>659</v>
      </c>
      <c r="B660">
        <f t="shared" si="17"/>
        <v>253</v>
      </c>
    </row>
    <row r="661" spans="1:2">
      <c r="A661">
        <v>660</v>
      </c>
      <c r="B661">
        <f t="shared" si="17"/>
        <v>253</v>
      </c>
    </row>
    <row r="662" spans="1:2">
      <c r="A662">
        <v>661</v>
      </c>
      <c r="B662">
        <f t="shared" si="17"/>
        <v>253</v>
      </c>
    </row>
    <row r="663" spans="1:2">
      <c r="A663">
        <v>662</v>
      </c>
      <c r="B663">
        <f>3*60+35</f>
        <v>215</v>
      </c>
    </row>
    <row r="664" spans="1:2">
      <c r="A664">
        <v>663</v>
      </c>
      <c r="B664">
        <f>4*60+12</f>
        <v>252</v>
      </c>
    </row>
    <row r="665" spans="1:2">
      <c r="A665">
        <v>664</v>
      </c>
      <c r="B665">
        <f>4*60+12</f>
        <v>252</v>
      </c>
    </row>
    <row r="666" spans="1:2">
      <c r="A666">
        <v>665</v>
      </c>
      <c r="B666">
        <f>3*60+35</f>
        <v>215</v>
      </c>
    </row>
    <row r="667" spans="1:2">
      <c r="A667">
        <v>666</v>
      </c>
      <c r="B667">
        <f>4*60+30</f>
        <v>270</v>
      </c>
    </row>
    <row r="668" spans="1:2">
      <c r="A668">
        <v>667</v>
      </c>
      <c r="B668">
        <f>4*60+30</f>
        <v>270</v>
      </c>
    </row>
    <row r="669" spans="1:2">
      <c r="A669">
        <v>668</v>
      </c>
      <c r="B669">
        <f>4*60+30</f>
        <v>270</v>
      </c>
    </row>
    <row r="670" spans="1:2">
      <c r="A670">
        <v>669</v>
      </c>
      <c r="B670">
        <f>4*60+30</f>
        <v>270</v>
      </c>
    </row>
    <row r="671" spans="1:2">
      <c r="A671">
        <v>670</v>
      </c>
      <c r="B671">
        <f>4*60+8</f>
        <v>248</v>
      </c>
    </row>
    <row r="672" spans="1:2">
      <c r="A672">
        <v>671</v>
      </c>
      <c r="B672">
        <f>4*60+8</f>
        <v>248</v>
      </c>
    </row>
    <row r="673" spans="1:2">
      <c r="A673">
        <v>672</v>
      </c>
      <c r="B673">
        <f>4*60+16</f>
        <v>256</v>
      </c>
    </row>
    <row r="674" spans="1:2">
      <c r="A674">
        <v>673</v>
      </c>
      <c r="B674">
        <f>4*60+16</f>
        <v>256</v>
      </c>
    </row>
    <row r="675" spans="1:2">
      <c r="A675">
        <v>674</v>
      </c>
      <c r="B675">
        <f>4*60+16</f>
        <v>256</v>
      </c>
    </row>
    <row r="676" spans="1:2">
      <c r="A676">
        <v>675</v>
      </c>
      <c r="B676">
        <f>4*60+16</f>
        <v>256</v>
      </c>
    </row>
    <row r="677" spans="1:2">
      <c r="A677">
        <v>676</v>
      </c>
      <c r="B677">
        <f t="shared" ref="B677:B682" si="18">3*60+55</f>
        <v>235</v>
      </c>
    </row>
    <row r="678" spans="1:2">
      <c r="A678">
        <v>677</v>
      </c>
      <c r="B678">
        <f t="shared" si="18"/>
        <v>235</v>
      </c>
    </row>
    <row r="679" spans="1:2">
      <c r="A679">
        <v>678</v>
      </c>
      <c r="B679">
        <f t="shared" si="18"/>
        <v>235</v>
      </c>
    </row>
    <row r="680" spans="1:2">
      <c r="A680">
        <v>679</v>
      </c>
      <c r="B680">
        <f t="shared" si="18"/>
        <v>235</v>
      </c>
    </row>
    <row r="681" spans="1:2">
      <c r="A681">
        <v>680</v>
      </c>
      <c r="B681">
        <f t="shared" si="18"/>
        <v>235</v>
      </c>
    </row>
    <row r="682" spans="1:2">
      <c r="A682">
        <v>681</v>
      </c>
      <c r="B682">
        <f t="shared" si="18"/>
        <v>235</v>
      </c>
    </row>
    <row r="683" spans="1:2">
      <c r="A683">
        <v>682</v>
      </c>
      <c r="B683">
        <f>3*60+50</f>
        <v>230</v>
      </c>
    </row>
    <row r="684" spans="1:2">
      <c r="A684">
        <v>683</v>
      </c>
      <c r="B684">
        <f>3*60+50</f>
        <v>230</v>
      </c>
    </row>
    <row r="685" spans="1:2">
      <c r="A685">
        <v>684</v>
      </c>
      <c r="B685">
        <f>3*60+51</f>
        <v>231</v>
      </c>
    </row>
    <row r="686" spans="1:2">
      <c r="A686">
        <v>685</v>
      </c>
      <c r="B686">
        <f>3*60+51</f>
        <v>231</v>
      </c>
    </row>
    <row r="687" spans="1:2">
      <c r="A687">
        <v>686</v>
      </c>
      <c r="B687">
        <f>3*60+51</f>
        <v>231</v>
      </c>
    </row>
    <row r="688" spans="1:2">
      <c r="A688">
        <v>687</v>
      </c>
      <c r="B688">
        <f>4*60+3</f>
        <v>243</v>
      </c>
    </row>
    <row r="689" spans="1:2">
      <c r="A689">
        <v>688</v>
      </c>
      <c r="B689">
        <f>4*60+3</f>
        <v>243</v>
      </c>
    </row>
    <row r="690" spans="1:2">
      <c r="A690">
        <v>689</v>
      </c>
      <c r="B690">
        <f>4*60+3</f>
        <v>243</v>
      </c>
    </row>
    <row r="691" spans="1:2">
      <c r="A691">
        <v>690</v>
      </c>
      <c r="B691">
        <f>4*60+3</f>
        <v>243</v>
      </c>
    </row>
    <row r="692" spans="1:2">
      <c r="A692">
        <v>691</v>
      </c>
      <c r="B692">
        <f>4*60+3</f>
        <v>243</v>
      </c>
    </row>
    <row r="693" spans="1:2">
      <c r="A693">
        <v>692</v>
      </c>
      <c r="B693">
        <f>3*60+48</f>
        <v>228</v>
      </c>
    </row>
    <row r="694" spans="1:2">
      <c r="A694">
        <v>693</v>
      </c>
      <c r="B694">
        <f>3*60+48</f>
        <v>228</v>
      </c>
    </row>
    <row r="695" spans="1:2">
      <c r="A695">
        <v>694</v>
      </c>
      <c r="B695">
        <f>3*60+48</f>
        <v>228</v>
      </c>
    </row>
    <row r="696" spans="1:2">
      <c r="A696">
        <v>695</v>
      </c>
      <c r="B696">
        <f>3*60+23</f>
        <v>203</v>
      </c>
    </row>
    <row r="697" spans="1:2">
      <c r="A697">
        <v>696</v>
      </c>
      <c r="B697">
        <f>3*60+23</f>
        <v>203</v>
      </c>
    </row>
    <row r="698" spans="1:2">
      <c r="A698">
        <v>697</v>
      </c>
      <c r="B698">
        <f>3*60+23</f>
        <v>203</v>
      </c>
    </row>
    <row r="699" spans="1:2">
      <c r="A699">
        <v>698</v>
      </c>
      <c r="B699">
        <f>4*60+11</f>
        <v>251</v>
      </c>
    </row>
    <row r="700" spans="1:2">
      <c r="A700">
        <v>699</v>
      </c>
      <c r="B700">
        <f>4*60+11</f>
        <v>251</v>
      </c>
    </row>
    <row r="701" spans="1:2">
      <c r="A701">
        <v>700</v>
      </c>
      <c r="B701">
        <f>4*60+20</f>
        <v>260</v>
      </c>
    </row>
    <row r="702" spans="1:2">
      <c r="A702">
        <v>701</v>
      </c>
      <c r="B702">
        <f>4*60+20</f>
        <v>260</v>
      </c>
    </row>
    <row r="703" spans="1:2">
      <c r="A703">
        <v>702</v>
      </c>
      <c r="B703">
        <f>4*60+3</f>
        <v>243</v>
      </c>
    </row>
    <row r="704" spans="1:2">
      <c r="A704">
        <v>703</v>
      </c>
      <c r="B704">
        <f>4*60+3</f>
        <v>243</v>
      </c>
    </row>
    <row r="705" spans="1:2">
      <c r="A705">
        <v>704</v>
      </c>
      <c r="B705">
        <f>4*60+25</f>
        <v>265</v>
      </c>
    </row>
    <row r="706" spans="1:2">
      <c r="A706">
        <v>705</v>
      </c>
      <c r="B706">
        <f>4*60+25</f>
        <v>265</v>
      </c>
    </row>
    <row r="707" spans="1:2">
      <c r="A707">
        <v>706</v>
      </c>
      <c r="B707">
        <f>3*60+47</f>
        <v>227</v>
      </c>
    </row>
    <row r="708" spans="1:2">
      <c r="A708">
        <v>707</v>
      </c>
      <c r="B708">
        <f>3*60+47</f>
        <v>227</v>
      </c>
    </row>
    <row r="709" spans="1:2">
      <c r="A709">
        <v>708</v>
      </c>
      <c r="B709">
        <f>3*60+47</f>
        <v>227</v>
      </c>
    </row>
    <row r="710" spans="1:2">
      <c r="A710">
        <v>709</v>
      </c>
      <c r="B710">
        <f>3*60+47</f>
        <v>227</v>
      </c>
    </row>
    <row r="711" spans="1:2">
      <c r="A711">
        <v>710</v>
      </c>
      <c r="B711">
        <f>3*60+47</f>
        <v>227</v>
      </c>
    </row>
    <row r="712" spans="1:2">
      <c r="A712">
        <v>711</v>
      </c>
      <c r="B712">
        <f>4*60+4</f>
        <v>244</v>
      </c>
    </row>
    <row r="713" spans="1:2">
      <c r="A713">
        <v>712</v>
      </c>
      <c r="B713">
        <f>4*60+4</f>
        <v>244</v>
      </c>
    </row>
    <row r="714" spans="1:2">
      <c r="A714">
        <v>713</v>
      </c>
      <c r="B714">
        <f>4*60+4</f>
        <v>244</v>
      </c>
    </row>
    <row r="715" spans="1:2">
      <c r="A715">
        <v>714</v>
      </c>
      <c r="B715">
        <f>3*60+50</f>
        <v>230</v>
      </c>
    </row>
    <row r="716" spans="1:2">
      <c r="A716">
        <v>715</v>
      </c>
      <c r="B716">
        <f>3*60+50</f>
        <v>230</v>
      </c>
    </row>
    <row r="717" spans="1:2">
      <c r="A717">
        <v>716</v>
      </c>
      <c r="B717">
        <f>3*60+50</f>
        <v>230</v>
      </c>
    </row>
    <row r="718" spans="1:2">
      <c r="A718">
        <v>717</v>
      </c>
      <c r="B718">
        <f>4*60+1</f>
        <v>241</v>
      </c>
    </row>
    <row r="719" spans="1:2">
      <c r="A719">
        <v>718</v>
      </c>
      <c r="B719">
        <f>3*60+46</f>
        <v>226</v>
      </c>
    </row>
    <row r="720" spans="1:2">
      <c r="A720">
        <v>719</v>
      </c>
      <c r="B720">
        <f>3*60+46</f>
        <v>226</v>
      </c>
    </row>
    <row r="721" spans="1:2">
      <c r="A721">
        <v>720</v>
      </c>
      <c r="B721">
        <f>4*60+16</f>
        <v>256</v>
      </c>
    </row>
    <row r="722" spans="1:2">
      <c r="A722">
        <v>721</v>
      </c>
      <c r="B722">
        <f>4*60+16</f>
        <v>256</v>
      </c>
    </row>
    <row r="723" spans="1:2">
      <c r="A723">
        <v>722</v>
      </c>
      <c r="B723">
        <f>4*60+16</f>
        <v>256</v>
      </c>
    </row>
    <row r="724" spans="1:2">
      <c r="A724">
        <v>723</v>
      </c>
      <c r="B724">
        <f>3*60+38</f>
        <v>218</v>
      </c>
    </row>
    <row r="725" spans="1:2">
      <c r="A725">
        <v>724</v>
      </c>
      <c r="B725">
        <f>3*60+38</f>
        <v>218</v>
      </c>
    </row>
    <row r="726" spans="1:2">
      <c r="A726">
        <v>725</v>
      </c>
      <c r="B726">
        <f>3*60+50</f>
        <v>230</v>
      </c>
    </row>
    <row r="727" spans="1:2">
      <c r="A727">
        <v>726</v>
      </c>
      <c r="B727">
        <f>3*60+50</f>
        <v>230</v>
      </c>
    </row>
    <row r="728" spans="1:2">
      <c r="A728">
        <v>727</v>
      </c>
      <c r="B728">
        <f>3*60+50</f>
        <v>230</v>
      </c>
    </row>
    <row r="729" spans="1:2">
      <c r="A729">
        <v>728</v>
      </c>
      <c r="B729">
        <f>4*60+7</f>
        <v>247</v>
      </c>
    </row>
    <row r="730" spans="1:2">
      <c r="A730">
        <v>729</v>
      </c>
      <c r="B730">
        <f>4*60+7</f>
        <v>247</v>
      </c>
    </row>
    <row r="731" spans="1:2">
      <c r="A731">
        <v>730</v>
      </c>
      <c r="B731">
        <f t="shared" ref="B731:B736" si="19">3*60+38</f>
        <v>218</v>
      </c>
    </row>
    <row r="732" spans="1:2">
      <c r="A732">
        <v>731</v>
      </c>
      <c r="B732">
        <f t="shared" si="19"/>
        <v>218</v>
      </c>
    </row>
    <row r="733" spans="1:2">
      <c r="A733">
        <v>732</v>
      </c>
      <c r="B733">
        <f t="shared" si="19"/>
        <v>218</v>
      </c>
    </row>
    <row r="734" spans="1:2">
      <c r="A734">
        <v>733</v>
      </c>
      <c r="B734">
        <f t="shared" si="19"/>
        <v>218</v>
      </c>
    </row>
    <row r="735" spans="1:2">
      <c r="A735">
        <v>734</v>
      </c>
      <c r="B735">
        <f t="shared" si="19"/>
        <v>218</v>
      </c>
    </row>
    <row r="736" spans="1:2">
      <c r="A736">
        <v>735</v>
      </c>
      <c r="B736">
        <f t="shared" si="19"/>
        <v>218</v>
      </c>
    </row>
    <row r="737" spans="1:2">
      <c r="A737">
        <v>736</v>
      </c>
      <c r="B737">
        <f>4*60+58</f>
        <v>298</v>
      </c>
    </row>
    <row r="738" spans="1:2">
      <c r="A738">
        <v>737</v>
      </c>
      <c r="B738">
        <f>4*60+58</f>
        <v>298</v>
      </c>
    </row>
    <row r="739" spans="1:2">
      <c r="A739">
        <v>738</v>
      </c>
      <c r="B739">
        <f>5*60+4</f>
        <v>304</v>
      </c>
    </row>
    <row r="740" spans="1:2">
      <c r="A740">
        <v>739</v>
      </c>
      <c r="B740">
        <f>5*60+4</f>
        <v>304</v>
      </c>
    </row>
    <row r="741" spans="1:2">
      <c r="A741">
        <v>740</v>
      </c>
      <c r="B741">
        <f>5*60+4</f>
        <v>304</v>
      </c>
    </row>
    <row r="742" spans="1:2">
      <c r="A742">
        <v>741</v>
      </c>
      <c r="B742">
        <f>4*60+55</f>
        <v>295</v>
      </c>
    </row>
    <row r="743" spans="1:2">
      <c r="A743">
        <v>742</v>
      </c>
      <c r="B743">
        <f>4*60+55</f>
        <v>295</v>
      </c>
    </row>
    <row r="744" spans="1:2">
      <c r="A744">
        <v>743</v>
      </c>
      <c r="B744">
        <f>4*60+55</f>
        <v>295</v>
      </c>
    </row>
    <row r="745" spans="1:2">
      <c r="A745">
        <v>744</v>
      </c>
      <c r="B745">
        <f>4*60+22</f>
        <v>262</v>
      </c>
    </row>
    <row r="746" spans="1:2">
      <c r="A746">
        <v>745</v>
      </c>
      <c r="B746">
        <f>4*60+22</f>
        <v>262</v>
      </c>
    </row>
    <row r="747" spans="1:2">
      <c r="A747">
        <v>746</v>
      </c>
      <c r="B747">
        <f>6*60+24</f>
        <v>384</v>
      </c>
    </row>
    <row r="748" spans="1:2">
      <c r="A748">
        <v>747</v>
      </c>
      <c r="B748">
        <f>6*60+24</f>
        <v>384</v>
      </c>
    </row>
    <row r="749" spans="1:2">
      <c r="A749">
        <v>748</v>
      </c>
      <c r="B749">
        <f>6*60+24</f>
        <v>384</v>
      </c>
    </row>
    <row r="750" spans="1:2">
      <c r="A750">
        <v>749</v>
      </c>
      <c r="B750">
        <f>6*60+24</f>
        <v>384</v>
      </c>
    </row>
    <row r="751" spans="1:2">
      <c r="A751">
        <v>750</v>
      </c>
      <c r="B751">
        <f>4*60+8</f>
        <v>248</v>
      </c>
    </row>
    <row r="752" spans="1:2">
      <c r="A752">
        <v>751</v>
      </c>
      <c r="B752">
        <f>4*60+19</f>
        <v>259</v>
      </c>
    </row>
    <row r="753" spans="1:2">
      <c r="A753">
        <v>752</v>
      </c>
      <c r="B753">
        <f>5*60+30</f>
        <v>330</v>
      </c>
    </row>
    <row r="754" spans="1:2">
      <c r="A754">
        <v>753</v>
      </c>
      <c r="B754">
        <f>5*60+30</f>
        <v>330</v>
      </c>
    </row>
    <row r="755" spans="1:2">
      <c r="A755">
        <v>754</v>
      </c>
      <c r="B755">
        <f>4*60+13</f>
        <v>253</v>
      </c>
    </row>
    <row r="756" spans="1:2">
      <c r="A756">
        <v>755</v>
      </c>
      <c r="B756">
        <f>4*60+13</f>
        <v>253</v>
      </c>
    </row>
    <row r="757" spans="1:2">
      <c r="A757">
        <v>756</v>
      </c>
      <c r="B757">
        <f>4*60+4</f>
        <v>244</v>
      </c>
    </row>
    <row r="758" spans="1:2">
      <c r="A758">
        <v>757</v>
      </c>
      <c r="B758">
        <f>4*60+4</f>
        <v>244</v>
      </c>
    </row>
    <row r="759" spans="1:2">
      <c r="A759">
        <v>758</v>
      </c>
      <c r="B759">
        <f>4*60+23</f>
        <v>263</v>
      </c>
    </row>
    <row r="760" spans="1:2">
      <c r="A760">
        <v>759</v>
      </c>
      <c r="B760">
        <f>3*60+34</f>
        <v>214</v>
      </c>
    </row>
    <row r="761" spans="1:2">
      <c r="A761">
        <v>760</v>
      </c>
      <c r="B761">
        <f>3*60+34</f>
        <v>214</v>
      </c>
    </row>
    <row r="762" spans="1:2">
      <c r="A762">
        <v>761</v>
      </c>
      <c r="B762">
        <f>4*60+15</f>
        <v>255</v>
      </c>
    </row>
    <row r="763" spans="1:2">
      <c r="A763">
        <v>762</v>
      </c>
      <c r="B763">
        <f>3*60+59</f>
        <v>239</v>
      </c>
    </row>
    <row r="764" spans="1:2">
      <c r="A764">
        <v>763</v>
      </c>
      <c r="B764">
        <f>3*60+59</f>
        <v>239</v>
      </c>
    </row>
    <row r="765" spans="1:2">
      <c r="A765">
        <v>764</v>
      </c>
      <c r="B765">
        <f>3*60+59</f>
        <v>239</v>
      </c>
    </row>
    <row r="766" spans="1:2">
      <c r="A766">
        <v>765</v>
      </c>
      <c r="B766">
        <f>3*60+53</f>
        <v>233</v>
      </c>
    </row>
    <row r="767" spans="1:2">
      <c r="A767">
        <v>766</v>
      </c>
      <c r="B767">
        <f>3*60+53</f>
        <v>233</v>
      </c>
    </row>
    <row r="768" spans="1:2">
      <c r="A768">
        <v>767</v>
      </c>
      <c r="B768">
        <f>4*60+11</f>
        <v>251</v>
      </c>
    </row>
    <row r="769" spans="1:2">
      <c r="A769">
        <v>768</v>
      </c>
      <c r="B769">
        <f>4*60+11</f>
        <v>251</v>
      </c>
    </row>
    <row r="770" spans="1:2">
      <c r="A770">
        <v>769</v>
      </c>
      <c r="B770">
        <f>4*60+38</f>
        <v>278</v>
      </c>
    </row>
    <row r="771" spans="1:2">
      <c r="A771">
        <v>770</v>
      </c>
      <c r="B771">
        <f>4*60+38</f>
        <v>278</v>
      </c>
    </row>
    <row r="772" spans="1:2">
      <c r="A772">
        <v>771</v>
      </c>
      <c r="B772">
        <f>4*60+38</f>
        <v>278</v>
      </c>
    </row>
    <row r="773" spans="1:2">
      <c r="A773">
        <v>772</v>
      </c>
      <c r="B773">
        <f>3*60+36</f>
        <v>216</v>
      </c>
    </row>
    <row r="774" spans="1:2">
      <c r="A774">
        <v>773</v>
      </c>
      <c r="B774">
        <f>3*60+10</f>
        <v>190</v>
      </c>
    </row>
    <row r="775" spans="1:2">
      <c r="A775">
        <v>774</v>
      </c>
      <c r="B775">
        <f>3*60+57</f>
        <v>237</v>
      </c>
    </row>
    <row r="776" spans="1:2">
      <c r="A776">
        <v>775</v>
      </c>
      <c r="B776">
        <f>3*60+43</f>
        <v>223</v>
      </c>
    </row>
    <row r="777" spans="1:2">
      <c r="A777">
        <v>776</v>
      </c>
      <c r="B777">
        <f>2*60+26</f>
        <v>146</v>
      </c>
    </row>
    <row r="778" spans="1:2">
      <c r="A778">
        <v>777</v>
      </c>
      <c r="B778">
        <f>4*60+56</f>
        <v>296</v>
      </c>
    </row>
    <row r="779" spans="1:2">
      <c r="A779">
        <v>778</v>
      </c>
      <c r="B779">
        <f>4*60+56</f>
        <v>296</v>
      </c>
    </row>
    <row r="780" spans="1:2">
      <c r="A780">
        <v>779</v>
      </c>
      <c r="B780">
        <f>4*60+6</f>
        <v>246</v>
      </c>
    </row>
    <row r="781" spans="1:2">
      <c r="A781">
        <v>780</v>
      </c>
      <c r="B781">
        <f>4*60+29</f>
        <v>269</v>
      </c>
    </row>
    <row r="782" spans="1:2">
      <c r="A782">
        <v>781</v>
      </c>
      <c r="B782">
        <f>4*60+29</f>
        <v>269</v>
      </c>
    </row>
    <row r="783" spans="1:2">
      <c r="A783">
        <v>782</v>
      </c>
      <c r="B783">
        <f>4*60+3</f>
        <v>243</v>
      </c>
    </row>
    <row r="784" spans="1:2">
      <c r="A784">
        <v>783</v>
      </c>
      <c r="B784">
        <f>4*60+3</f>
        <v>243</v>
      </c>
    </row>
    <row r="785" spans="1:2">
      <c r="A785">
        <v>784</v>
      </c>
      <c r="B785">
        <f>4*60+3</f>
        <v>243</v>
      </c>
    </row>
    <row r="786" spans="1:2">
      <c r="A786">
        <v>785</v>
      </c>
      <c r="B786">
        <f>4*60+3</f>
        <v>243</v>
      </c>
    </row>
    <row r="787" spans="1:2">
      <c r="A787">
        <v>786</v>
      </c>
      <c r="B787">
        <f>4*60+14</f>
        <v>254</v>
      </c>
    </row>
    <row r="788" spans="1:2">
      <c r="A788">
        <v>787</v>
      </c>
      <c r="B788">
        <f>4*60+14</f>
        <v>254</v>
      </c>
    </row>
    <row r="789" spans="1:2">
      <c r="A789">
        <v>788</v>
      </c>
      <c r="B789">
        <f>4*60+14</f>
        <v>254</v>
      </c>
    </row>
    <row r="790" spans="1:2">
      <c r="A790">
        <v>789</v>
      </c>
      <c r="B790">
        <f>4*60+14</f>
        <v>254</v>
      </c>
    </row>
    <row r="791" spans="1:2">
      <c r="A791">
        <v>790</v>
      </c>
      <c r="B791">
        <f>4*60+33</f>
        <v>273</v>
      </c>
    </row>
    <row r="792" spans="1:2">
      <c r="A792">
        <v>791</v>
      </c>
      <c r="B792">
        <f>4*60+33</f>
        <v>273</v>
      </c>
    </row>
    <row r="793" spans="1:2">
      <c r="A793">
        <v>792</v>
      </c>
      <c r="B793">
        <f>4*60+10</f>
        <v>250</v>
      </c>
    </row>
    <row r="794" spans="1:2">
      <c r="A794">
        <v>793</v>
      </c>
      <c r="B794">
        <f>4*60+10</f>
        <v>250</v>
      </c>
    </row>
    <row r="795" spans="1:2">
      <c r="A795">
        <v>794</v>
      </c>
      <c r="B795">
        <f>4*60+18</f>
        <v>258</v>
      </c>
    </row>
    <row r="796" spans="1:2">
      <c r="A796">
        <v>795</v>
      </c>
      <c r="B796">
        <f>4*60+15</f>
        <v>255</v>
      </c>
    </row>
    <row r="797" spans="1:2">
      <c r="A797">
        <v>796</v>
      </c>
      <c r="B797">
        <f>3*60+11</f>
        <v>191</v>
      </c>
    </row>
    <row r="798" spans="1:2">
      <c r="A798">
        <v>797</v>
      </c>
      <c r="B798">
        <f>3*60+11</f>
        <v>191</v>
      </c>
    </row>
    <row r="799" spans="1:2">
      <c r="A799">
        <v>798</v>
      </c>
      <c r="B799">
        <f>3*60+11</f>
        <v>191</v>
      </c>
    </row>
    <row r="800" spans="1:2">
      <c r="A800">
        <v>799</v>
      </c>
      <c r="B800">
        <f>3*60+46</f>
        <v>226</v>
      </c>
    </row>
    <row r="801" spans="1:2">
      <c r="A801">
        <v>800</v>
      </c>
      <c r="B801">
        <f>3*60+46</f>
        <v>226</v>
      </c>
    </row>
    <row r="802" spans="1:2">
      <c r="A802">
        <v>801</v>
      </c>
      <c r="B802">
        <f>4*60+4</f>
        <v>244</v>
      </c>
    </row>
    <row r="803" spans="1:2">
      <c r="A803">
        <v>802</v>
      </c>
      <c r="B803">
        <f>4*60+14</f>
        <v>254</v>
      </c>
    </row>
    <row r="804" spans="1:2">
      <c r="A804">
        <v>803</v>
      </c>
      <c r="B804">
        <f>4*60+48</f>
        <v>288</v>
      </c>
    </row>
    <row r="805" spans="1:2">
      <c r="A805">
        <v>804</v>
      </c>
      <c r="B805">
        <f>4*60+48</f>
        <v>288</v>
      </c>
    </row>
    <row r="806" spans="1:2">
      <c r="A806">
        <v>805</v>
      </c>
      <c r="B806">
        <f>4*60+48</f>
        <v>288</v>
      </c>
    </row>
    <row r="807" spans="1:2">
      <c r="A807">
        <v>806</v>
      </c>
      <c r="B807">
        <f>4*60+37</f>
        <v>277</v>
      </c>
    </row>
    <row r="808" spans="1:2">
      <c r="A808">
        <v>807</v>
      </c>
      <c r="B808">
        <f>4*60+33</f>
        <v>273</v>
      </c>
    </row>
    <row r="809" spans="1:2">
      <c r="A809">
        <v>808</v>
      </c>
      <c r="B809">
        <f>4*60+33</f>
        <v>273</v>
      </c>
    </row>
    <row r="810" spans="1:2">
      <c r="A810">
        <v>809</v>
      </c>
      <c r="B810">
        <f>4*60+33</f>
        <v>273</v>
      </c>
    </row>
    <row r="811" spans="1:2">
      <c r="A811">
        <v>810</v>
      </c>
      <c r="B811">
        <f>4*60+31</f>
        <v>271</v>
      </c>
    </row>
    <row r="812" spans="1:2">
      <c r="A812">
        <v>811</v>
      </c>
      <c r="B812">
        <f>4*60+27</f>
        <v>267</v>
      </c>
    </row>
    <row r="813" spans="1:2">
      <c r="A813">
        <v>812</v>
      </c>
      <c r="B813">
        <f>3*60+27</f>
        <v>207</v>
      </c>
    </row>
    <row r="814" spans="1:2">
      <c r="A814">
        <v>813</v>
      </c>
      <c r="B814">
        <f>4*60+58</f>
        <v>298</v>
      </c>
    </row>
    <row r="815" spans="1:2">
      <c r="A815">
        <v>814</v>
      </c>
      <c r="B815">
        <f>4*60+20</f>
        <v>260</v>
      </c>
    </row>
    <row r="816" spans="1:2">
      <c r="A816">
        <v>815</v>
      </c>
      <c r="B816">
        <f>4*60+20</f>
        <v>260</v>
      </c>
    </row>
    <row r="817" spans="1:2">
      <c r="A817">
        <v>816</v>
      </c>
      <c r="B817">
        <f>4*60+29</f>
        <v>269</v>
      </c>
    </row>
    <row r="818" spans="1:2">
      <c r="A818">
        <v>817</v>
      </c>
      <c r="B818">
        <f>4*60+29</f>
        <v>269</v>
      </c>
    </row>
    <row r="819" spans="1:2">
      <c r="A819">
        <v>818</v>
      </c>
      <c r="B819">
        <f>4*60+14</f>
        <v>254</v>
      </c>
    </row>
    <row r="820" spans="1:2">
      <c r="A820">
        <v>819</v>
      </c>
      <c r="B820">
        <f>3*60+6</f>
        <v>186</v>
      </c>
    </row>
    <row r="821" spans="1:2">
      <c r="A821">
        <v>820</v>
      </c>
      <c r="B821">
        <f>4*60+15</f>
        <v>255</v>
      </c>
    </row>
    <row r="822" spans="1:2">
      <c r="A822">
        <v>821</v>
      </c>
      <c r="B822">
        <f>4*60+20</f>
        <v>260</v>
      </c>
    </row>
    <row r="823" spans="1:2">
      <c r="A823">
        <v>822</v>
      </c>
      <c r="B823">
        <f>4*60+20</f>
        <v>260</v>
      </c>
    </row>
    <row r="824" spans="1:2">
      <c r="A824">
        <v>823</v>
      </c>
      <c r="B824">
        <f>4*60+20</f>
        <v>260</v>
      </c>
    </row>
    <row r="825" spans="1:2">
      <c r="A825">
        <v>824</v>
      </c>
      <c r="B825">
        <f>3*60+55</f>
        <v>235</v>
      </c>
    </row>
    <row r="826" spans="1:2">
      <c r="A826">
        <v>825</v>
      </c>
      <c r="B826">
        <f>3*60+55</f>
        <v>235</v>
      </c>
    </row>
    <row r="827" spans="1:2">
      <c r="A827">
        <v>826</v>
      </c>
      <c r="B827">
        <f>3*60+47</f>
        <v>227</v>
      </c>
    </row>
    <row r="828" spans="1:2">
      <c r="A828">
        <v>827</v>
      </c>
      <c r="B828">
        <f>3*60+47</f>
        <v>227</v>
      </c>
    </row>
    <row r="829" spans="1:2">
      <c r="A829">
        <v>828</v>
      </c>
      <c r="B829">
        <f>4*60+16</f>
        <v>256</v>
      </c>
    </row>
    <row r="830" spans="1:2">
      <c r="A830">
        <v>829</v>
      </c>
      <c r="B830">
        <f>4*60+16</f>
        <v>256</v>
      </c>
    </row>
    <row r="831" spans="1:2">
      <c r="A831">
        <v>830</v>
      </c>
      <c r="B831">
        <f>3*60+48</f>
        <v>228</v>
      </c>
    </row>
    <row r="832" spans="1:2">
      <c r="A832">
        <v>831</v>
      </c>
      <c r="B832">
        <f>3*60+42</f>
        <v>222</v>
      </c>
    </row>
    <row r="833" spans="1:2">
      <c r="A833">
        <v>832</v>
      </c>
      <c r="B833">
        <f>3*60+43</f>
        <v>223</v>
      </c>
    </row>
    <row r="834" spans="1:2">
      <c r="A834">
        <v>833</v>
      </c>
      <c r="B834">
        <f>4*60+55</f>
        <v>295</v>
      </c>
    </row>
    <row r="835" spans="1:2">
      <c r="A835">
        <v>834</v>
      </c>
      <c r="B835">
        <f>3*60+24</f>
        <v>204</v>
      </c>
    </row>
    <row r="836" spans="1:2">
      <c r="A836">
        <v>835</v>
      </c>
      <c r="B836">
        <f>3*60+24</f>
        <v>204</v>
      </c>
    </row>
    <row r="837" spans="1:2">
      <c r="A837">
        <v>836</v>
      </c>
      <c r="B837">
        <f>3*60+24</f>
        <v>204</v>
      </c>
    </row>
    <row r="838" spans="1:2">
      <c r="A838">
        <v>837</v>
      </c>
      <c r="B838">
        <f>3*60+24</f>
        <v>204</v>
      </c>
    </row>
    <row r="839" spans="1:2">
      <c r="A839">
        <v>838</v>
      </c>
      <c r="B839">
        <f>4*60+4</f>
        <v>244</v>
      </c>
    </row>
    <row r="840" spans="1:2">
      <c r="A840">
        <v>839</v>
      </c>
      <c r="B840">
        <f>4*60+21</f>
        <v>261</v>
      </c>
    </row>
    <row r="841" spans="1:2">
      <c r="A841">
        <v>840</v>
      </c>
      <c r="B841">
        <f>4*60+21</f>
        <v>261</v>
      </c>
    </row>
    <row r="842" spans="1:2">
      <c r="A842">
        <v>841</v>
      </c>
      <c r="B842">
        <f>3*60+49</f>
        <v>229</v>
      </c>
    </row>
    <row r="843" spans="1:2">
      <c r="A843">
        <v>842</v>
      </c>
      <c r="B843">
        <f>4*60+11</f>
        <v>251</v>
      </c>
    </row>
    <row r="844" spans="1:2">
      <c r="A844">
        <v>843</v>
      </c>
      <c r="B844">
        <f>4*60+11</f>
        <v>251</v>
      </c>
    </row>
    <row r="845" spans="1:2">
      <c r="A845">
        <v>844</v>
      </c>
      <c r="B845">
        <f>4*60+11</f>
        <v>251</v>
      </c>
    </row>
    <row r="846" spans="1:2">
      <c r="A846">
        <v>845</v>
      </c>
      <c r="B846">
        <f>4*60+11</f>
        <v>251</v>
      </c>
    </row>
    <row r="847" spans="1:2">
      <c r="A847">
        <v>846</v>
      </c>
      <c r="B847">
        <f>3*60+33</f>
        <v>213</v>
      </c>
    </row>
    <row r="848" spans="1:2">
      <c r="A848">
        <v>847</v>
      </c>
      <c r="B848">
        <f>4*60</f>
        <v>240</v>
      </c>
    </row>
    <row r="849" spans="1:2">
      <c r="A849">
        <v>848</v>
      </c>
      <c r="B849">
        <f>4*60</f>
        <v>240</v>
      </c>
    </row>
    <row r="850" spans="1:2">
      <c r="A850">
        <v>849</v>
      </c>
      <c r="B850">
        <f>4*60+30</f>
        <v>270</v>
      </c>
    </row>
    <row r="851" spans="1:2">
      <c r="A851">
        <v>850</v>
      </c>
      <c r="B851">
        <f>4*60+30</f>
        <v>270</v>
      </c>
    </row>
    <row r="852" spans="1:2">
      <c r="A852">
        <v>851</v>
      </c>
      <c r="B852">
        <f>4*60</f>
        <v>240</v>
      </c>
    </row>
    <row r="853" spans="1:2">
      <c r="A853">
        <v>852</v>
      </c>
      <c r="B853">
        <f>4*60</f>
        <v>240</v>
      </c>
    </row>
    <row r="854" spans="1:2">
      <c r="A854">
        <v>853</v>
      </c>
      <c r="B854">
        <f>4*60+41</f>
        <v>281</v>
      </c>
    </row>
    <row r="855" spans="1:2">
      <c r="A855">
        <v>854</v>
      </c>
      <c r="B855">
        <f>4*60+41</f>
        <v>281</v>
      </c>
    </row>
    <row r="856" spans="1:2">
      <c r="A856">
        <v>855</v>
      </c>
      <c r="B856">
        <f>4*60+53</f>
        <v>293</v>
      </c>
    </row>
    <row r="857" spans="1:2">
      <c r="A857">
        <v>856</v>
      </c>
      <c r="B857">
        <f>4*60+53</f>
        <v>293</v>
      </c>
    </row>
    <row r="858" spans="1:2">
      <c r="A858">
        <v>857</v>
      </c>
      <c r="B858">
        <f>4*60+53</f>
        <v>293</v>
      </c>
    </row>
    <row r="859" spans="1:2">
      <c r="A859">
        <v>858</v>
      </c>
      <c r="B859">
        <f>4*60+15</f>
        <v>255</v>
      </c>
    </row>
    <row r="860" spans="1:2">
      <c r="A860">
        <v>859</v>
      </c>
      <c r="B860">
        <f>3*60+59</f>
        <v>239</v>
      </c>
    </row>
    <row r="861" spans="1:2">
      <c r="A861">
        <v>860</v>
      </c>
      <c r="B861">
        <f>5*60+3</f>
        <v>303</v>
      </c>
    </row>
    <row r="862" spans="1:2">
      <c r="A862">
        <v>861</v>
      </c>
      <c r="B862">
        <f>4*60+52</f>
        <v>292</v>
      </c>
    </row>
    <row r="863" spans="1:2">
      <c r="A863">
        <v>862</v>
      </c>
      <c r="B863">
        <f>4*60+52</f>
        <v>292</v>
      </c>
    </row>
    <row r="864" spans="1:2">
      <c r="A864">
        <v>863</v>
      </c>
      <c r="B864">
        <f>3*60+39</f>
        <v>219</v>
      </c>
    </row>
    <row r="865" spans="1:2">
      <c r="A865">
        <v>864</v>
      </c>
      <c r="B865">
        <f>3*60+39</f>
        <v>219</v>
      </c>
    </row>
    <row r="866" spans="1:2">
      <c r="A866">
        <v>865</v>
      </c>
      <c r="B866">
        <f>3*60+39</f>
        <v>219</v>
      </c>
    </row>
    <row r="867" spans="1:2">
      <c r="A867">
        <v>866</v>
      </c>
      <c r="B867">
        <f>4*60+3</f>
        <v>243</v>
      </c>
    </row>
    <row r="868" spans="1:2">
      <c r="A868">
        <v>867</v>
      </c>
      <c r="B868">
        <f>4*60+37</f>
        <v>277</v>
      </c>
    </row>
    <row r="869" spans="1:2">
      <c r="A869">
        <v>868</v>
      </c>
      <c r="B869">
        <f>4*60+37</f>
        <v>277</v>
      </c>
    </row>
    <row r="870" spans="1:2">
      <c r="A870">
        <v>869</v>
      </c>
      <c r="B870">
        <f>3*60+57</f>
        <v>237</v>
      </c>
    </row>
    <row r="871" spans="1:2">
      <c r="A871">
        <v>870</v>
      </c>
      <c r="B871">
        <f>2*60+54</f>
        <v>174</v>
      </c>
    </row>
    <row r="872" spans="1:2">
      <c r="A872">
        <v>871</v>
      </c>
      <c r="B872">
        <f>2*60+54</f>
        <v>174</v>
      </c>
    </row>
    <row r="873" spans="1:2">
      <c r="A873">
        <v>872</v>
      </c>
      <c r="B873">
        <f>2*60+54</f>
        <v>174</v>
      </c>
    </row>
    <row r="874" spans="1:2">
      <c r="A874">
        <v>873</v>
      </c>
      <c r="B874">
        <f>4*60+12</f>
        <v>252</v>
      </c>
    </row>
    <row r="875" spans="1:2">
      <c r="A875">
        <v>874</v>
      </c>
      <c r="B875">
        <f>4*60+38</f>
        <v>278</v>
      </c>
    </row>
    <row r="876" spans="1:2">
      <c r="A876">
        <v>875</v>
      </c>
      <c r="B876">
        <f>4*60+38</f>
        <v>278</v>
      </c>
    </row>
    <row r="877" spans="1:2">
      <c r="A877">
        <v>876</v>
      </c>
      <c r="B877">
        <f>5*60+9</f>
        <v>309</v>
      </c>
    </row>
    <row r="878" spans="1:2">
      <c r="A878">
        <v>877</v>
      </c>
      <c r="B878">
        <f>5*60+7</f>
        <v>307</v>
      </c>
    </row>
    <row r="879" spans="1:2">
      <c r="A879">
        <v>878</v>
      </c>
      <c r="B879">
        <f>4*60+7</f>
        <v>247</v>
      </c>
    </row>
    <row r="880" spans="1:2">
      <c r="A880">
        <v>879</v>
      </c>
      <c r="B880">
        <f>4*60+7</f>
        <v>247</v>
      </c>
    </row>
    <row r="881" spans="1:2">
      <c r="A881">
        <v>880</v>
      </c>
      <c r="B881">
        <f>3*60+47</f>
        <v>227</v>
      </c>
    </row>
    <row r="882" spans="1:2">
      <c r="A882">
        <v>881</v>
      </c>
      <c r="B882">
        <f>3*60+47</f>
        <v>227</v>
      </c>
    </row>
    <row r="883" spans="1:2">
      <c r="A883">
        <v>882</v>
      </c>
      <c r="B883">
        <f>4*60+8</f>
        <v>248</v>
      </c>
    </row>
    <row r="884" spans="1:2">
      <c r="A884">
        <v>883</v>
      </c>
      <c r="B884">
        <f>4*60+47</f>
        <v>287</v>
      </c>
    </row>
    <row r="885" spans="1:2">
      <c r="A885">
        <v>884</v>
      </c>
      <c r="B885">
        <f>3*60+35</f>
        <v>215</v>
      </c>
    </row>
    <row r="886" spans="1:2">
      <c r="A886">
        <v>885</v>
      </c>
      <c r="B886">
        <f>3*60+16</f>
        <v>196</v>
      </c>
    </row>
    <row r="887" spans="1:2">
      <c r="A887">
        <v>886</v>
      </c>
      <c r="B887">
        <f>3*60+16</f>
        <v>196</v>
      </c>
    </row>
    <row r="888" spans="1:2">
      <c r="A888">
        <v>887</v>
      </c>
      <c r="B888">
        <f>3*60+16</f>
        <v>196</v>
      </c>
    </row>
    <row r="889" spans="1:2">
      <c r="A889">
        <v>888</v>
      </c>
      <c r="B889">
        <f>3*60+16</f>
        <v>196</v>
      </c>
    </row>
    <row r="890" spans="1:2">
      <c r="A890">
        <v>889</v>
      </c>
      <c r="B890">
        <f>4*60</f>
        <v>240</v>
      </c>
    </row>
    <row r="891" spans="1:2">
      <c r="A891">
        <v>890</v>
      </c>
      <c r="B891">
        <f>3*60+51</f>
        <v>231</v>
      </c>
    </row>
    <row r="892" spans="1:2">
      <c r="A892">
        <v>891</v>
      </c>
      <c r="B892">
        <f>4*60+26</f>
        <v>266</v>
      </c>
    </row>
    <row r="893" spans="1:2">
      <c r="A893">
        <v>892</v>
      </c>
      <c r="B893">
        <f>3*60</f>
        <v>180</v>
      </c>
    </row>
    <row r="894" spans="1:2">
      <c r="A894">
        <v>893</v>
      </c>
      <c r="B894">
        <f>3*60+32</f>
        <v>212</v>
      </c>
    </row>
    <row r="895" spans="1:2">
      <c r="A895">
        <v>894</v>
      </c>
      <c r="B895">
        <f>3*60+32</f>
        <v>212</v>
      </c>
    </row>
    <row r="896" spans="1:2">
      <c r="A896">
        <v>895</v>
      </c>
      <c r="B896">
        <f>4*60+18</f>
        <v>258</v>
      </c>
    </row>
    <row r="897" spans="1:2">
      <c r="A897">
        <v>896</v>
      </c>
      <c r="B897">
        <f>5*60+40</f>
        <v>340</v>
      </c>
    </row>
    <row r="898" spans="1:2">
      <c r="A898">
        <v>897</v>
      </c>
      <c r="B898">
        <f>5*60+40</f>
        <v>340</v>
      </c>
    </row>
    <row r="899" spans="1:2">
      <c r="A899">
        <v>898</v>
      </c>
      <c r="B899">
        <f>3*60+32</f>
        <v>212</v>
      </c>
    </row>
    <row r="900" spans="1:2">
      <c r="A900">
        <v>899</v>
      </c>
      <c r="B900">
        <f>3*60+32</f>
        <v>212</v>
      </c>
    </row>
    <row r="901" spans="1:2">
      <c r="A901">
        <v>900</v>
      </c>
      <c r="B901">
        <f>5*60+2</f>
        <v>302</v>
      </c>
    </row>
    <row r="902" spans="1:2">
      <c r="A902">
        <v>901</v>
      </c>
      <c r="B902">
        <f>5*60+2</f>
        <v>302</v>
      </c>
    </row>
    <row r="903" spans="1:2">
      <c r="A903">
        <v>902</v>
      </c>
      <c r="B903">
        <f>4*60+43</f>
        <v>283</v>
      </c>
    </row>
    <row r="904" spans="1:2">
      <c r="A904">
        <v>903</v>
      </c>
      <c r="B904">
        <f>4*60+43</f>
        <v>283</v>
      </c>
    </row>
    <row r="905" spans="1:2">
      <c r="A905">
        <v>904</v>
      </c>
      <c r="B905">
        <f>4*60+38</f>
        <v>278</v>
      </c>
    </row>
    <row r="906" spans="1:2">
      <c r="A906">
        <v>905</v>
      </c>
      <c r="B906">
        <f>4*60+38</f>
        <v>278</v>
      </c>
    </row>
    <row r="907" spans="1:2">
      <c r="A907">
        <v>906</v>
      </c>
      <c r="B907">
        <f>3*60+33</f>
        <v>213</v>
      </c>
    </row>
    <row r="908" spans="1:2">
      <c r="A908">
        <v>907</v>
      </c>
      <c r="B908">
        <f>3*60+43</f>
        <v>223</v>
      </c>
    </row>
    <row r="909" spans="1:2">
      <c r="A909">
        <v>908</v>
      </c>
      <c r="B909">
        <f>3*60+43</f>
        <v>223</v>
      </c>
    </row>
    <row r="910" spans="1:2">
      <c r="A910">
        <v>909</v>
      </c>
      <c r="B910">
        <f>5*60+52</f>
        <v>352</v>
      </c>
    </row>
    <row r="911" spans="1:2">
      <c r="A911">
        <v>910</v>
      </c>
      <c r="B911">
        <f>5*60+52</f>
        <v>352</v>
      </c>
    </row>
    <row r="912" spans="1:2">
      <c r="A912">
        <v>911</v>
      </c>
      <c r="B912">
        <f>5*60+52</f>
        <v>352</v>
      </c>
    </row>
    <row r="913" spans="1:2">
      <c r="A913">
        <v>912</v>
      </c>
      <c r="B913">
        <f>3*60+24</f>
        <v>204</v>
      </c>
    </row>
    <row r="914" spans="1:2">
      <c r="A914">
        <v>913</v>
      </c>
      <c r="B914">
        <f>4*60+25</f>
        <v>265</v>
      </c>
    </row>
    <row r="915" spans="1:2">
      <c r="A915">
        <v>914</v>
      </c>
      <c r="B915">
        <f>4*60+40</f>
        <v>280</v>
      </c>
    </row>
    <row r="916" spans="1:2">
      <c r="A916">
        <v>915</v>
      </c>
      <c r="B916">
        <f>5*60+37</f>
        <v>337</v>
      </c>
    </row>
    <row r="917" spans="1:2">
      <c r="A917">
        <v>916</v>
      </c>
      <c r="B917">
        <f>5*60+37</f>
        <v>337</v>
      </c>
    </row>
    <row r="918" spans="1:2">
      <c r="A918">
        <v>917</v>
      </c>
      <c r="B918">
        <f>4*60+31</f>
        <v>271</v>
      </c>
    </row>
    <row r="919" spans="1:2">
      <c r="A919">
        <v>918</v>
      </c>
      <c r="B919">
        <f>4*60+30</f>
        <v>270</v>
      </c>
    </row>
    <row r="920" spans="1:2">
      <c r="A920">
        <v>919</v>
      </c>
      <c r="B920">
        <f>4*60+30</f>
        <v>270</v>
      </c>
    </row>
    <row r="921" spans="1:2">
      <c r="A921">
        <v>920</v>
      </c>
      <c r="B921">
        <f>4*60+30</f>
        <v>270</v>
      </c>
    </row>
    <row r="922" spans="1:2">
      <c r="A922">
        <v>921</v>
      </c>
      <c r="B922">
        <f>4*60+30</f>
        <v>270</v>
      </c>
    </row>
    <row r="923" spans="1:2">
      <c r="A923">
        <v>922</v>
      </c>
      <c r="B923">
        <f>4*60+47</f>
        <v>287</v>
      </c>
    </row>
    <row r="924" spans="1:2">
      <c r="A924">
        <v>923</v>
      </c>
      <c r="B924">
        <f>4*60+47</f>
        <v>287</v>
      </c>
    </row>
    <row r="925" spans="1:2">
      <c r="A925">
        <v>924</v>
      </c>
      <c r="B925">
        <f>4*60+12</f>
        <v>252</v>
      </c>
    </row>
    <row r="926" spans="1:2">
      <c r="A926">
        <v>925</v>
      </c>
      <c r="B926">
        <f>4*60+12</f>
        <v>252</v>
      </c>
    </row>
    <row r="927" spans="1:2">
      <c r="A927">
        <v>926</v>
      </c>
      <c r="B927">
        <f>3*60+50</f>
        <v>230</v>
      </c>
    </row>
    <row r="928" spans="1:2">
      <c r="A928">
        <v>927</v>
      </c>
      <c r="B928">
        <f>3*60+50</f>
        <v>230</v>
      </c>
    </row>
    <row r="929" spans="1:2">
      <c r="A929">
        <v>928</v>
      </c>
      <c r="B929">
        <f>5*60+46</f>
        <v>346</v>
      </c>
    </row>
    <row r="930" spans="1:2">
      <c r="A930">
        <v>929</v>
      </c>
      <c r="B930">
        <f>5*60+21</f>
        <v>321</v>
      </c>
    </row>
    <row r="931" spans="1:2">
      <c r="A931">
        <v>930</v>
      </c>
      <c r="B931">
        <f>3*60+30</f>
        <v>210</v>
      </c>
    </row>
    <row r="932" spans="1:2">
      <c r="A932">
        <v>931</v>
      </c>
      <c r="B932">
        <f>3*60+30</f>
        <v>210</v>
      </c>
    </row>
    <row r="933" spans="1:2">
      <c r="A933">
        <v>932</v>
      </c>
      <c r="B933">
        <f>3*60+35</f>
        <v>215</v>
      </c>
    </row>
    <row r="934" spans="1:2">
      <c r="A934">
        <v>933</v>
      </c>
      <c r="B934">
        <f>5*60+44</f>
        <v>344</v>
      </c>
    </row>
    <row r="935" spans="1:2">
      <c r="A935">
        <v>934</v>
      </c>
      <c r="B935">
        <f>3*60+54</f>
        <v>234</v>
      </c>
    </row>
    <row r="936" spans="1:2">
      <c r="A936">
        <v>935</v>
      </c>
      <c r="B936">
        <f>3*60+54</f>
        <v>234</v>
      </c>
    </row>
    <row r="937" spans="1:2">
      <c r="A937">
        <v>936</v>
      </c>
      <c r="B937">
        <f>4*60+7</f>
        <v>247</v>
      </c>
    </row>
    <row r="938" spans="1:2">
      <c r="A938">
        <v>937</v>
      </c>
      <c r="B938">
        <f>4*60+2</f>
        <v>242</v>
      </c>
    </row>
    <row r="939" spans="1:2">
      <c r="A939">
        <v>938</v>
      </c>
      <c r="B939">
        <f>4*60+2</f>
        <v>242</v>
      </c>
    </row>
    <row r="940" spans="1:2">
      <c r="A940">
        <v>939</v>
      </c>
      <c r="B940">
        <f>4*60+20</f>
        <v>260</v>
      </c>
    </row>
    <row r="941" spans="1:2">
      <c r="A941">
        <v>940</v>
      </c>
      <c r="B941">
        <f>4*60+20</f>
        <v>260</v>
      </c>
    </row>
    <row r="942" spans="1:2">
      <c r="A942">
        <v>941</v>
      </c>
      <c r="B942" s="1">
        <v>260</v>
      </c>
    </row>
    <row r="943" spans="1:2">
      <c r="A943">
        <v>942</v>
      </c>
      <c r="B943">
        <f>4*60+51</f>
        <v>291</v>
      </c>
    </row>
    <row r="944" spans="1:2">
      <c r="A944">
        <v>943</v>
      </c>
      <c r="B944">
        <f>3*60+23</f>
        <v>203</v>
      </c>
    </row>
    <row r="945" spans="1:2">
      <c r="A945">
        <v>944</v>
      </c>
      <c r="B945">
        <f>3*60+23</f>
        <v>203</v>
      </c>
    </row>
    <row r="946" spans="1:2">
      <c r="A946">
        <v>945</v>
      </c>
      <c r="B946">
        <f>3*60+58</f>
        <v>238</v>
      </c>
    </row>
    <row r="947" spans="1:2">
      <c r="A947">
        <v>946</v>
      </c>
      <c r="B947">
        <f>4*60+11</f>
        <v>251</v>
      </c>
    </row>
    <row r="948" spans="1:2">
      <c r="A948">
        <v>947</v>
      </c>
      <c r="B948">
        <f>4*60+11</f>
        <v>251</v>
      </c>
    </row>
    <row r="949" spans="1:2">
      <c r="A949">
        <v>948</v>
      </c>
      <c r="B949">
        <f>4*60+11</f>
        <v>251</v>
      </c>
    </row>
    <row r="950" spans="1:2">
      <c r="A950">
        <v>949</v>
      </c>
      <c r="B950">
        <f>3*60+34</f>
        <v>214</v>
      </c>
    </row>
    <row r="951" spans="1:2">
      <c r="A951">
        <v>950</v>
      </c>
      <c r="B951">
        <f>3*60+34</f>
        <v>214</v>
      </c>
    </row>
    <row r="952" spans="1:2">
      <c r="A952">
        <v>951</v>
      </c>
      <c r="B952">
        <f>3*60+34</f>
        <v>214</v>
      </c>
    </row>
    <row r="953" spans="1:2">
      <c r="A953">
        <v>952</v>
      </c>
      <c r="B953">
        <f>5*60+32</f>
        <v>332</v>
      </c>
    </row>
    <row r="954" spans="1:2">
      <c r="A954">
        <v>953</v>
      </c>
      <c r="B954">
        <f>3*60+56</f>
        <v>236</v>
      </c>
    </row>
    <row r="955" spans="1:2">
      <c r="A955">
        <v>954</v>
      </c>
      <c r="B955">
        <f>3*60+57</f>
        <v>237</v>
      </c>
    </row>
    <row r="956" spans="1:2">
      <c r="A956">
        <v>955</v>
      </c>
      <c r="B956">
        <f>3*60+38</f>
        <v>218</v>
      </c>
    </row>
    <row r="957" spans="1:2">
      <c r="A957">
        <v>956</v>
      </c>
      <c r="B957">
        <f>5*60+41</f>
        <v>341</v>
      </c>
    </row>
    <row r="958" spans="1:2">
      <c r="A958">
        <v>957</v>
      </c>
      <c r="B958">
        <f>5*60+41</f>
        <v>341</v>
      </c>
    </row>
    <row r="959" spans="1:2">
      <c r="A959">
        <v>958</v>
      </c>
      <c r="B959">
        <f>5*60+41</f>
        <v>341</v>
      </c>
    </row>
    <row r="960" spans="1:2">
      <c r="A960">
        <v>959</v>
      </c>
      <c r="B960">
        <f>5*60+41</f>
        <v>341</v>
      </c>
    </row>
    <row r="961" spans="1:2">
      <c r="A961">
        <v>960</v>
      </c>
      <c r="B961">
        <f>4*60+58</f>
        <v>298</v>
      </c>
    </row>
    <row r="962" spans="1:2">
      <c r="A962">
        <v>961</v>
      </c>
      <c r="B962">
        <f>4*60+58</f>
        <v>298</v>
      </c>
    </row>
    <row r="963" spans="1:2">
      <c r="A963">
        <v>962</v>
      </c>
      <c r="B963">
        <f>3*60+17</f>
        <v>197</v>
      </c>
    </row>
    <row r="964" spans="1:2">
      <c r="A964">
        <v>963</v>
      </c>
      <c r="B964">
        <f>4*60+54</f>
        <v>294</v>
      </c>
    </row>
    <row r="965" spans="1:2">
      <c r="A965">
        <v>964</v>
      </c>
      <c r="B965">
        <f>3*60+57</f>
        <v>237</v>
      </c>
    </row>
    <row r="966" spans="1:2">
      <c r="A966">
        <v>965</v>
      </c>
      <c r="B966">
        <f>4*60+14</f>
        <v>254</v>
      </c>
    </row>
    <row r="967" spans="1:2">
      <c r="A967">
        <v>966</v>
      </c>
      <c r="B967">
        <f>4*60</f>
        <v>240</v>
      </c>
    </row>
    <row r="968" spans="1:2">
      <c r="A968">
        <v>967</v>
      </c>
      <c r="B968">
        <f>3*60+24</f>
        <v>204</v>
      </c>
    </row>
    <row r="969" spans="1:2">
      <c r="A969">
        <v>968</v>
      </c>
      <c r="B969">
        <f>3*60+24</f>
        <v>204</v>
      </c>
    </row>
    <row r="970" spans="1:2">
      <c r="A970">
        <v>969</v>
      </c>
      <c r="B970">
        <f>4*60+52</f>
        <v>292</v>
      </c>
    </row>
    <row r="971" spans="1:2">
      <c r="A971">
        <v>970</v>
      </c>
      <c r="B971">
        <f>4*60+52</f>
        <v>292</v>
      </c>
    </row>
    <row r="972" spans="1:2">
      <c r="A972">
        <v>971</v>
      </c>
      <c r="B972">
        <f>4*60+6</f>
        <v>246</v>
      </c>
    </row>
    <row r="973" spans="1:2">
      <c r="A973">
        <v>972</v>
      </c>
      <c r="B973">
        <f>4*60+24</f>
        <v>264</v>
      </c>
    </row>
    <row r="974" spans="1:2">
      <c r="A974">
        <v>973</v>
      </c>
      <c r="B974">
        <f>4*60+24</f>
        <v>264</v>
      </c>
    </row>
    <row r="975" spans="1:2">
      <c r="A975">
        <v>974</v>
      </c>
      <c r="B975">
        <f>4*60+24</f>
        <v>264</v>
      </c>
    </row>
    <row r="976" spans="1:2">
      <c r="A976">
        <v>975</v>
      </c>
      <c r="B976">
        <f>3*60+51</f>
        <v>231</v>
      </c>
    </row>
    <row r="977" spans="1:2">
      <c r="A977">
        <v>976</v>
      </c>
      <c r="B977">
        <f>3*60+54</f>
        <v>234</v>
      </c>
    </row>
    <row r="978" spans="1:2">
      <c r="A978">
        <v>977</v>
      </c>
      <c r="B978">
        <f>4*60+12</f>
        <v>252</v>
      </c>
    </row>
    <row r="979" spans="1:2">
      <c r="A979">
        <v>978</v>
      </c>
      <c r="B979">
        <f>4*60+5</f>
        <v>245</v>
      </c>
    </row>
    <row r="980" spans="1:2">
      <c r="A980">
        <v>979</v>
      </c>
      <c r="B980">
        <f>4*60+5</f>
        <v>245</v>
      </c>
    </row>
    <row r="981" spans="1:2">
      <c r="A981">
        <v>980</v>
      </c>
      <c r="B981">
        <f>4*60+12</f>
        <v>252</v>
      </c>
    </row>
    <row r="982" spans="1:2">
      <c r="A982">
        <v>981</v>
      </c>
      <c r="B982">
        <f>4*60+12</f>
        <v>252</v>
      </c>
    </row>
    <row r="983" spans="1:2">
      <c r="A983">
        <v>982</v>
      </c>
      <c r="B983">
        <f>4*60+12</f>
        <v>252</v>
      </c>
    </row>
    <row r="984" spans="1:2">
      <c r="A984">
        <v>983</v>
      </c>
      <c r="B984">
        <f>4*60+12</f>
        <v>252</v>
      </c>
    </row>
    <row r="985" spans="1:2">
      <c r="A985">
        <v>984</v>
      </c>
      <c r="B985">
        <f>5*60+14</f>
        <v>314</v>
      </c>
    </row>
    <row r="986" spans="1:2">
      <c r="A986">
        <v>985</v>
      </c>
      <c r="B986">
        <f>4*60+22</f>
        <v>262</v>
      </c>
    </row>
    <row r="987" spans="1:2">
      <c r="A987">
        <v>986</v>
      </c>
      <c r="B987">
        <f>4*60+22</f>
        <v>262</v>
      </c>
    </row>
    <row r="988" spans="1:2">
      <c r="A988">
        <v>987</v>
      </c>
      <c r="B988">
        <f>4*60+8</f>
        <v>248</v>
      </c>
    </row>
    <row r="989" spans="1:2">
      <c r="A989">
        <v>988</v>
      </c>
      <c r="B989">
        <f>4*60+8</f>
        <v>248</v>
      </c>
    </row>
    <row r="990" spans="1:2">
      <c r="A990">
        <v>989</v>
      </c>
      <c r="B990">
        <f>4*60+49</f>
        <v>289</v>
      </c>
    </row>
    <row r="991" spans="1:2">
      <c r="A991">
        <v>990</v>
      </c>
      <c r="B991">
        <f>4*60+49</f>
        <v>289</v>
      </c>
    </row>
    <row r="992" spans="1:2">
      <c r="A992">
        <v>991</v>
      </c>
      <c r="B992">
        <f>4*60+48</f>
        <v>288</v>
      </c>
    </row>
    <row r="993" spans="1:2">
      <c r="A993">
        <v>992</v>
      </c>
      <c r="B993">
        <f>4*60+48</f>
        <v>288</v>
      </c>
    </row>
    <row r="994" spans="1:2">
      <c r="A994">
        <v>993</v>
      </c>
      <c r="B994">
        <f>4*60+48</f>
        <v>288</v>
      </c>
    </row>
    <row r="995" spans="1:2">
      <c r="A995">
        <v>994</v>
      </c>
      <c r="B995">
        <f>4*60+48</f>
        <v>288</v>
      </c>
    </row>
    <row r="996" spans="1:2">
      <c r="A996">
        <v>995</v>
      </c>
      <c r="B996">
        <f>4*60+13</f>
        <v>253</v>
      </c>
    </row>
    <row r="997" spans="1:2">
      <c r="A997">
        <v>996</v>
      </c>
      <c r="B997">
        <f>4*60+13</f>
        <v>253</v>
      </c>
    </row>
    <row r="998" spans="1:2">
      <c r="A998">
        <v>997</v>
      </c>
      <c r="B998">
        <f>4*60+13</f>
        <v>253</v>
      </c>
    </row>
    <row r="999" spans="1:2">
      <c r="A999">
        <v>998</v>
      </c>
      <c r="B999">
        <f>4*60+24</f>
        <v>264</v>
      </c>
    </row>
    <row r="1000" spans="1:2">
      <c r="A1000">
        <v>999</v>
      </c>
      <c r="B1000">
        <f>4*60+24</f>
        <v>264</v>
      </c>
    </row>
    <row r="1001" spans="1:2">
      <c r="A1001">
        <v>1000</v>
      </c>
      <c r="B1001">
        <f>4*60+24</f>
        <v>264</v>
      </c>
    </row>
    <row r="1002" spans="1:2">
      <c r="A1002">
        <v>1001</v>
      </c>
      <c r="B1002">
        <f>4*60+9</f>
        <v>249</v>
      </c>
    </row>
    <row r="1003" spans="1:2">
      <c r="A1003">
        <v>1002</v>
      </c>
      <c r="B1003">
        <f>4*60+9</f>
        <v>249</v>
      </c>
    </row>
    <row r="1004" spans="1:2">
      <c r="A1004">
        <v>1003</v>
      </c>
      <c r="B1004">
        <f>4*60+9</f>
        <v>249</v>
      </c>
    </row>
    <row r="1005" spans="1:2">
      <c r="A1005">
        <v>1004</v>
      </c>
      <c r="B1005">
        <f>4*60+49</f>
        <v>289</v>
      </c>
    </row>
    <row r="1006" spans="1:2">
      <c r="A1006">
        <v>1005</v>
      </c>
      <c r="B1006">
        <f>4*60+49</f>
        <v>289</v>
      </c>
    </row>
    <row r="1007" spans="1:2">
      <c r="A1007">
        <v>1006</v>
      </c>
      <c r="B1007">
        <f>4*60+24</f>
        <v>264</v>
      </c>
    </row>
    <row r="1008" spans="1:2">
      <c r="A1008">
        <v>1007</v>
      </c>
      <c r="B1008">
        <f>4*60+10</f>
        <v>250</v>
      </c>
    </row>
    <row r="1009" spans="1:2">
      <c r="A1009">
        <v>1008</v>
      </c>
      <c r="B1009">
        <f>4*60+13</f>
        <v>253</v>
      </c>
    </row>
    <row r="1010" spans="1:2">
      <c r="A1010">
        <v>1009</v>
      </c>
      <c r="B1010">
        <f>4*60+13</f>
        <v>253</v>
      </c>
    </row>
    <row r="1011" spans="1:2">
      <c r="A1011">
        <v>1010</v>
      </c>
      <c r="B1011">
        <f>4*60+13</f>
        <v>253</v>
      </c>
    </row>
    <row r="1012" spans="1:2">
      <c r="A1012">
        <v>1011</v>
      </c>
      <c r="B1012">
        <f>4*60+13</f>
        <v>253</v>
      </c>
    </row>
    <row r="1013" spans="1:2">
      <c r="A1013">
        <v>1012</v>
      </c>
      <c r="B1013">
        <f>4*60+50</f>
        <v>290</v>
      </c>
    </row>
    <row r="1014" spans="1:2">
      <c r="A1014">
        <v>1013</v>
      </c>
      <c r="B1014">
        <f>4*60+50</f>
        <v>290</v>
      </c>
    </row>
    <row r="1015" spans="1:2">
      <c r="A1015">
        <v>1014</v>
      </c>
      <c r="B1015">
        <f>4*60+50</f>
        <v>290</v>
      </c>
    </row>
    <row r="1016" spans="1:2">
      <c r="A1016">
        <v>1015</v>
      </c>
      <c r="B1016">
        <f>3*60+42</f>
        <v>222</v>
      </c>
    </row>
    <row r="1017" spans="1:2">
      <c r="A1017">
        <v>1016</v>
      </c>
      <c r="B1017">
        <f>4*60+18</f>
        <v>258</v>
      </c>
    </row>
    <row r="1018" spans="1:2">
      <c r="A1018">
        <v>1017</v>
      </c>
      <c r="B1018">
        <f>4*60+18</f>
        <v>258</v>
      </c>
    </row>
    <row r="1019" spans="1:2">
      <c r="A1019">
        <v>1018</v>
      </c>
      <c r="B1019">
        <f>4*60+29</f>
        <v>269</v>
      </c>
    </row>
    <row r="1020" spans="1:2">
      <c r="A1020">
        <v>1019</v>
      </c>
      <c r="B1020">
        <f>4*60+29</f>
        <v>269</v>
      </c>
    </row>
    <row r="1021" spans="1:2">
      <c r="A1021">
        <v>1020</v>
      </c>
      <c r="B1021">
        <f>4*60+29</f>
        <v>269</v>
      </c>
    </row>
    <row r="1022" spans="1:2">
      <c r="A1022">
        <v>1021</v>
      </c>
      <c r="B1022">
        <f>3*60+34</f>
        <v>214</v>
      </c>
    </row>
    <row r="1023" spans="1:2">
      <c r="A1023">
        <v>1022</v>
      </c>
      <c r="B1023">
        <f>3*60+34</f>
        <v>214</v>
      </c>
    </row>
    <row r="1024" spans="1:2">
      <c r="A1024">
        <v>1023</v>
      </c>
      <c r="B1024">
        <f>3*60+29</f>
        <v>209</v>
      </c>
    </row>
    <row r="1025" spans="1:2">
      <c r="A1025">
        <v>1024</v>
      </c>
      <c r="B1025">
        <f>3*60+29</f>
        <v>209</v>
      </c>
    </row>
    <row r="1026" spans="1:2">
      <c r="A1026">
        <v>1025</v>
      </c>
      <c r="B1026">
        <f>3*60+29</f>
        <v>209</v>
      </c>
    </row>
    <row r="1027" spans="1:2">
      <c r="A1027">
        <v>1026</v>
      </c>
      <c r="B1027">
        <f>3*60+29</f>
        <v>209</v>
      </c>
    </row>
    <row r="1028" spans="1:2">
      <c r="A1028">
        <v>1027</v>
      </c>
      <c r="B1028">
        <f>5*60+12</f>
        <v>312</v>
      </c>
    </row>
    <row r="1029" spans="1:2">
      <c r="A1029">
        <v>1028</v>
      </c>
      <c r="B1029">
        <f>5*60+35</f>
        <v>335</v>
      </c>
    </row>
    <row r="1030" spans="1:2">
      <c r="A1030">
        <v>1029</v>
      </c>
      <c r="B1030">
        <f>3*60+46</f>
        <v>226</v>
      </c>
    </row>
    <row r="1031" spans="1:2">
      <c r="A1031">
        <v>1030</v>
      </c>
      <c r="B1031">
        <f>3*60+46</f>
        <v>226</v>
      </c>
    </row>
    <row r="1032" spans="1:2">
      <c r="A1032">
        <v>1031</v>
      </c>
      <c r="B1032">
        <f>3*60+55</f>
        <v>235</v>
      </c>
    </row>
    <row r="1033" spans="1:2">
      <c r="A1033">
        <v>1032</v>
      </c>
      <c r="B1033">
        <f>5*60+27</f>
        <v>327</v>
      </c>
    </row>
    <row r="1034" spans="1:2">
      <c r="A1034">
        <v>1033</v>
      </c>
      <c r="B1034">
        <f>4*60+41</f>
        <v>281</v>
      </c>
    </row>
    <row r="1035" spans="1:2">
      <c r="A1035">
        <v>1034</v>
      </c>
      <c r="B1035">
        <f>4*60+14</f>
        <v>254</v>
      </c>
    </row>
    <row r="1036" spans="1:2">
      <c r="A1036">
        <v>1035</v>
      </c>
      <c r="B1036">
        <f>4*60+50</f>
        <v>290</v>
      </c>
    </row>
    <row r="1037" spans="1:2">
      <c r="A1037">
        <v>1036</v>
      </c>
      <c r="B1037">
        <f>3*60+46</f>
        <v>226</v>
      </c>
    </row>
    <row r="1038" spans="1:2">
      <c r="A1038">
        <v>1037</v>
      </c>
      <c r="B1038">
        <f>3*60+49</f>
        <v>229</v>
      </c>
    </row>
    <row r="1039" spans="1:2">
      <c r="A1039">
        <v>1038</v>
      </c>
      <c r="B1039">
        <f>3*60+49</f>
        <v>229</v>
      </c>
    </row>
    <row r="1040" spans="1:2">
      <c r="A1040">
        <v>1039</v>
      </c>
      <c r="B1040">
        <f>3*60+49</f>
        <v>229</v>
      </c>
    </row>
    <row r="1041" spans="1:2">
      <c r="A1041">
        <v>1040</v>
      </c>
      <c r="B1041">
        <f>5*60</f>
        <v>300</v>
      </c>
    </row>
    <row r="1042" spans="1:2">
      <c r="A1042">
        <v>1041</v>
      </c>
      <c r="B1042">
        <f>5*60</f>
        <v>300</v>
      </c>
    </row>
    <row r="1043" spans="1:2">
      <c r="A1043">
        <v>1042</v>
      </c>
      <c r="B1043">
        <f>5*60</f>
        <v>300</v>
      </c>
    </row>
    <row r="1044" spans="1:2">
      <c r="A1044">
        <v>1043</v>
      </c>
      <c r="B1044">
        <f>5*60</f>
        <v>300</v>
      </c>
    </row>
    <row r="1045" spans="1:2">
      <c r="A1045">
        <v>1044</v>
      </c>
      <c r="B1045">
        <f>5*60</f>
        <v>300</v>
      </c>
    </row>
    <row r="1046" spans="1:2">
      <c r="A1046">
        <v>1045</v>
      </c>
      <c r="B1046">
        <f>4*60+59</f>
        <v>299</v>
      </c>
    </row>
    <row r="1047" spans="1:2">
      <c r="A1047">
        <v>1046</v>
      </c>
      <c r="B1047">
        <f>4*60+59</f>
        <v>299</v>
      </c>
    </row>
    <row r="1048" spans="1:2">
      <c r="A1048">
        <v>1047</v>
      </c>
      <c r="B1048">
        <f>4*60+35</f>
        <v>275</v>
      </c>
    </row>
    <row r="1049" spans="1:2">
      <c r="A1049">
        <v>1048</v>
      </c>
      <c r="B1049">
        <f>4*60+16</f>
        <v>256</v>
      </c>
    </row>
    <row r="1050" spans="1:2">
      <c r="A1050">
        <v>1049</v>
      </c>
      <c r="B1050">
        <f>4*60+16</f>
        <v>256</v>
      </c>
    </row>
    <row r="1051" spans="1:2">
      <c r="A1051">
        <v>1050</v>
      </c>
      <c r="B1051">
        <f>4*60+4</f>
        <v>244</v>
      </c>
    </row>
    <row r="1052" spans="1:2">
      <c r="A1052">
        <v>1051</v>
      </c>
      <c r="B1052">
        <f>4*60+4</f>
        <v>244</v>
      </c>
    </row>
    <row r="1053" spans="1:2">
      <c r="A1053">
        <v>1052</v>
      </c>
      <c r="B1053">
        <f>3*60+54</f>
        <v>234</v>
      </c>
    </row>
    <row r="1054" spans="1:2">
      <c r="A1054">
        <v>1053</v>
      </c>
      <c r="B1054">
        <f>3*60+54</f>
        <v>234</v>
      </c>
    </row>
    <row r="1055" spans="1:2">
      <c r="A1055">
        <v>1054</v>
      </c>
      <c r="B1055">
        <f>4*60+7</f>
        <v>247</v>
      </c>
    </row>
    <row r="1056" spans="1:2">
      <c r="A1056">
        <v>1055</v>
      </c>
      <c r="B1056">
        <f>4*60+7</f>
        <v>247</v>
      </c>
    </row>
    <row r="1057" spans="1:2">
      <c r="A1057">
        <v>1056</v>
      </c>
      <c r="B1057">
        <f>3*60+29</f>
        <v>209</v>
      </c>
    </row>
    <row r="1058" spans="1:2">
      <c r="A1058">
        <v>1057</v>
      </c>
      <c r="B1058">
        <f>4*60+7</f>
        <v>247</v>
      </c>
    </row>
    <row r="1059" spans="1:2">
      <c r="A1059">
        <v>1058</v>
      </c>
      <c r="B1059">
        <f>4*60+7</f>
        <v>247</v>
      </c>
    </row>
    <row r="1060" spans="1:2">
      <c r="A1060">
        <v>1059</v>
      </c>
      <c r="B1060">
        <f>3*60+49</f>
        <v>229</v>
      </c>
    </row>
    <row r="1061" spans="1:2">
      <c r="A1061">
        <v>1060</v>
      </c>
      <c r="B1061">
        <f>3*60+59</f>
        <v>239</v>
      </c>
    </row>
    <row r="1062" spans="1:2">
      <c r="A1062">
        <v>1061</v>
      </c>
      <c r="B1062">
        <f>3*60+57</f>
        <v>237</v>
      </c>
    </row>
    <row r="1063" spans="1:2">
      <c r="A1063">
        <v>1062</v>
      </c>
      <c r="B1063">
        <f>3*60+57</f>
        <v>237</v>
      </c>
    </row>
    <row r="1064" spans="1:2">
      <c r="A1064">
        <v>1063</v>
      </c>
      <c r="B1064">
        <f>4*60+22</f>
        <v>262</v>
      </c>
    </row>
    <row r="1065" spans="1:2">
      <c r="A1065">
        <v>1064</v>
      </c>
      <c r="B1065">
        <f>5*60+52</f>
        <v>352</v>
      </c>
    </row>
    <row r="1066" spans="1:2">
      <c r="A1066">
        <v>1065</v>
      </c>
      <c r="B1066">
        <f>4*60+16</f>
        <v>256</v>
      </c>
    </row>
    <row r="1067" spans="1:2">
      <c r="A1067">
        <v>1066</v>
      </c>
      <c r="B1067">
        <f>4*60+16</f>
        <v>256</v>
      </c>
    </row>
    <row r="1068" spans="1:2">
      <c r="A1068">
        <v>1067</v>
      </c>
      <c r="B1068">
        <f>5*60+40</f>
        <v>340</v>
      </c>
    </row>
    <row r="1069" spans="1:2">
      <c r="A1069">
        <v>1068</v>
      </c>
      <c r="B1069">
        <f>4*60+52</f>
        <v>292</v>
      </c>
    </row>
    <row r="1070" spans="1:2">
      <c r="A1070">
        <v>1069</v>
      </c>
      <c r="B1070">
        <f>4*60+52</f>
        <v>292</v>
      </c>
    </row>
    <row r="1071" spans="1:2">
      <c r="A1071">
        <v>1070</v>
      </c>
      <c r="B1071">
        <f>4*60+52</f>
        <v>292</v>
      </c>
    </row>
    <row r="1072" spans="1:2">
      <c r="A1072">
        <v>1071</v>
      </c>
      <c r="B1072">
        <f>4*60+52</f>
        <v>292</v>
      </c>
    </row>
    <row r="1073" spans="1:2">
      <c r="A1073">
        <v>1072</v>
      </c>
      <c r="B1073">
        <f>4*60+52</f>
        <v>292</v>
      </c>
    </row>
    <row r="1074" spans="1:2">
      <c r="A1074">
        <v>1073</v>
      </c>
      <c r="B1074">
        <f>3*60+30</f>
        <v>210</v>
      </c>
    </row>
    <row r="1075" spans="1:2">
      <c r="A1075">
        <v>1074</v>
      </c>
      <c r="B1075">
        <f t="shared" ref="B1075:B1081" si="20">4*60+6</f>
        <v>246</v>
      </c>
    </row>
    <row r="1076" spans="1:2">
      <c r="A1076">
        <v>1075</v>
      </c>
      <c r="B1076">
        <f t="shared" si="20"/>
        <v>246</v>
      </c>
    </row>
    <row r="1077" spans="1:2">
      <c r="A1077">
        <v>1076</v>
      </c>
      <c r="B1077">
        <f t="shared" si="20"/>
        <v>246</v>
      </c>
    </row>
    <row r="1078" spans="1:2">
      <c r="A1078">
        <v>1077</v>
      </c>
      <c r="B1078">
        <f t="shared" si="20"/>
        <v>246</v>
      </c>
    </row>
    <row r="1079" spans="1:2">
      <c r="A1079">
        <v>1078</v>
      </c>
      <c r="B1079">
        <f t="shared" si="20"/>
        <v>246</v>
      </c>
    </row>
    <row r="1080" spans="1:2">
      <c r="A1080">
        <v>1079</v>
      </c>
      <c r="B1080">
        <f t="shared" si="20"/>
        <v>246</v>
      </c>
    </row>
    <row r="1081" spans="1:2">
      <c r="A1081">
        <v>1080</v>
      </c>
      <c r="B1081">
        <f t="shared" si="20"/>
        <v>246</v>
      </c>
    </row>
    <row r="1082" spans="1:2">
      <c r="A1082">
        <v>1081</v>
      </c>
      <c r="B1082">
        <f>4*60+32</f>
        <v>272</v>
      </c>
    </row>
    <row r="1083" spans="1:2">
      <c r="A1083">
        <v>1082</v>
      </c>
      <c r="B1083">
        <f>4*60+49</f>
        <v>289</v>
      </c>
    </row>
    <row r="1084" spans="1:2">
      <c r="A1084">
        <v>1083</v>
      </c>
      <c r="B1084">
        <f>4*60+49</f>
        <v>289</v>
      </c>
    </row>
    <row r="1085" spans="1:2">
      <c r="A1085">
        <v>1084</v>
      </c>
      <c r="B1085">
        <f>4*60+29</f>
        <v>269</v>
      </c>
    </row>
    <row r="1086" spans="1:2">
      <c r="A1086">
        <v>1085</v>
      </c>
      <c r="B1086">
        <f>4*60+9</f>
        <v>249</v>
      </c>
    </row>
    <row r="1087" spans="1:2">
      <c r="A1087">
        <v>1086</v>
      </c>
      <c r="B1087">
        <f>4*60+9</f>
        <v>249</v>
      </c>
    </row>
    <row r="1088" spans="1:2">
      <c r="A1088">
        <v>1087</v>
      </c>
      <c r="B1088">
        <f>4*60+9</f>
        <v>249</v>
      </c>
    </row>
    <row r="1089" spans="1:2">
      <c r="A1089">
        <v>1088</v>
      </c>
      <c r="B1089">
        <f>4*60+7</f>
        <v>247</v>
      </c>
    </row>
    <row r="1090" spans="1:2">
      <c r="A1090">
        <v>1089</v>
      </c>
      <c r="B1090">
        <f>4*60+12</f>
        <v>252</v>
      </c>
    </row>
    <row r="1091" spans="1:2">
      <c r="A1091">
        <v>1090</v>
      </c>
      <c r="B1091">
        <f>4*60+12</f>
        <v>252</v>
      </c>
    </row>
    <row r="1092" spans="1:2">
      <c r="A1092">
        <v>1091</v>
      </c>
      <c r="B1092">
        <f>3*60+51</f>
        <v>231</v>
      </c>
    </row>
    <row r="1093" spans="1:2">
      <c r="A1093">
        <v>1092</v>
      </c>
      <c r="B1093">
        <f>4*60+10</f>
        <v>250</v>
      </c>
    </row>
    <row r="1094" spans="1:2">
      <c r="A1094">
        <v>1093</v>
      </c>
      <c r="B1094">
        <f t="shared" ref="B1094:B1100" si="21">3*60+20</f>
        <v>200</v>
      </c>
    </row>
    <row r="1095" spans="1:2">
      <c r="A1095">
        <v>1094</v>
      </c>
      <c r="B1095">
        <f t="shared" si="21"/>
        <v>200</v>
      </c>
    </row>
    <row r="1096" spans="1:2">
      <c r="A1096">
        <v>1095</v>
      </c>
      <c r="B1096">
        <f t="shared" si="21"/>
        <v>200</v>
      </c>
    </row>
    <row r="1097" spans="1:2">
      <c r="A1097">
        <v>1096</v>
      </c>
      <c r="B1097">
        <f t="shared" si="21"/>
        <v>200</v>
      </c>
    </row>
    <row r="1098" spans="1:2">
      <c r="A1098">
        <v>1097</v>
      </c>
      <c r="B1098">
        <f t="shared" si="21"/>
        <v>200</v>
      </c>
    </row>
    <row r="1099" spans="1:2">
      <c r="A1099">
        <v>1098</v>
      </c>
      <c r="B1099">
        <f t="shared" si="21"/>
        <v>200</v>
      </c>
    </row>
    <row r="1100" spans="1:2">
      <c r="A1100">
        <v>1099</v>
      </c>
      <c r="B1100">
        <f t="shared" si="21"/>
        <v>200</v>
      </c>
    </row>
    <row r="1101" spans="1:2">
      <c r="A1101">
        <v>1100</v>
      </c>
      <c r="B1101">
        <v>210</v>
      </c>
    </row>
    <row r="1102" spans="1:2">
      <c r="A1102">
        <v>1101</v>
      </c>
      <c r="B1102">
        <f>5*60+47</f>
        <v>347</v>
      </c>
    </row>
    <row r="1103" spans="1:2">
      <c r="A1103">
        <v>1102</v>
      </c>
      <c r="B1103">
        <f>2*60+50</f>
        <v>170</v>
      </c>
    </row>
    <row r="1104" spans="1:2">
      <c r="A1104">
        <v>1103</v>
      </c>
      <c r="B1104">
        <f>2*60+50</f>
        <v>170</v>
      </c>
    </row>
    <row r="1105" spans="1:2">
      <c r="A1105">
        <v>1104</v>
      </c>
      <c r="B1105">
        <f>2*60+50</f>
        <v>170</v>
      </c>
    </row>
    <row r="1106" spans="1:2">
      <c r="A1106">
        <v>1105</v>
      </c>
      <c r="B1106">
        <f>3*60+27</f>
        <v>207</v>
      </c>
    </row>
    <row r="1107" spans="1:2">
      <c r="A1107">
        <v>1106</v>
      </c>
      <c r="B1107">
        <f>3*60+27</f>
        <v>207</v>
      </c>
    </row>
    <row r="1108" spans="1:2">
      <c r="A1108">
        <v>1107</v>
      </c>
      <c r="B1108">
        <f>3*60+27</f>
        <v>207</v>
      </c>
    </row>
    <row r="1109" spans="1:2">
      <c r="A1109">
        <v>1108</v>
      </c>
      <c r="B1109">
        <f>3*60+40</f>
        <v>220</v>
      </c>
    </row>
    <row r="1110" spans="1:2">
      <c r="A1110">
        <v>1109</v>
      </c>
      <c r="B1110">
        <f>3*60+40</f>
        <v>220</v>
      </c>
    </row>
    <row r="1111" spans="1:2">
      <c r="A1111">
        <v>1110</v>
      </c>
      <c r="B1111">
        <f>3*60+40</f>
        <v>220</v>
      </c>
    </row>
    <row r="1112" spans="1:2">
      <c r="A1112">
        <v>1111</v>
      </c>
      <c r="B1112">
        <f>3*60+40</f>
        <v>220</v>
      </c>
    </row>
    <row r="1113" spans="1:2">
      <c r="A1113">
        <v>1112</v>
      </c>
      <c r="B1113">
        <f>3*60+40</f>
        <v>220</v>
      </c>
    </row>
    <row r="1114" spans="1:2">
      <c r="A1114">
        <v>1113</v>
      </c>
      <c r="B1114">
        <f t="shared" ref="B1114:B1121" si="22">3*60+17</f>
        <v>197</v>
      </c>
    </row>
    <row r="1115" spans="1:2">
      <c r="A1115">
        <v>1114</v>
      </c>
      <c r="B1115">
        <f t="shared" si="22"/>
        <v>197</v>
      </c>
    </row>
    <row r="1116" spans="1:2">
      <c r="A1116">
        <v>1115</v>
      </c>
      <c r="B1116">
        <f t="shared" si="22"/>
        <v>197</v>
      </c>
    </row>
    <row r="1117" spans="1:2">
      <c r="A1117">
        <v>1116</v>
      </c>
      <c r="B1117">
        <f t="shared" si="22"/>
        <v>197</v>
      </c>
    </row>
    <row r="1118" spans="1:2">
      <c r="A1118">
        <v>1117</v>
      </c>
      <c r="B1118">
        <f t="shared" si="22"/>
        <v>197</v>
      </c>
    </row>
    <row r="1119" spans="1:2">
      <c r="A1119">
        <v>1118</v>
      </c>
      <c r="B1119">
        <f t="shared" si="22"/>
        <v>197</v>
      </c>
    </row>
    <row r="1120" spans="1:2">
      <c r="A1120">
        <v>1119</v>
      </c>
      <c r="B1120">
        <f t="shared" si="22"/>
        <v>197</v>
      </c>
    </row>
    <row r="1121" spans="1:2">
      <c r="A1121">
        <v>1120</v>
      </c>
      <c r="B1121">
        <f t="shared" si="22"/>
        <v>197</v>
      </c>
    </row>
    <row r="1122" spans="1:2">
      <c r="A1122">
        <v>1121</v>
      </c>
      <c r="B1122">
        <f t="shared" ref="B1122:B1128" si="23">4*60+25</f>
        <v>265</v>
      </c>
    </row>
    <row r="1123" spans="1:2">
      <c r="A1123">
        <v>1122</v>
      </c>
      <c r="B1123">
        <f t="shared" si="23"/>
        <v>265</v>
      </c>
    </row>
    <row r="1124" spans="1:2">
      <c r="A1124">
        <v>1123</v>
      </c>
      <c r="B1124">
        <f t="shared" si="23"/>
        <v>265</v>
      </c>
    </row>
    <row r="1125" spans="1:2">
      <c r="A1125">
        <v>1124</v>
      </c>
      <c r="B1125">
        <f t="shared" si="23"/>
        <v>265</v>
      </c>
    </row>
    <row r="1126" spans="1:2">
      <c r="A1126">
        <v>1125</v>
      </c>
      <c r="B1126">
        <f t="shared" si="23"/>
        <v>265</v>
      </c>
    </row>
    <row r="1127" spans="1:2">
      <c r="A1127">
        <v>1126</v>
      </c>
      <c r="B1127">
        <f t="shared" si="23"/>
        <v>265</v>
      </c>
    </row>
    <row r="1128" spans="1:2">
      <c r="A1128">
        <v>1127</v>
      </c>
      <c r="B1128">
        <f t="shared" si="23"/>
        <v>265</v>
      </c>
    </row>
    <row r="1129" spans="1:2">
      <c r="A1129">
        <v>1128</v>
      </c>
      <c r="B1129">
        <f t="shared" ref="B1129:B1142" si="24">5*60+8</f>
        <v>308</v>
      </c>
    </row>
    <row r="1130" spans="1:2">
      <c r="A1130">
        <v>1129</v>
      </c>
      <c r="B1130">
        <f t="shared" si="24"/>
        <v>308</v>
      </c>
    </row>
    <row r="1131" spans="1:2">
      <c r="A1131">
        <v>1130</v>
      </c>
      <c r="B1131">
        <f t="shared" si="24"/>
        <v>308</v>
      </c>
    </row>
    <row r="1132" spans="1:2">
      <c r="A1132">
        <v>1131</v>
      </c>
      <c r="B1132">
        <f t="shared" si="24"/>
        <v>308</v>
      </c>
    </row>
    <row r="1133" spans="1:2">
      <c r="A1133">
        <v>1132</v>
      </c>
      <c r="B1133">
        <f t="shared" si="24"/>
        <v>308</v>
      </c>
    </row>
    <row r="1134" spans="1:2">
      <c r="A1134">
        <v>1133</v>
      </c>
      <c r="B1134">
        <f t="shared" si="24"/>
        <v>308</v>
      </c>
    </row>
    <row r="1135" spans="1:2">
      <c r="A1135">
        <v>1134</v>
      </c>
      <c r="B1135">
        <f t="shared" si="24"/>
        <v>308</v>
      </c>
    </row>
    <row r="1136" spans="1:2">
      <c r="A1136">
        <v>1135</v>
      </c>
      <c r="B1136">
        <f t="shared" si="24"/>
        <v>308</v>
      </c>
    </row>
    <row r="1137" spans="1:2">
      <c r="A1137">
        <v>1136</v>
      </c>
      <c r="B1137">
        <f t="shared" si="24"/>
        <v>308</v>
      </c>
    </row>
    <row r="1138" spans="1:2">
      <c r="A1138">
        <v>1137</v>
      </c>
      <c r="B1138">
        <f t="shared" si="24"/>
        <v>308</v>
      </c>
    </row>
    <row r="1139" spans="1:2">
      <c r="A1139">
        <v>1138</v>
      </c>
      <c r="B1139">
        <f t="shared" si="24"/>
        <v>308</v>
      </c>
    </row>
    <row r="1140" spans="1:2">
      <c r="A1140">
        <v>1139</v>
      </c>
      <c r="B1140">
        <f t="shared" si="24"/>
        <v>308</v>
      </c>
    </row>
    <row r="1141" spans="1:2">
      <c r="A1141">
        <v>1140</v>
      </c>
      <c r="B1141">
        <f t="shared" si="24"/>
        <v>308</v>
      </c>
    </row>
    <row r="1142" spans="1:2">
      <c r="A1142">
        <v>1141</v>
      </c>
      <c r="B1142">
        <f t="shared" si="24"/>
        <v>308</v>
      </c>
    </row>
    <row r="1143" spans="1:2">
      <c r="A1143">
        <v>1142</v>
      </c>
      <c r="B1143">
        <f>3*60+50</f>
        <v>230</v>
      </c>
    </row>
    <row r="1144" spans="1:2">
      <c r="A1144">
        <v>1143</v>
      </c>
      <c r="B1144">
        <f>3*60+50</f>
        <v>230</v>
      </c>
    </row>
    <row r="1145" spans="1:2">
      <c r="A1145">
        <v>1144</v>
      </c>
      <c r="B1145">
        <f>4*60+33</f>
        <v>273</v>
      </c>
    </row>
    <row r="1146" spans="1:2">
      <c r="A1146">
        <v>1145</v>
      </c>
      <c r="B1146">
        <f>4*60+33</f>
        <v>273</v>
      </c>
    </row>
    <row r="1147" spans="1:2">
      <c r="A1147">
        <v>1146</v>
      </c>
      <c r="B1147">
        <f>4*60+33</f>
        <v>273</v>
      </c>
    </row>
    <row r="1148" spans="1:2">
      <c r="A1148">
        <v>1147</v>
      </c>
      <c r="B1148">
        <f>4*60+33</f>
        <v>273</v>
      </c>
    </row>
    <row r="1149" spans="1:2">
      <c r="A1149">
        <v>1148</v>
      </c>
      <c r="B1149">
        <f>4*60+33</f>
        <v>273</v>
      </c>
    </row>
    <row r="1150" spans="1:2">
      <c r="A1150">
        <v>1149</v>
      </c>
      <c r="B1150">
        <f t="shared" ref="B1150:B1158" si="25">4*60+33</f>
        <v>273</v>
      </c>
    </row>
    <row r="1151" spans="1:2">
      <c r="A1151">
        <v>1150</v>
      </c>
      <c r="B1151">
        <f t="shared" si="25"/>
        <v>273</v>
      </c>
    </row>
    <row r="1152" spans="1:2">
      <c r="A1152">
        <v>1151</v>
      </c>
      <c r="B1152">
        <f t="shared" si="25"/>
        <v>273</v>
      </c>
    </row>
    <row r="1153" spans="1:2">
      <c r="A1153">
        <v>1152</v>
      </c>
      <c r="B1153">
        <f t="shared" si="25"/>
        <v>273</v>
      </c>
    </row>
    <row r="1154" spans="1:2">
      <c r="A1154">
        <v>1153</v>
      </c>
      <c r="B1154">
        <f t="shared" si="25"/>
        <v>273</v>
      </c>
    </row>
    <row r="1155" spans="1:2">
      <c r="A1155">
        <v>1154</v>
      </c>
      <c r="B1155">
        <f t="shared" si="25"/>
        <v>273</v>
      </c>
    </row>
    <row r="1156" spans="1:2">
      <c r="A1156">
        <v>1155</v>
      </c>
      <c r="B1156">
        <f t="shared" si="25"/>
        <v>273</v>
      </c>
    </row>
    <row r="1157" spans="1:2">
      <c r="A1157">
        <v>1156</v>
      </c>
      <c r="B1157">
        <f t="shared" si="25"/>
        <v>273</v>
      </c>
    </row>
    <row r="1158" spans="1:2">
      <c r="A1158">
        <v>1157</v>
      </c>
      <c r="B1158">
        <f t="shared" si="25"/>
        <v>273</v>
      </c>
    </row>
    <row r="1159" spans="1:2">
      <c r="A1159">
        <v>1158</v>
      </c>
      <c r="B1159">
        <f t="shared" ref="B1159:B1166" si="26">4*60+5</f>
        <v>245</v>
      </c>
    </row>
    <row r="1160" spans="1:2">
      <c r="A1160">
        <v>1159</v>
      </c>
      <c r="B1160">
        <f t="shared" si="26"/>
        <v>245</v>
      </c>
    </row>
    <row r="1161" spans="1:2">
      <c r="A1161">
        <v>1160</v>
      </c>
      <c r="B1161">
        <f t="shared" si="26"/>
        <v>245</v>
      </c>
    </row>
    <row r="1162" spans="1:2">
      <c r="A1162">
        <v>1161</v>
      </c>
      <c r="B1162">
        <f t="shared" si="26"/>
        <v>245</v>
      </c>
    </row>
    <row r="1163" spans="1:2">
      <c r="A1163">
        <v>1162</v>
      </c>
      <c r="B1163">
        <f t="shared" si="26"/>
        <v>245</v>
      </c>
    </row>
    <row r="1164" spans="1:2">
      <c r="A1164">
        <v>1163</v>
      </c>
      <c r="B1164">
        <f t="shared" si="26"/>
        <v>245</v>
      </c>
    </row>
    <row r="1165" spans="1:2">
      <c r="A1165">
        <v>1164</v>
      </c>
      <c r="B1165">
        <f t="shared" si="26"/>
        <v>245</v>
      </c>
    </row>
    <row r="1166" spans="1:2">
      <c r="A1166">
        <v>1165</v>
      </c>
      <c r="B1166">
        <f t="shared" si="26"/>
        <v>245</v>
      </c>
    </row>
    <row r="1167" spans="1:2">
      <c r="A1167">
        <v>1166</v>
      </c>
      <c r="B1167">
        <f>4*60+36</f>
        <v>276</v>
      </c>
    </row>
    <row r="1168" spans="1:2">
      <c r="A1168">
        <v>1167</v>
      </c>
      <c r="B1168">
        <f>4*60+36</f>
        <v>276</v>
      </c>
    </row>
    <row r="1169" spans="1:2">
      <c r="A1169">
        <v>1168</v>
      </c>
      <c r="B1169">
        <f t="shared" ref="B1169:B1176" si="27">4*60+25</f>
        <v>265</v>
      </c>
    </row>
    <row r="1170" spans="1:2">
      <c r="A1170">
        <v>1169</v>
      </c>
      <c r="B1170">
        <f t="shared" si="27"/>
        <v>265</v>
      </c>
    </row>
    <row r="1171" spans="1:2">
      <c r="A1171">
        <v>1170</v>
      </c>
      <c r="B1171">
        <f t="shared" si="27"/>
        <v>265</v>
      </c>
    </row>
    <row r="1172" spans="1:2">
      <c r="A1172">
        <v>1171</v>
      </c>
      <c r="B1172">
        <f t="shared" si="27"/>
        <v>265</v>
      </c>
    </row>
    <row r="1173" spans="1:2">
      <c r="A1173">
        <v>1172</v>
      </c>
      <c r="B1173">
        <f t="shared" si="27"/>
        <v>265</v>
      </c>
    </row>
    <row r="1174" spans="1:2">
      <c r="A1174">
        <v>1173</v>
      </c>
      <c r="B1174">
        <f t="shared" si="27"/>
        <v>265</v>
      </c>
    </row>
    <row r="1175" spans="1:2">
      <c r="A1175">
        <v>1174</v>
      </c>
      <c r="B1175">
        <f t="shared" si="27"/>
        <v>265</v>
      </c>
    </row>
    <row r="1176" spans="1:2">
      <c r="A1176">
        <v>1175</v>
      </c>
      <c r="B1176">
        <f t="shared" si="27"/>
        <v>265</v>
      </c>
    </row>
    <row r="1177" spans="1:2">
      <c r="A1177">
        <v>1176</v>
      </c>
      <c r="B1177">
        <f>4*60+51</f>
        <v>291</v>
      </c>
    </row>
    <row r="1178" spans="1:2">
      <c r="A1178">
        <v>1177</v>
      </c>
      <c r="B1178">
        <f>4*60+51</f>
        <v>291</v>
      </c>
    </row>
    <row r="1179" spans="1:2">
      <c r="A1179">
        <v>1178</v>
      </c>
      <c r="B1179">
        <f t="shared" ref="B1179:B1185" si="28">3*60+24</f>
        <v>204</v>
      </c>
    </row>
    <row r="1180" spans="1:2">
      <c r="A1180">
        <v>1179</v>
      </c>
      <c r="B1180">
        <f t="shared" si="28"/>
        <v>204</v>
      </c>
    </row>
    <row r="1181" spans="1:2">
      <c r="A1181">
        <v>1180</v>
      </c>
      <c r="B1181">
        <f t="shared" si="28"/>
        <v>204</v>
      </c>
    </row>
    <row r="1182" spans="1:2">
      <c r="A1182">
        <v>1181</v>
      </c>
      <c r="B1182">
        <f t="shared" si="28"/>
        <v>204</v>
      </c>
    </row>
    <row r="1183" spans="1:2">
      <c r="A1183">
        <v>1182</v>
      </c>
      <c r="B1183">
        <f t="shared" si="28"/>
        <v>204</v>
      </c>
    </row>
    <row r="1184" spans="1:2">
      <c r="A1184">
        <v>1183</v>
      </c>
      <c r="B1184">
        <f t="shared" si="28"/>
        <v>204</v>
      </c>
    </row>
    <row r="1185" spans="1:2">
      <c r="A1185">
        <v>1184</v>
      </c>
      <c r="B1185">
        <f t="shared" si="28"/>
        <v>204</v>
      </c>
    </row>
    <row r="1186" spans="1:2">
      <c r="A1186">
        <v>1185</v>
      </c>
      <c r="B1186">
        <f t="shared" ref="B1186:B1193" si="29">3*60+53</f>
        <v>233</v>
      </c>
    </row>
    <row r="1187" spans="1:2">
      <c r="A1187">
        <v>1186</v>
      </c>
      <c r="B1187">
        <f t="shared" si="29"/>
        <v>233</v>
      </c>
    </row>
    <row r="1188" spans="1:2">
      <c r="A1188">
        <v>1187</v>
      </c>
      <c r="B1188">
        <f t="shared" si="29"/>
        <v>233</v>
      </c>
    </row>
    <row r="1189" spans="1:2">
      <c r="A1189">
        <v>1188</v>
      </c>
      <c r="B1189">
        <f t="shared" si="29"/>
        <v>233</v>
      </c>
    </row>
    <row r="1190" spans="1:2">
      <c r="A1190">
        <v>1189</v>
      </c>
      <c r="B1190">
        <f t="shared" si="29"/>
        <v>233</v>
      </c>
    </row>
    <row r="1191" spans="1:2">
      <c r="A1191">
        <v>1190</v>
      </c>
      <c r="B1191">
        <f t="shared" si="29"/>
        <v>233</v>
      </c>
    </row>
    <row r="1192" spans="1:2">
      <c r="A1192">
        <v>1191</v>
      </c>
      <c r="B1192">
        <f t="shared" si="29"/>
        <v>233</v>
      </c>
    </row>
    <row r="1193" spans="1:2">
      <c r="A1193">
        <v>1192</v>
      </c>
      <c r="B1193">
        <f t="shared" si="29"/>
        <v>233</v>
      </c>
    </row>
    <row r="1194" spans="1:2">
      <c r="A1194">
        <v>1193</v>
      </c>
      <c r="B1194">
        <f>5*60+25</f>
        <v>325</v>
      </c>
    </row>
    <row r="1195" spans="1:2">
      <c r="A1195">
        <v>1194</v>
      </c>
      <c r="B1195">
        <f>5*60+25</f>
        <v>325</v>
      </c>
    </row>
    <row r="1196" spans="1:2">
      <c r="A1196">
        <v>1195</v>
      </c>
      <c r="B1196">
        <f>5*60+25</f>
        <v>325</v>
      </c>
    </row>
    <row r="1197" spans="1:2">
      <c r="A1197">
        <v>1196</v>
      </c>
      <c r="B1197">
        <f>5*60+25</f>
        <v>325</v>
      </c>
    </row>
    <row r="1198" spans="1:2">
      <c r="A1198">
        <v>1197</v>
      </c>
      <c r="B1198">
        <f>5*60+25</f>
        <v>325</v>
      </c>
    </row>
    <row r="1199" spans="1:2">
      <c r="A1199">
        <v>1198</v>
      </c>
      <c r="B1199">
        <f>3*60+47</f>
        <v>227</v>
      </c>
    </row>
    <row r="1200" spans="1:2">
      <c r="A1200">
        <v>1199</v>
      </c>
      <c r="B1200">
        <f>3*60+47</f>
        <v>227</v>
      </c>
    </row>
    <row r="1201" spans="1:2">
      <c r="A1201">
        <v>1200</v>
      </c>
      <c r="B1201">
        <f>4*60+19</f>
        <v>259</v>
      </c>
    </row>
    <row r="1202" spans="1:2">
      <c r="A1202">
        <v>1201</v>
      </c>
      <c r="B1202">
        <f>4*60+19</f>
        <v>259</v>
      </c>
    </row>
    <row r="1203" spans="1:2">
      <c r="A1203">
        <v>1202</v>
      </c>
      <c r="B1203">
        <f>4*60+19</f>
        <v>259</v>
      </c>
    </row>
    <row r="1204" spans="1:2">
      <c r="A1204">
        <v>1203</v>
      </c>
      <c r="B1204">
        <f>4*60+19</f>
        <v>259</v>
      </c>
    </row>
    <row r="1205" spans="1:2">
      <c r="A1205">
        <v>1204</v>
      </c>
      <c r="B1205">
        <f>4*60+43</f>
        <v>283</v>
      </c>
    </row>
    <row r="1206" spans="1:2">
      <c r="A1206">
        <v>1205</v>
      </c>
      <c r="B1206">
        <f>4*60+43</f>
        <v>283</v>
      </c>
    </row>
    <row r="1207" spans="1:2">
      <c r="A1207">
        <v>1206</v>
      </c>
      <c r="B1207">
        <f>4*60+43</f>
        <v>283</v>
      </c>
    </row>
    <row r="1208" spans="1:2">
      <c r="A1208">
        <v>1207</v>
      </c>
      <c r="B1208">
        <f>4*60+42</f>
        <v>282</v>
      </c>
    </row>
    <row r="1209" spans="1:2">
      <c r="A1209">
        <v>1208</v>
      </c>
      <c r="B1209">
        <f>4*60+42</f>
        <v>282</v>
      </c>
    </row>
    <row r="1210" spans="1:2">
      <c r="A1210">
        <v>1209</v>
      </c>
      <c r="B1210">
        <f>4*60+42</f>
        <v>282</v>
      </c>
    </row>
    <row r="1211" spans="1:2">
      <c r="A1211">
        <v>1210</v>
      </c>
      <c r="B1211">
        <f>4*60+42</f>
        <v>282</v>
      </c>
    </row>
    <row r="1212" spans="1:2">
      <c r="A1212">
        <v>1211</v>
      </c>
      <c r="B1212">
        <f>3*60+11</f>
        <v>191</v>
      </c>
    </row>
    <row r="1213" spans="1:2">
      <c r="A1213">
        <v>1212</v>
      </c>
      <c r="B1213">
        <f>3*60+11</f>
        <v>191</v>
      </c>
    </row>
    <row r="1214" spans="1:2">
      <c r="A1214">
        <v>1213</v>
      </c>
      <c r="B1214">
        <f>3*60+11</f>
        <v>191</v>
      </c>
    </row>
    <row r="1215" spans="1:2">
      <c r="A1215">
        <v>1214</v>
      </c>
      <c r="B1215">
        <f>3*60+11</f>
        <v>191</v>
      </c>
    </row>
    <row r="1216" spans="1:2">
      <c r="A1216">
        <v>1215</v>
      </c>
      <c r="B1216">
        <f>4*60+16</f>
        <v>256</v>
      </c>
    </row>
    <row r="1217" spans="1:2">
      <c r="A1217">
        <v>1216</v>
      </c>
      <c r="B1217">
        <f>4*60+16</f>
        <v>256</v>
      </c>
    </row>
    <row r="1218" spans="1:2">
      <c r="A1218">
        <v>1217</v>
      </c>
      <c r="B1218">
        <f>4*60+16</f>
        <v>256</v>
      </c>
    </row>
    <row r="1219" spans="1:2">
      <c r="A1219">
        <v>1218</v>
      </c>
      <c r="B1219">
        <f>4*60+16</f>
        <v>256</v>
      </c>
    </row>
    <row r="1220" spans="1:2">
      <c r="A1220">
        <v>1219</v>
      </c>
      <c r="B1220">
        <f>3*60+11</f>
        <v>191</v>
      </c>
    </row>
    <row r="1221" spans="1:2">
      <c r="A1221">
        <v>1220</v>
      </c>
      <c r="B1221">
        <f>3*60+11</f>
        <v>191</v>
      </c>
    </row>
    <row r="1222" spans="1:2">
      <c r="A1222">
        <v>1221</v>
      </c>
      <c r="B1222">
        <f t="shared" ref="B1222:B1232" si="30">3*60+43</f>
        <v>223</v>
      </c>
    </row>
    <row r="1223" spans="1:2">
      <c r="A1223">
        <v>1222</v>
      </c>
      <c r="B1223">
        <f t="shared" si="30"/>
        <v>223</v>
      </c>
    </row>
    <row r="1224" spans="1:2">
      <c r="A1224">
        <v>1223</v>
      </c>
      <c r="B1224">
        <f t="shared" si="30"/>
        <v>223</v>
      </c>
    </row>
    <row r="1225" spans="1:2">
      <c r="A1225">
        <v>1224</v>
      </c>
      <c r="B1225">
        <f t="shared" si="30"/>
        <v>223</v>
      </c>
    </row>
    <row r="1226" spans="1:2">
      <c r="A1226">
        <v>1225</v>
      </c>
      <c r="B1226">
        <f t="shared" si="30"/>
        <v>223</v>
      </c>
    </row>
    <row r="1227" spans="1:2">
      <c r="A1227">
        <v>1226</v>
      </c>
      <c r="B1227">
        <f t="shared" si="30"/>
        <v>223</v>
      </c>
    </row>
    <row r="1228" spans="1:2">
      <c r="A1228">
        <v>1227</v>
      </c>
      <c r="B1228">
        <f t="shared" si="30"/>
        <v>223</v>
      </c>
    </row>
    <row r="1229" spans="1:2">
      <c r="A1229">
        <v>1228</v>
      </c>
      <c r="B1229">
        <f t="shared" si="30"/>
        <v>223</v>
      </c>
    </row>
    <row r="1230" spans="1:2">
      <c r="A1230">
        <v>1229</v>
      </c>
      <c r="B1230">
        <f t="shared" si="30"/>
        <v>223</v>
      </c>
    </row>
    <row r="1231" spans="1:2">
      <c r="A1231">
        <v>1230</v>
      </c>
      <c r="B1231">
        <f t="shared" si="30"/>
        <v>223</v>
      </c>
    </row>
    <row r="1232" spans="1:2">
      <c r="A1232">
        <v>1231</v>
      </c>
      <c r="B1232">
        <f t="shared" si="30"/>
        <v>223</v>
      </c>
    </row>
    <row r="1233" spans="1:2">
      <c r="A1233">
        <v>1232</v>
      </c>
      <c r="B1233">
        <f>3*60+4</f>
        <v>184</v>
      </c>
    </row>
    <row r="1234" spans="1:2">
      <c r="A1234">
        <v>1233</v>
      </c>
      <c r="B1234">
        <f>3*60+4</f>
        <v>184</v>
      </c>
    </row>
    <row r="1235" spans="1:2">
      <c r="A1235">
        <v>1234</v>
      </c>
      <c r="B1235">
        <f>3*60+4</f>
        <v>184</v>
      </c>
    </row>
    <row r="1236" spans="1:2">
      <c r="A1236">
        <v>1235</v>
      </c>
      <c r="B1236">
        <f t="shared" ref="B1236:B1249" si="31">4*60+4</f>
        <v>244</v>
      </c>
    </row>
    <row r="1237" spans="1:2">
      <c r="A1237">
        <v>1236</v>
      </c>
      <c r="B1237">
        <f t="shared" si="31"/>
        <v>244</v>
      </c>
    </row>
    <row r="1238" spans="1:2">
      <c r="A1238">
        <v>1237</v>
      </c>
      <c r="B1238">
        <f t="shared" si="31"/>
        <v>244</v>
      </c>
    </row>
    <row r="1239" spans="1:2">
      <c r="A1239">
        <v>1238</v>
      </c>
      <c r="B1239">
        <f t="shared" si="31"/>
        <v>244</v>
      </c>
    </row>
    <row r="1240" spans="1:2">
      <c r="A1240">
        <v>1239</v>
      </c>
      <c r="B1240">
        <f t="shared" si="31"/>
        <v>244</v>
      </c>
    </row>
    <row r="1241" spans="1:2">
      <c r="A1241">
        <v>1240</v>
      </c>
      <c r="B1241">
        <f t="shared" si="31"/>
        <v>244</v>
      </c>
    </row>
    <row r="1242" spans="1:2">
      <c r="A1242">
        <v>1241</v>
      </c>
      <c r="B1242">
        <f t="shared" si="31"/>
        <v>244</v>
      </c>
    </row>
    <row r="1243" spans="1:2">
      <c r="A1243">
        <v>1242</v>
      </c>
      <c r="B1243">
        <f t="shared" si="31"/>
        <v>244</v>
      </c>
    </row>
    <row r="1244" spans="1:2">
      <c r="A1244">
        <v>1243</v>
      </c>
      <c r="B1244">
        <f t="shared" si="31"/>
        <v>244</v>
      </c>
    </row>
    <row r="1245" spans="1:2">
      <c r="A1245">
        <v>1244</v>
      </c>
      <c r="B1245">
        <f t="shared" si="31"/>
        <v>244</v>
      </c>
    </row>
    <row r="1246" spans="1:2">
      <c r="A1246">
        <v>1245</v>
      </c>
      <c r="B1246">
        <f t="shared" si="31"/>
        <v>244</v>
      </c>
    </row>
    <row r="1247" spans="1:2">
      <c r="A1247">
        <v>1246</v>
      </c>
      <c r="B1247">
        <f t="shared" si="31"/>
        <v>244</v>
      </c>
    </row>
    <row r="1248" spans="1:2">
      <c r="A1248">
        <v>1247</v>
      </c>
      <c r="B1248">
        <f t="shared" si="31"/>
        <v>244</v>
      </c>
    </row>
    <row r="1249" spans="1:2">
      <c r="A1249">
        <v>1248</v>
      </c>
      <c r="B1249">
        <f t="shared" si="31"/>
        <v>244</v>
      </c>
    </row>
    <row r="1250" spans="1:2">
      <c r="A1250">
        <v>1249</v>
      </c>
      <c r="B1250">
        <f>5*60+29</f>
        <v>329</v>
      </c>
    </row>
    <row r="1251" spans="1:2">
      <c r="A1251">
        <v>1250</v>
      </c>
      <c r="B1251">
        <f>5*60+29</f>
        <v>329</v>
      </c>
    </row>
    <row r="1252" spans="1:2">
      <c r="A1252">
        <v>1251</v>
      </c>
      <c r="B1252">
        <f>4*60+13</f>
        <v>253</v>
      </c>
    </row>
    <row r="1253" spans="1:2">
      <c r="A1253">
        <v>1252</v>
      </c>
      <c r="B1253">
        <f>4*60+13</f>
        <v>253</v>
      </c>
    </row>
    <row r="1254" spans="1:2">
      <c r="A1254">
        <v>1253</v>
      </c>
      <c r="B1254">
        <f>5*60+29</f>
        <v>329</v>
      </c>
    </row>
    <row r="1255" spans="1:2">
      <c r="A1255">
        <v>1254</v>
      </c>
      <c r="B1255">
        <f>5*60+29</f>
        <v>329</v>
      </c>
    </row>
    <row r="1256" spans="1:2">
      <c r="A1256">
        <v>1255</v>
      </c>
      <c r="B1256">
        <f>5*60+29</f>
        <v>329</v>
      </c>
    </row>
    <row r="1257" spans="1:2">
      <c r="A1257">
        <v>1256</v>
      </c>
      <c r="B1257">
        <f>5*60+29</f>
        <v>329</v>
      </c>
    </row>
    <row r="1258" spans="1:2">
      <c r="A1258">
        <v>1257</v>
      </c>
      <c r="B1258">
        <f>4*60+28</f>
        <v>268</v>
      </c>
    </row>
    <row r="1259" spans="1:2">
      <c r="A1259">
        <v>1258</v>
      </c>
      <c r="B1259">
        <f>4*60+28</f>
        <v>268</v>
      </c>
    </row>
    <row r="1260" spans="1:2">
      <c r="A1260">
        <v>1259</v>
      </c>
      <c r="B1260">
        <f>4*60+28</f>
        <v>268</v>
      </c>
    </row>
    <row r="1261" spans="1:2">
      <c r="A1261">
        <v>1260</v>
      </c>
      <c r="B1261">
        <f>4*60+28</f>
        <v>268</v>
      </c>
    </row>
    <row r="1262" spans="1:2">
      <c r="A1262">
        <v>1261</v>
      </c>
      <c r="B1262">
        <f t="shared" ref="B1262:B1268" si="32">5*60+21</f>
        <v>321</v>
      </c>
    </row>
    <row r="1263" spans="1:2">
      <c r="A1263">
        <v>1262</v>
      </c>
      <c r="B1263">
        <f t="shared" si="32"/>
        <v>321</v>
      </c>
    </row>
    <row r="1264" spans="1:2">
      <c r="A1264">
        <v>1263</v>
      </c>
      <c r="B1264">
        <f t="shared" si="32"/>
        <v>321</v>
      </c>
    </row>
    <row r="1265" spans="1:2">
      <c r="A1265">
        <v>1264</v>
      </c>
      <c r="B1265">
        <f t="shared" si="32"/>
        <v>321</v>
      </c>
    </row>
    <row r="1266" spans="1:2">
      <c r="A1266">
        <v>1265</v>
      </c>
      <c r="B1266">
        <f t="shared" si="32"/>
        <v>321</v>
      </c>
    </row>
    <row r="1267" spans="1:2">
      <c r="A1267">
        <v>1266</v>
      </c>
      <c r="B1267">
        <f t="shared" si="32"/>
        <v>321</v>
      </c>
    </row>
    <row r="1268" spans="1:2">
      <c r="A1268">
        <v>1267</v>
      </c>
      <c r="B1268">
        <f t="shared" si="32"/>
        <v>321</v>
      </c>
    </row>
    <row r="1269" spans="1:2">
      <c r="A1269">
        <v>1268</v>
      </c>
      <c r="B1269">
        <f t="shared" ref="B1269:B1275" si="33">3*60+59</f>
        <v>239</v>
      </c>
    </row>
    <row r="1270" spans="1:2">
      <c r="A1270">
        <v>1269</v>
      </c>
      <c r="B1270">
        <f t="shared" si="33"/>
        <v>239</v>
      </c>
    </row>
    <row r="1271" spans="1:2">
      <c r="A1271">
        <v>1270</v>
      </c>
      <c r="B1271">
        <f t="shared" si="33"/>
        <v>239</v>
      </c>
    </row>
    <row r="1272" spans="1:2">
      <c r="A1272">
        <v>1271</v>
      </c>
      <c r="B1272">
        <f t="shared" si="33"/>
        <v>239</v>
      </c>
    </row>
    <row r="1273" spans="1:2">
      <c r="A1273">
        <v>1272</v>
      </c>
      <c r="B1273">
        <f t="shared" si="33"/>
        <v>239</v>
      </c>
    </row>
    <row r="1274" spans="1:2">
      <c r="A1274">
        <v>1273</v>
      </c>
      <c r="B1274">
        <f t="shared" si="33"/>
        <v>239</v>
      </c>
    </row>
    <row r="1275" spans="1:2">
      <c r="A1275">
        <v>1274</v>
      </c>
      <c r="B1275">
        <f t="shared" si="33"/>
        <v>239</v>
      </c>
    </row>
    <row r="1276" spans="1:2">
      <c r="A1276">
        <v>1275</v>
      </c>
      <c r="B1276">
        <f>4*60+50</f>
        <v>290</v>
      </c>
    </row>
    <row r="1277" spans="1:2">
      <c r="A1277">
        <v>1276</v>
      </c>
      <c r="B1277">
        <f>4*60+50</f>
        <v>290</v>
      </c>
    </row>
    <row r="1278" spans="1:2">
      <c r="A1278">
        <v>1277</v>
      </c>
      <c r="B1278">
        <f>4*60+50</f>
        <v>290</v>
      </c>
    </row>
    <row r="1279" spans="1:2">
      <c r="A1279">
        <v>1278</v>
      </c>
      <c r="B1279">
        <f>4*60+50</f>
        <v>290</v>
      </c>
    </row>
    <row r="1280" spans="1:2">
      <c r="A1280">
        <v>1279</v>
      </c>
      <c r="B1280">
        <f>4*60+50</f>
        <v>290</v>
      </c>
    </row>
    <row r="1281" spans="1:2">
      <c r="A1281">
        <v>1280</v>
      </c>
      <c r="B1281">
        <f t="shared" ref="B1281:B1287" si="34">4*60+18</f>
        <v>258</v>
      </c>
    </row>
    <row r="1282" spans="1:2">
      <c r="A1282">
        <v>1281</v>
      </c>
      <c r="B1282">
        <f t="shared" si="34"/>
        <v>258</v>
      </c>
    </row>
    <row r="1283" spans="1:2">
      <c r="A1283">
        <v>1282</v>
      </c>
      <c r="B1283">
        <f t="shared" si="34"/>
        <v>258</v>
      </c>
    </row>
    <row r="1284" spans="1:2">
      <c r="A1284">
        <v>1283</v>
      </c>
      <c r="B1284">
        <f t="shared" si="34"/>
        <v>258</v>
      </c>
    </row>
    <row r="1285" spans="1:2">
      <c r="A1285">
        <v>1284</v>
      </c>
      <c r="B1285">
        <f t="shared" si="34"/>
        <v>258</v>
      </c>
    </row>
    <row r="1286" spans="1:2">
      <c r="A1286">
        <v>1285</v>
      </c>
      <c r="B1286">
        <f t="shared" si="34"/>
        <v>258</v>
      </c>
    </row>
    <row r="1287" spans="1:2">
      <c r="A1287">
        <v>1286</v>
      </c>
      <c r="B1287">
        <f t="shared" si="34"/>
        <v>258</v>
      </c>
    </row>
    <row r="1288" spans="1:2">
      <c r="A1288">
        <v>1287</v>
      </c>
      <c r="B1288">
        <f>4*60+47</f>
        <v>287</v>
      </c>
    </row>
    <row r="1289" spans="1:2">
      <c r="A1289">
        <v>1288</v>
      </c>
      <c r="B1289">
        <f>4*60+34</f>
        <v>274</v>
      </c>
    </row>
    <row r="1290" spans="1:2">
      <c r="A1290">
        <v>1289</v>
      </c>
      <c r="B1290">
        <f>4*60</f>
        <v>240</v>
      </c>
    </row>
    <row r="1291" spans="1:2">
      <c r="A1291">
        <v>1290</v>
      </c>
      <c r="B1291">
        <f>4*60</f>
        <v>240</v>
      </c>
    </row>
    <row r="1292" spans="1:2">
      <c r="A1292">
        <v>1291</v>
      </c>
      <c r="B1292">
        <f>4*60</f>
        <v>240</v>
      </c>
    </row>
    <row r="1293" spans="1:2">
      <c r="A1293">
        <v>1292</v>
      </c>
      <c r="B1293">
        <v>244</v>
      </c>
    </row>
    <row r="1294" spans="1:2">
      <c r="A1294">
        <v>1293</v>
      </c>
      <c r="B1294">
        <v>244</v>
      </c>
    </row>
    <row r="1295" spans="1:2">
      <c r="A1295">
        <v>1294</v>
      </c>
      <c r="B1295">
        <v>244</v>
      </c>
    </row>
    <row r="1296" spans="1:2">
      <c r="A1296">
        <v>1295</v>
      </c>
      <c r="B1296">
        <v>244</v>
      </c>
    </row>
    <row r="1297" spans="1:2">
      <c r="A1297">
        <v>1296</v>
      </c>
      <c r="B1297">
        <v>244</v>
      </c>
    </row>
    <row r="1298" spans="1:2">
      <c r="A1298">
        <v>1297</v>
      </c>
      <c r="B1298">
        <v>244</v>
      </c>
    </row>
    <row r="1299" spans="1:2">
      <c r="A1299">
        <v>1298</v>
      </c>
      <c r="B1299">
        <v>244</v>
      </c>
    </row>
    <row r="1300" spans="1:2">
      <c r="A1300">
        <v>1299</v>
      </c>
      <c r="B1300">
        <v>244</v>
      </c>
    </row>
    <row r="1301" spans="1:2">
      <c r="A1301">
        <v>1300</v>
      </c>
      <c r="B1301">
        <f>3*60+25</f>
        <v>205</v>
      </c>
    </row>
    <row r="1302" spans="1:2">
      <c r="A1302">
        <v>1301</v>
      </c>
      <c r="B1302">
        <f>4*60+43</f>
        <v>283</v>
      </c>
    </row>
    <row r="1303" spans="1:2">
      <c r="A1303">
        <v>1302</v>
      </c>
      <c r="B1303">
        <f>4*60+43</f>
        <v>283</v>
      </c>
    </row>
    <row r="1304" spans="1:2">
      <c r="A1304">
        <v>1303</v>
      </c>
      <c r="B1304">
        <f>4*60+43</f>
        <v>283</v>
      </c>
    </row>
    <row r="1305" spans="1:2">
      <c r="A1305">
        <v>1304</v>
      </c>
      <c r="B1305">
        <f>4*60+43</f>
        <v>283</v>
      </c>
    </row>
    <row r="1306" spans="1:2">
      <c r="A1306">
        <v>1305</v>
      </c>
      <c r="B1306">
        <f>4*60+43</f>
        <v>283</v>
      </c>
    </row>
    <row r="1307" spans="1:2">
      <c r="A1307">
        <v>1306</v>
      </c>
      <c r="B1307">
        <f t="shared" ref="B1307:B1317" si="35">4*60+43</f>
        <v>283</v>
      </c>
    </row>
    <row r="1308" spans="1:2">
      <c r="A1308">
        <v>1307</v>
      </c>
      <c r="B1308">
        <f t="shared" si="35"/>
        <v>283</v>
      </c>
    </row>
    <row r="1309" spans="1:2">
      <c r="A1309">
        <v>1308</v>
      </c>
      <c r="B1309">
        <f t="shared" si="35"/>
        <v>283</v>
      </c>
    </row>
    <row r="1310" spans="1:2">
      <c r="A1310">
        <v>1309</v>
      </c>
      <c r="B1310">
        <f t="shared" si="35"/>
        <v>283</v>
      </c>
    </row>
    <row r="1311" spans="1:2">
      <c r="A1311">
        <v>1310</v>
      </c>
      <c r="B1311">
        <f t="shared" si="35"/>
        <v>283</v>
      </c>
    </row>
    <row r="1312" spans="1:2">
      <c r="A1312">
        <v>1311</v>
      </c>
      <c r="B1312">
        <f t="shared" si="35"/>
        <v>283</v>
      </c>
    </row>
    <row r="1313" spans="1:2">
      <c r="A1313">
        <v>1312</v>
      </c>
      <c r="B1313">
        <f t="shared" si="35"/>
        <v>283</v>
      </c>
    </row>
    <row r="1314" spans="1:2">
      <c r="A1314">
        <v>1313</v>
      </c>
      <c r="B1314">
        <f t="shared" si="35"/>
        <v>283</v>
      </c>
    </row>
    <row r="1315" spans="1:2">
      <c r="A1315">
        <v>1314</v>
      </c>
      <c r="B1315">
        <f t="shared" si="35"/>
        <v>283</v>
      </c>
    </row>
    <row r="1316" spans="1:2">
      <c r="A1316">
        <v>1315</v>
      </c>
      <c r="B1316">
        <f t="shared" si="35"/>
        <v>283</v>
      </c>
    </row>
    <row r="1317" spans="1:2">
      <c r="A1317">
        <v>1316</v>
      </c>
      <c r="B1317">
        <f t="shared" si="35"/>
        <v>283</v>
      </c>
    </row>
    <row r="1318" spans="1:2">
      <c r="A1318">
        <v>1317</v>
      </c>
      <c r="B1318">
        <f t="shared" ref="B1318:B1323" si="36">4*60+33</f>
        <v>273</v>
      </c>
    </row>
    <row r="1319" spans="1:2">
      <c r="A1319">
        <v>1318</v>
      </c>
      <c r="B1319">
        <f t="shared" si="36"/>
        <v>273</v>
      </c>
    </row>
    <row r="1320" spans="1:2">
      <c r="A1320">
        <v>1319</v>
      </c>
      <c r="B1320">
        <f t="shared" si="36"/>
        <v>273</v>
      </c>
    </row>
    <row r="1321" spans="1:2">
      <c r="A1321">
        <v>1320</v>
      </c>
      <c r="B1321">
        <f t="shared" si="36"/>
        <v>273</v>
      </c>
    </row>
    <row r="1322" spans="1:2">
      <c r="A1322">
        <v>1321</v>
      </c>
      <c r="B1322">
        <f t="shared" si="36"/>
        <v>273</v>
      </c>
    </row>
    <row r="1323" spans="1:2">
      <c r="A1323">
        <v>1322</v>
      </c>
      <c r="B1323">
        <f t="shared" si="36"/>
        <v>273</v>
      </c>
    </row>
    <row r="1324" spans="1:2">
      <c r="A1324">
        <v>1323</v>
      </c>
      <c r="B1324">
        <f>4*60+18</f>
        <v>258</v>
      </c>
    </row>
    <row r="1325" spans="1:2">
      <c r="A1325">
        <v>1324</v>
      </c>
      <c r="B1325">
        <f>4*60+18</f>
        <v>258</v>
      </c>
    </row>
    <row r="1326" spans="1:2">
      <c r="A1326">
        <v>1325</v>
      </c>
      <c r="B1326">
        <f t="shared" ref="B1326:B1333" si="37">3*60+44</f>
        <v>224</v>
      </c>
    </row>
    <row r="1327" spans="1:2">
      <c r="A1327">
        <v>1326</v>
      </c>
      <c r="B1327">
        <f t="shared" si="37"/>
        <v>224</v>
      </c>
    </row>
    <row r="1328" spans="1:2">
      <c r="A1328">
        <v>1327</v>
      </c>
      <c r="B1328">
        <f t="shared" si="37"/>
        <v>224</v>
      </c>
    </row>
    <row r="1329" spans="1:2">
      <c r="A1329">
        <v>1328</v>
      </c>
      <c r="B1329">
        <f t="shared" si="37"/>
        <v>224</v>
      </c>
    </row>
    <row r="1330" spans="1:2">
      <c r="A1330">
        <v>1329</v>
      </c>
      <c r="B1330">
        <f t="shared" si="37"/>
        <v>224</v>
      </c>
    </row>
    <row r="1331" spans="1:2">
      <c r="A1331">
        <v>1330</v>
      </c>
      <c r="B1331">
        <f t="shared" si="37"/>
        <v>224</v>
      </c>
    </row>
    <row r="1332" spans="1:2">
      <c r="A1332">
        <v>1331</v>
      </c>
      <c r="B1332">
        <f t="shared" si="37"/>
        <v>224</v>
      </c>
    </row>
    <row r="1333" spans="1:2">
      <c r="A1333">
        <v>1332</v>
      </c>
      <c r="B1333">
        <f t="shared" si="37"/>
        <v>224</v>
      </c>
    </row>
    <row r="1334" spans="1:2">
      <c r="A1334">
        <v>1333</v>
      </c>
      <c r="B1334">
        <f>4*60+47</f>
        <v>287</v>
      </c>
    </row>
    <row r="1335" spans="1:2">
      <c r="A1335">
        <v>1334</v>
      </c>
      <c r="B1335">
        <f>4*60+45</f>
        <v>285</v>
      </c>
    </row>
    <row r="1336" spans="1:2">
      <c r="A1336">
        <v>1335</v>
      </c>
      <c r="B1336">
        <f>3*60+53</f>
        <v>233</v>
      </c>
    </row>
    <row r="1337" spans="1:2">
      <c r="A1337">
        <v>1336</v>
      </c>
      <c r="B1337">
        <f>4*60+21</f>
        <v>261</v>
      </c>
    </row>
    <row r="1338" spans="1:2">
      <c r="A1338">
        <v>1337</v>
      </c>
      <c r="B1338">
        <f t="shared" ref="B1338:B1351" si="38">3*60+51</f>
        <v>231</v>
      </c>
    </row>
    <row r="1339" spans="1:2">
      <c r="A1339">
        <v>1338</v>
      </c>
      <c r="B1339">
        <f t="shared" si="38"/>
        <v>231</v>
      </c>
    </row>
    <row r="1340" spans="1:2">
      <c r="A1340">
        <v>1339</v>
      </c>
      <c r="B1340">
        <f t="shared" si="38"/>
        <v>231</v>
      </c>
    </row>
    <row r="1341" spans="1:2">
      <c r="A1341">
        <v>1340</v>
      </c>
      <c r="B1341">
        <f t="shared" si="38"/>
        <v>231</v>
      </c>
    </row>
    <row r="1342" spans="1:2">
      <c r="A1342">
        <v>1341</v>
      </c>
      <c r="B1342">
        <f t="shared" si="38"/>
        <v>231</v>
      </c>
    </row>
    <row r="1343" spans="1:2">
      <c r="A1343">
        <v>1342</v>
      </c>
      <c r="B1343">
        <f t="shared" si="38"/>
        <v>231</v>
      </c>
    </row>
    <row r="1344" spans="1:2">
      <c r="A1344">
        <v>1343</v>
      </c>
      <c r="B1344">
        <f t="shared" si="38"/>
        <v>231</v>
      </c>
    </row>
    <row r="1345" spans="1:2">
      <c r="A1345">
        <v>1344</v>
      </c>
      <c r="B1345">
        <f t="shared" si="38"/>
        <v>231</v>
      </c>
    </row>
    <row r="1346" spans="1:2">
      <c r="A1346">
        <v>1345</v>
      </c>
      <c r="B1346">
        <f t="shared" si="38"/>
        <v>231</v>
      </c>
    </row>
    <row r="1347" spans="1:2">
      <c r="A1347">
        <v>1346</v>
      </c>
      <c r="B1347">
        <f t="shared" si="38"/>
        <v>231</v>
      </c>
    </row>
    <row r="1348" spans="1:2">
      <c r="A1348">
        <v>1347</v>
      </c>
      <c r="B1348">
        <f t="shared" si="38"/>
        <v>231</v>
      </c>
    </row>
    <row r="1349" spans="1:2">
      <c r="A1349">
        <v>1348</v>
      </c>
      <c r="B1349">
        <f t="shared" si="38"/>
        <v>231</v>
      </c>
    </row>
    <row r="1350" spans="1:2">
      <c r="A1350">
        <v>1349</v>
      </c>
      <c r="B1350">
        <f t="shared" si="38"/>
        <v>231</v>
      </c>
    </row>
    <row r="1351" spans="1:2">
      <c r="A1351">
        <v>1350</v>
      </c>
      <c r="B1351">
        <f t="shared" si="38"/>
        <v>231</v>
      </c>
    </row>
    <row r="1352" spans="1:2">
      <c r="A1352">
        <v>1351</v>
      </c>
      <c r="B1352">
        <f>5*60+3</f>
        <v>303</v>
      </c>
    </row>
    <row r="1353" spans="1:2">
      <c r="A1353">
        <v>1352</v>
      </c>
      <c r="B1353">
        <f>5*60+3</f>
        <v>303</v>
      </c>
    </row>
    <row r="1354" spans="1:2">
      <c r="A1354">
        <v>1353</v>
      </c>
      <c r="B1354">
        <f>5*60+3</f>
        <v>303</v>
      </c>
    </row>
    <row r="1355" spans="1:2">
      <c r="A1355">
        <v>1354</v>
      </c>
      <c r="B1355">
        <f>5*60+3</f>
        <v>303</v>
      </c>
    </row>
    <row r="1356" spans="1:2">
      <c r="A1356">
        <v>1355</v>
      </c>
      <c r="B1356">
        <f>4*60+32</f>
        <v>272</v>
      </c>
    </row>
    <row r="1357" spans="1:2">
      <c r="A1357">
        <v>1356</v>
      </c>
      <c r="B1357">
        <f>4*60+32</f>
        <v>272</v>
      </c>
    </row>
    <row r="1358" spans="1:2">
      <c r="A1358">
        <v>1357</v>
      </c>
      <c r="B1358">
        <f>4*60+32</f>
        <v>272</v>
      </c>
    </row>
    <row r="1359" spans="1:2">
      <c r="A1359">
        <v>1358</v>
      </c>
      <c r="B1359">
        <f>4*60+32</f>
        <v>272</v>
      </c>
    </row>
    <row r="1360" spans="1:2">
      <c r="A1360">
        <v>1359</v>
      </c>
      <c r="B1360">
        <f t="shared" ref="B1360:B1366" si="39">4*60+32</f>
        <v>272</v>
      </c>
    </row>
    <row r="1361" spans="1:2">
      <c r="A1361">
        <v>1360</v>
      </c>
      <c r="B1361">
        <f t="shared" si="39"/>
        <v>272</v>
      </c>
    </row>
    <row r="1362" spans="1:2">
      <c r="A1362">
        <v>1361</v>
      </c>
      <c r="B1362">
        <f t="shared" si="39"/>
        <v>272</v>
      </c>
    </row>
    <row r="1363" spans="1:2">
      <c r="A1363">
        <v>1362</v>
      </c>
      <c r="B1363">
        <f t="shared" si="39"/>
        <v>272</v>
      </c>
    </row>
    <row r="1364" spans="1:2">
      <c r="A1364">
        <v>1363</v>
      </c>
      <c r="B1364">
        <f t="shared" si="39"/>
        <v>272</v>
      </c>
    </row>
    <row r="1365" spans="1:2">
      <c r="A1365">
        <v>1364</v>
      </c>
      <c r="B1365">
        <f t="shared" si="39"/>
        <v>272</v>
      </c>
    </row>
    <row r="1366" spans="1:2">
      <c r="A1366">
        <v>1365</v>
      </c>
      <c r="B1366">
        <f t="shared" si="39"/>
        <v>272</v>
      </c>
    </row>
    <row r="1367" spans="1:2">
      <c r="A1367">
        <v>1366</v>
      </c>
      <c r="B1367">
        <f>2*60+52</f>
        <v>172</v>
      </c>
    </row>
    <row r="1368" spans="1:2">
      <c r="A1368">
        <v>1367</v>
      </c>
      <c r="B1368">
        <f>2*60+52</f>
        <v>172</v>
      </c>
    </row>
    <row r="1369" spans="1:2">
      <c r="A1369">
        <v>1368</v>
      </c>
      <c r="B1369">
        <f>2*60+52</f>
        <v>172</v>
      </c>
    </row>
    <row r="1370" spans="1:2">
      <c r="A1370">
        <v>1369</v>
      </c>
      <c r="B1370">
        <f>2*60+52</f>
        <v>172</v>
      </c>
    </row>
    <row r="1371" spans="1:2">
      <c r="A1371">
        <v>1370</v>
      </c>
      <c r="B1371">
        <f t="shared" ref="B1371:B1376" si="40">5*60+10</f>
        <v>310</v>
      </c>
    </row>
    <row r="1372" spans="1:2">
      <c r="A1372">
        <v>1371</v>
      </c>
      <c r="B1372">
        <f t="shared" si="40"/>
        <v>310</v>
      </c>
    </row>
    <row r="1373" spans="1:2">
      <c r="A1373">
        <v>1372</v>
      </c>
      <c r="B1373">
        <f t="shared" si="40"/>
        <v>310</v>
      </c>
    </row>
    <row r="1374" spans="1:2">
      <c r="A1374">
        <v>1373</v>
      </c>
      <c r="B1374">
        <f t="shared" si="40"/>
        <v>310</v>
      </c>
    </row>
    <row r="1375" spans="1:2">
      <c r="A1375">
        <v>1374</v>
      </c>
      <c r="B1375">
        <f t="shared" si="40"/>
        <v>310</v>
      </c>
    </row>
    <row r="1376" spans="1:2">
      <c r="A1376">
        <v>1375</v>
      </c>
      <c r="B1376">
        <f t="shared" si="40"/>
        <v>310</v>
      </c>
    </row>
    <row r="1377" spans="1:2">
      <c r="A1377">
        <v>1376</v>
      </c>
      <c r="B1377">
        <f>3*60+59</f>
        <v>239</v>
      </c>
    </row>
    <row r="1378" spans="1:2">
      <c r="A1378">
        <v>1377</v>
      </c>
      <c r="B1378">
        <f>3*60+59</f>
        <v>239</v>
      </c>
    </row>
    <row r="1379" spans="1:2">
      <c r="A1379">
        <v>1378</v>
      </c>
      <c r="B1379">
        <f>3*60+59</f>
        <v>239</v>
      </c>
    </row>
    <row r="1380" spans="1:2">
      <c r="A1380">
        <v>1379</v>
      </c>
      <c r="B1380">
        <f>4*60+1</f>
        <v>241</v>
      </c>
    </row>
    <row r="1381" spans="1:2">
      <c r="A1381">
        <v>1380</v>
      </c>
      <c r="B1381">
        <f>4*60+1</f>
        <v>241</v>
      </c>
    </row>
    <row r="1382" spans="1:2">
      <c r="A1382">
        <v>1381</v>
      </c>
      <c r="B1382">
        <f>4*60+1</f>
        <v>241</v>
      </c>
    </row>
    <row r="1383" spans="1:2">
      <c r="A1383">
        <v>1382</v>
      </c>
      <c r="B1383">
        <f t="shared" ref="B1383:B1393" si="41">5*60+11</f>
        <v>311</v>
      </c>
    </row>
    <row r="1384" spans="1:2">
      <c r="A1384">
        <v>1383</v>
      </c>
      <c r="B1384">
        <f t="shared" si="41"/>
        <v>311</v>
      </c>
    </row>
    <row r="1385" spans="1:2">
      <c r="A1385">
        <v>1384</v>
      </c>
      <c r="B1385">
        <f t="shared" si="41"/>
        <v>311</v>
      </c>
    </row>
    <row r="1386" spans="1:2">
      <c r="A1386">
        <v>1385</v>
      </c>
      <c r="B1386">
        <f t="shared" si="41"/>
        <v>311</v>
      </c>
    </row>
    <row r="1387" spans="1:2">
      <c r="A1387">
        <v>1386</v>
      </c>
      <c r="B1387">
        <f t="shared" si="41"/>
        <v>311</v>
      </c>
    </row>
    <row r="1388" spans="1:2">
      <c r="A1388">
        <v>1387</v>
      </c>
      <c r="B1388">
        <f t="shared" si="41"/>
        <v>311</v>
      </c>
    </row>
    <row r="1389" spans="1:2">
      <c r="A1389">
        <v>1388</v>
      </c>
      <c r="B1389">
        <f t="shared" si="41"/>
        <v>311</v>
      </c>
    </row>
    <row r="1390" spans="1:2">
      <c r="A1390">
        <v>1389</v>
      </c>
      <c r="B1390">
        <f t="shared" si="41"/>
        <v>311</v>
      </c>
    </row>
    <row r="1391" spans="1:2">
      <c r="A1391">
        <v>1390</v>
      </c>
      <c r="B1391">
        <f t="shared" si="41"/>
        <v>311</v>
      </c>
    </row>
    <row r="1392" spans="1:2">
      <c r="A1392">
        <v>1391</v>
      </c>
      <c r="B1392">
        <f t="shared" si="41"/>
        <v>311</v>
      </c>
    </row>
    <row r="1393" spans="1:2">
      <c r="A1393">
        <v>1392</v>
      </c>
      <c r="B1393">
        <f t="shared" si="41"/>
        <v>311</v>
      </c>
    </row>
    <row r="1394" spans="1:2">
      <c r="A1394">
        <v>1393</v>
      </c>
      <c r="B1394">
        <f>4*60+17</f>
        <v>257</v>
      </c>
    </row>
    <row r="1395" spans="1:2">
      <c r="A1395">
        <v>1394</v>
      </c>
      <c r="B1395">
        <f>4*60+17</f>
        <v>257</v>
      </c>
    </row>
    <row r="1396" spans="1:2">
      <c r="A1396">
        <v>1395</v>
      </c>
      <c r="B1396">
        <f>5*60+1</f>
        <v>301</v>
      </c>
    </row>
    <row r="1397" spans="1:2">
      <c r="A1397">
        <v>1396</v>
      </c>
      <c r="B1397">
        <f>5*60+1</f>
        <v>301</v>
      </c>
    </row>
    <row r="1398" spans="1:2">
      <c r="A1398">
        <v>1397</v>
      </c>
      <c r="B1398">
        <f>5*60+1</f>
        <v>301</v>
      </c>
    </row>
    <row r="1399" spans="1:2">
      <c r="A1399">
        <v>1398</v>
      </c>
      <c r="B1399">
        <f>4*60+27</f>
        <v>267</v>
      </c>
    </row>
    <row r="1400" spans="1:2">
      <c r="A1400">
        <v>1399</v>
      </c>
      <c r="B1400">
        <f t="shared" ref="B1400:B1405" si="42">3*60+50</f>
        <v>230</v>
      </c>
    </row>
    <row r="1401" spans="1:2">
      <c r="A1401">
        <v>1400</v>
      </c>
      <c r="B1401">
        <f t="shared" si="42"/>
        <v>230</v>
      </c>
    </row>
    <row r="1402" spans="1:2">
      <c r="A1402">
        <v>1401</v>
      </c>
      <c r="B1402">
        <f t="shared" si="42"/>
        <v>230</v>
      </c>
    </row>
    <row r="1403" spans="1:2">
      <c r="A1403">
        <v>1402</v>
      </c>
      <c r="B1403">
        <f t="shared" si="42"/>
        <v>230</v>
      </c>
    </row>
    <row r="1404" spans="1:2">
      <c r="A1404">
        <v>1403</v>
      </c>
      <c r="B1404">
        <f t="shared" si="42"/>
        <v>230</v>
      </c>
    </row>
    <row r="1405" spans="1:2">
      <c r="A1405">
        <v>1404</v>
      </c>
      <c r="B1405">
        <f t="shared" si="42"/>
        <v>230</v>
      </c>
    </row>
    <row r="1406" spans="1:2">
      <c r="A1406">
        <v>1405</v>
      </c>
      <c r="B1406">
        <f t="shared" ref="B1406:B1411" si="43">3*60+59</f>
        <v>239</v>
      </c>
    </row>
    <row r="1407" spans="1:2">
      <c r="A1407">
        <v>1406</v>
      </c>
      <c r="B1407">
        <f t="shared" si="43"/>
        <v>239</v>
      </c>
    </row>
    <row r="1408" spans="1:2">
      <c r="A1408">
        <v>1407</v>
      </c>
      <c r="B1408">
        <f t="shared" si="43"/>
        <v>239</v>
      </c>
    </row>
    <row r="1409" spans="1:2">
      <c r="A1409">
        <v>1408</v>
      </c>
      <c r="B1409">
        <f t="shared" si="43"/>
        <v>239</v>
      </c>
    </row>
    <row r="1410" spans="1:2">
      <c r="A1410">
        <v>1409</v>
      </c>
      <c r="B1410">
        <f t="shared" si="43"/>
        <v>239</v>
      </c>
    </row>
    <row r="1411" spans="1:2">
      <c r="A1411">
        <v>1410</v>
      </c>
      <c r="B1411">
        <f t="shared" si="43"/>
        <v>239</v>
      </c>
    </row>
    <row r="1412" spans="1:2">
      <c r="A1412">
        <v>1411</v>
      </c>
      <c r="B1412">
        <f>3*60+59</f>
        <v>239</v>
      </c>
    </row>
    <row r="1413" spans="1:2">
      <c r="A1413">
        <v>1412</v>
      </c>
      <c r="B1413">
        <f>3*60+59</f>
        <v>239</v>
      </c>
    </row>
    <row r="1414" spans="1:2">
      <c r="A1414">
        <v>1413</v>
      </c>
      <c r="B1414">
        <f>4*60+37</f>
        <v>277</v>
      </c>
    </row>
    <row r="1415" spans="1:2">
      <c r="A1415">
        <v>1414</v>
      </c>
      <c r="B1415">
        <f>4*60+37</f>
        <v>277</v>
      </c>
    </row>
    <row r="1416" spans="1:2">
      <c r="A1416">
        <v>1415</v>
      </c>
      <c r="B1416">
        <f>4*60+22</f>
        <v>262</v>
      </c>
    </row>
    <row r="1417" spans="1:2">
      <c r="A1417">
        <v>1416</v>
      </c>
      <c r="B1417">
        <f>4*60+22</f>
        <v>262</v>
      </c>
    </row>
    <row r="1418" spans="1:2">
      <c r="A1418">
        <v>1417</v>
      </c>
      <c r="B1418">
        <f>3*60+48</f>
        <v>228</v>
      </c>
    </row>
    <row r="1419" spans="1:2">
      <c r="A1419">
        <v>1418</v>
      </c>
      <c r="B1419">
        <f>3*60+48</f>
        <v>228</v>
      </c>
    </row>
    <row r="1420" spans="1:2">
      <c r="A1420">
        <v>1419</v>
      </c>
      <c r="B1420">
        <f>4*60+40</f>
        <v>280</v>
      </c>
    </row>
    <row r="1421" spans="1:2">
      <c r="A1421">
        <v>1420</v>
      </c>
      <c r="B1421">
        <f>4*60+40</f>
        <v>280</v>
      </c>
    </row>
    <row r="1422" spans="1:2">
      <c r="A1422">
        <v>1421</v>
      </c>
      <c r="B1422">
        <f>3*60+48</f>
        <v>228</v>
      </c>
    </row>
    <row r="1423" spans="1:2">
      <c r="A1423">
        <v>1422</v>
      </c>
      <c r="B1423">
        <f>3*60+48</f>
        <v>228</v>
      </c>
    </row>
    <row r="1424" spans="1:2">
      <c r="A1424">
        <v>1423</v>
      </c>
      <c r="B1424">
        <f>3*60+48</f>
        <v>228</v>
      </c>
    </row>
    <row r="1425" spans="1:2">
      <c r="A1425">
        <v>1424</v>
      </c>
      <c r="B1425">
        <f>3*60+39</f>
        <v>219</v>
      </c>
    </row>
    <row r="1426" spans="1:2">
      <c r="A1426">
        <v>1425</v>
      </c>
      <c r="B1426">
        <f>3*60+39</f>
        <v>219</v>
      </c>
    </row>
    <row r="1427" spans="1:2">
      <c r="A1427">
        <v>1426</v>
      </c>
      <c r="B1427">
        <f>3*60+39</f>
        <v>219</v>
      </c>
    </row>
    <row r="1428" spans="1:2">
      <c r="A1428">
        <v>1427</v>
      </c>
      <c r="B1428">
        <f>4*60+20</f>
        <v>260</v>
      </c>
    </row>
    <row r="1429" spans="1:2">
      <c r="A1429">
        <v>1428</v>
      </c>
      <c r="B1429">
        <f>4*60+20</f>
        <v>260</v>
      </c>
    </row>
    <row r="1430" spans="1:2">
      <c r="A1430">
        <v>1429</v>
      </c>
      <c r="B1430">
        <f>4*60+20</f>
        <v>260</v>
      </c>
    </row>
    <row r="1431" spans="1:2">
      <c r="A1431">
        <v>1430</v>
      </c>
      <c r="B1431">
        <f>4*60+20</f>
        <v>260</v>
      </c>
    </row>
    <row r="1432" spans="1:2">
      <c r="A1432">
        <v>1431</v>
      </c>
      <c r="B1432">
        <f>3*60+50</f>
        <v>230</v>
      </c>
    </row>
    <row r="1433" spans="1:2">
      <c r="A1433">
        <v>1432</v>
      </c>
      <c r="B1433">
        <f>4*60+20</f>
        <v>260</v>
      </c>
    </row>
    <row r="1434" spans="1:2">
      <c r="A1434">
        <v>1433</v>
      </c>
      <c r="B1434">
        <f t="shared" ref="B1434:B1446" si="44">4*60+3</f>
        <v>243</v>
      </c>
    </row>
    <row r="1435" spans="1:2">
      <c r="A1435">
        <v>1434</v>
      </c>
      <c r="B1435">
        <f t="shared" si="44"/>
        <v>243</v>
      </c>
    </row>
    <row r="1436" spans="1:2">
      <c r="A1436">
        <v>1435</v>
      </c>
      <c r="B1436">
        <f t="shared" si="44"/>
        <v>243</v>
      </c>
    </row>
    <row r="1437" spans="1:2">
      <c r="A1437">
        <v>1436</v>
      </c>
      <c r="B1437">
        <f t="shared" si="44"/>
        <v>243</v>
      </c>
    </row>
    <row r="1438" spans="1:2">
      <c r="A1438">
        <v>1437</v>
      </c>
      <c r="B1438">
        <f t="shared" si="44"/>
        <v>243</v>
      </c>
    </row>
    <row r="1439" spans="1:2">
      <c r="A1439">
        <v>1438</v>
      </c>
      <c r="B1439">
        <f t="shared" si="44"/>
        <v>243</v>
      </c>
    </row>
    <row r="1440" spans="1:2">
      <c r="A1440">
        <v>1439</v>
      </c>
      <c r="B1440">
        <f t="shared" si="44"/>
        <v>243</v>
      </c>
    </row>
    <row r="1441" spans="1:2">
      <c r="A1441">
        <v>1440</v>
      </c>
      <c r="B1441">
        <f t="shared" si="44"/>
        <v>243</v>
      </c>
    </row>
    <row r="1442" spans="1:2">
      <c r="A1442">
        <v>1441</v>
      </c>
      <c r="B1442">
        <f t="shared" si="44"/>
        <v>243</v>
      </c>
    </row>
    <row r="1443" spans="1:2">
      <c r="A1443">
        <v>1442</v>
      </c>
      <c r="B1443">
        <f t="shared" si="44"/>
        <v>243</v>
      </c>
    </row>
    <row r="1444" spans="1:2">
      <c r="A1444">
        <v>1443</v>
      </c>
      <c r="B1444">
        <f t="shared" si="44"/>
        <v>243</v>
      </c>
    </row>
    <row r="1445" spans="1:2">
      <c r="A1445">
        <v>1444</v>
      </c>
      <c r="B1445">
        <f t="shared" si="44"/>
        <v>243</v>
      </c>
    </row>
    <row r="1446" spans="1:2">
      <c r="A1446">
        <v>1445</v>
      </c>
      <c r="B1446">
        <f t="shared" si="44"/>
        <v>243</v>
      </c>
    </row>
    <row r="1447" spans="1:2">
      <c r="A1447">
        <v>1446</v>
      </c>
      <c r="B1447">
        <f>4*60+58</f>
        <v>298</v>
      </c>
    </row>
    <row r="1448" spans="1:2">
      <c r="A1448">
        <v>1447</v>
      </c>
      <c r="B1448">
        <f>4*60+58</f>
        <v>298</v>
      </c>
    </row>
    <row r="1449" spans="1:2">
      <c r="A1449">
        <v>1448</v>
      </c>
      <c r="B1449">
        <f>4*60+58</f>
        <v>298</v>
      </c>
    </row>
    <row r="1450" spans="1:2">
      <c r="A1450">
        <v>1449</v>
      </c>
      <c r="B1450">
        <f>4*60+58</f>
        <v>298</v>
      </c>
    </row>
    <row r="1451" spans="1:2">
      <c r="A1451">
        <v>1450</v>
      </c>
      <c r="B1451">
        <f>3*60+55</f>
        <v>235</v>
      </c>
    </row>
    <row r="1452" spans="1:2">
      <c r="A1452">
        <v>1451</v>
      </c>
      <c r="B1452">
        <f>3*60+55</f>
        <v>235</v>
      </c>
    </row>
    <row r="1453" spans="1:2">
      <c r="A1453">
        <v>1452</v>
      </c>
      <c r="B1453">
        <f>2*60+52</f>
        <v>172</v>
      </c>
    </row>
    <row r="1454" spans="1:2">
      <c r="A1454">
        <v>1453</v>
      </c>
      <c r="B1454">
        <f>3*60+55</f>
        <v>235</v>
      </c>
    </row>
    <row r="1455" spans="1:2">
      <c r="A1455">
        <v>1454</v>
      </c>
      <c r="B1455">
        <f>3*60+55</f>
        <v>235</v>
      </c>
    </row>
    <row r="1456" spans="1:2">
      <c r="A1456">
        <v>1455</v>
      </c>
      <c r="B1456">
        <f>3*60+55</f>
        <v>235</v>
      </c>
    </row>
    <row r="1457" spans="1:2">
      <c r="A1457">
        <v>1456</v>
      </c>
      <c r="B1457">
        <f>3*60+51</f>
        <v>231</v>
      </c>
    </row>
    <row r="1458" spans="1:2">
      <c r="A1458">
        <v>1457</v>
      </c>
      <c r="B1458">
        <f>3*60+51</f>
        <v>231</v>
      </c>
    </row>
    <row r="1459" spans="1:2">
      <c r="A1459">
        <v>1458</v>
      </c>
      <c r="B1459">
        <f>4*60+18</f>
        <v>258</v>
      </c>
    </row>
    <row r="1460" spans="1:2">
      <c r="A1460">
        <v>1459</v>
      </c>
      <c r="B1460">
        <f t="shared" ref="B1460:B1465" si="45">5*60+31</f>
        <v>331</v>
      </c>
    </row>
    <row r="1461" spans="1:2">
      <c r="A1461">
        <v>1460</v>
      </c>
      <c r="B1461">
        <f t="shared" si="45"/>
        <v>331</v>
      </c>
    </row>
    <row r="1462" spans="1:2">
      <c r="A1462">
        <v>1461</v>
      </c>
      <c r="B1462">
        <f t="shared" si="45"/>
        <v>331</v>
      </c>
    </row>
    <row r="1463" spans="1:2">
      <c r="A1463">
        <v>1462</v>
      </c>
      <c r="B1463">
        <f t="shared" si="45"/>
        <v>331</v>
      </c>
    </row>
    <row r="1464" spans="1:2">
      <c r="A1464">
        <v>1463</v>
      </c>
      <c r="B1464">
        <f t="shared" si="45"/>
        <v>331</v>
      </c>
    </row>
    <row r="1465" spans="1:2">
      <c r="A1465">
        <v>1464</v>
      </c>
      <c r="B1465">
        <f t="shared" si="45"/>
        <v>331</v>
      </c>
    </row>
    <row r="1466" spans="1:2">
      <c r="A1466">
        <v>1465</v>
      </c>
      <c r="B1466">
        <f>4*60+26</f>
        <v>266</v>
      </c>
    </row>
    <row r="1467" spans="1:2">
      <c r="A1467">
        <v>1466</v>
      </c>
      <c r="B1467">
        <f>4*60+26</f>
        <v>266</v>
      </c>
    </row>
    <row r="1468" spans="1:2">
      <c r="A1468">
        <v>1467</v>
      </c>
      <c r="B1468">
        <f>3*60+30</f>
        <v>210</v>
      </c>
    </row>
    <row r="1469" spans="1:2">
      <c r="A1469">
        <v>1468</v>
      </c>
      <c r="B1469">
        <f>3*60+30</f>
        <v>210</v>
      </c>
    </row>
    <row r="1470" spans="1:2">
      <c r="A1470">
        <v>1469</v>
      </c>
      <c r="B1470">
        <f>4*60+21</f>
        <v>261</v>
      </c>
    </row>
    <row r="1471" spans="1:2">
      <c r="A1471">
        <v>1470</v>
      </c>
      <c r="B1471">
        <f>4*60+21</f>
        <v>261</v>
      </c>
    </row>
    <row r="1472" spans="1:2">
      <c r="A1472">
        <v>1471</v>
      </c>
      <c r="B1472">
        <f>4*60+21</f>
        <v>261</v>
      </c>
    </row>
    <row r="1473" spans="1:2">
      <c r="A1473">
        <v>1472</v>
      </c>
      <c r="B1473">
        <f>4*60+21</f>
        <v>261</v>
      </c>
    </row>
    <row r="1474" spans="1:2">
      <c r="A1474">
        <v>1473</v>
      </c>
      <c r="B1474">
        <f>3*60+58</f>
        <v>238</v>
      </c>
    </row>
    <row r="1475" spans="1:2">
      <c r="A1475">
        <v>1474</v>
      </c>
      <c r="B1475">
        <f>3*60+58</f>
        <v>238</v>
      </c>
    </row>
    <row r="1476" spans="1:2">
      <c r="A1476">
        <v>1475</v>
      </c>
      <c r="B1476">
        <f>3*60+58</f>
        <v>238</v>
      </c>
    </row>
    <row r="1477" spans="1:2">
      <c r="A1477">
        <v>1476</v>
      </c>
      <c r="B1477">
        <f>3*60+58</f>
        <v>238</v>
      </c>
    </row>
    <row r="1478" spans="1:2">
      <c r="A1478">
        <v>1477</v>
      </c>
      <c r="B1478">
        <f>3*60+38</f>
        <v>218</v>
      </c>
    </row>
    <row r="1479" spans="1:2">
      <c r="A1479">
        <v>1478</v>
      </c>
      <c r="B1479">
        <f>3*60+38</f>
        <v>218</v>
      </c>
    </row>
    <row r="1480" spans="1:2">
      <c r="A1480">
        <v>1479</v>
      </c>
      <c r="B1480">
        <f>3*60+38</f>
        <v>218</v>
      </c>
    </row>
    <row r="1481" spans="1:2">
      <c r="A1481">
        <v>1480</v>
      </c>
      <c r="B1481">
        <f>3*60+38</f>
        <v>218</v>
      </c>
    </row>
    <row r="1482" spans="1:2">
      <c r="A1482">
        <v>1481</v>
      </c>
      <c r="B1482">
        <f>4*60+3</f>
        <v>243</v>
      </c>
    </row>
    <row r="1483" spans="1:2">
      <c r="A1483">
        <v>1482</v>
      </c>
      <c r="B1483">
        <f>4*60+3</f>
        <v>243</v>
      </c>
    </row>
    <row r="1484" spans="1:2">
      <c r="A1484">
        <v>1483</v>
      </c>
      <c r="B1484">
        <f>4*60+3</f>
        <v>243</v>
      </c>
    </row>
    <row r="1485" spans="1:2">
      <c r="A1485">
        <v>1484</v>
      </c>
      <c r="B1485">
        <f>4*60+3</f>
        <v>243</v>
      </c>
    </row>
    <row r="1486" spans="1:2">
      <c r="A1486">
        <v>1485</v>
      </c>
      <c r="B1486">
        <f>4*60+3</f>
        <v>243</v>
      </c>
    </row>
    <row r="1487" spans="1:2">
      <c r="A1487">
        <v>1486</v>
      </c>
      <c r="B1487">
        <f>4*60+25</f>
        <v>265</v>
      </c>
    </row>
    <row r="1488" spans="1:2">
      <c r="A1488">
        <v>1487</v>
      </c>
      <c r="B1488">
        <f>4*60+25</f>
        <v>265</v>
      </c>
    </row>
    <row r="1489" spans="1:2">
      <c r="A1489">
        <v>1488</v>
      </c>
      <c r="B1489">
        <f>4*60+25</f>
        <v>265</v>
      </c>
    </row>
    <row r="1490" spans="1:2">
      <c r="A1490">
        <v>1489</v>
      </c>
      <c r="B1490">
        <f>4*60+25</f>
        <v>265</v>
      </c>
    </row>
    <row r="1491" spans="1:2">
      <c r="A1491">
        <v>1490</v>
      </c>
      <c r="B1491">
        <f>4*60+25</f>
        <v>265</v>
      </c>
    </row>
    <row r="1492" spans="1:2">
      <c r="A1492">
        <v>1491</v>
      </c>
      <c r="B1492">
        <f>4*60+16</f>
        <v>256</v>
      </c>
    </row>
    <row r="1493" spans="1:2">
      <c r="A1493">
        <v>1492</v>
      </c>
      <c r="B1493">
        <f>4*60+7</f>
        <v>247</v>
      </c>
    </row>
    <row r="1494" spans="1:2">
      <c r="A1494">
        <v>1493</v>
      </c>
      <c r="B1494">
        <f>3*60+36</f>
        <v>216</v>
      </c>
    </row>
    <row r="1495" spans="1:2">
      <c r="A1495">
        <v>1494</v>
      </c>
      <c r="B1495">
        <f>3*60+36</f>
        <v>216</v>
      </c>
    </row>
    <row r="1496" spans="1:2">
      <c r="A1496">
        <v>1495</v>
      </c>
      <c r="B1496">
        <f>3*60+36</f>
        <v>216</v>
      </c>
    </row>
    <row r="1497" spans="1:2">
      <c r="A1497">
        <v>1496</v>
      </c>
      <c r="B1497">
        <f>3*60+36</f>
        <v>216</v>
      </c>
    </row>
    <row r="1498" spans="1:2">
      <c r="A1498">
        <v>1497</v>
      </c>
      <c r="B1498">
        <f>3*60+36</f>
        <v>216</v>
      </c>
    </row>
    <row r="1499" spans="1:2">
      <c r="A1499">
        <v>1498</v>
      </c>
      <c r="B1499">
        <v>218</v>
      </c>
    </row>
    <row r="1500" spans="1:2">
      <c r="A1500">
        <v>1499</v>
      </c>
      <c r="B1500">
        <v>218</v>
      </c>
    </row>
    <row r="1501" spans="1:2">
      <c r="A1501">
        <v>1500</v>
      </c>
      <c r="B1501">
        <f>4*60+38</f>
        <v>278</v>
      </c>
    </row>
    <row r="1502" spans="1:2">
      <c r="A1502">
        <v>1501</v>
      </c>
      <c r="B1502">
        <f>4*60+38</f>
        <v>278</v>
      </c>
    </row>
    <row r="1503" spans="1:2">
      <c r="A1503">
        <v>1502</v>
      </c>
      <c r="B1503">
        <f>4*60+38</f>
        <v>278</v>
      </c>
    </row>
    <row r="1504" spans="1:2">
      <c r="A1504">
        <v>1503</v>
      </c>
      <c r="B1504">
        <f>4*60+46</f>
        <v>286</v>
      </c>
    </row>
    <row r="1505" spans="1:2">
      <c r="A1505">
        <v>1504</v>
      </c>
      <c r="B1505">
        <f>4*60+46</f>
        <v>286</v>
      </c>
    </row>
    <row r="1506" spans="1:2">
      <c r="A1506">
        <v>1505</v>
      </c>
      <c r="B1506">
        <f t="shared" ref="B1506:B1517" si="46">4*60</f>
        <v>240</v>
      </c>
    </row>
    <row r="1507" spans="1:2">
      <c r="A1507">
        <v>1506</v>
      </c>
      <c r="B1507">
        <f t="shared" si="46"/>
        <v>240</v>
      </c>
    </row>
    <row r="1508" spans="1:2">
      <c r="A1508">
        <v>1507</v>
      </c>
      <c r="B1508">
        <f t="shared" si="46"/>
        <v>240</v>
      </c>
    </row>
    <row r="1509" spans="1:2">
      <c r="A1509">
        <v>1508</v>
      </c>
      <c r="B1509">
        <f t="shared" si="46"/>
        <v>240</v>
      </c>
    </row>
    <row r="1510" spans="1:2">
      <c r="A1510">
        <v>1509</v>
      </c>
      <c r="B1510">
        <f t="shared" si="46"/>
        <v>240</v>
      </c>
    </row>
    <row r="1511" spans="1:2">
      <c r="A1511">
        <v>1510</v>
      </c>
      <c r="B1511">
        <f t="shared" si="46"/>
        <v>240</v>
      </c>
    </row>
    <row r="1512" spans="1:2">
      <c r="A1512">
        <v>1511</v>
      </c>
      <c r="B1512">
        <f t="shared" si="46"/>
        <v>240</v>
      </c>
    </row>
    <row r="1513" spans="1:2">
      <c r="A1513">
        <v>1512</v>
      </c>
      <c r="B1513">
        <f t="shared" si="46"/>
        <v>240</v>
      </c>
    </row>
    <row r="1514" spans="1:2">
      <c r="A1514">
        <v>1513</v>
      </c>
      <c r="B1514">
        <f t="shared" si="46"/>
        <v>240</v>
      </c>
    </row>
    <row r="1515" spans="1:2">
      <c r="A1515">
        <v>1514</v>
      </c>
      <c r="B1515">
        <f t="shared" si="46"/>
        <v>240</v>
      </c>
    </row>
    <row r="1516" spans="1:2">
      <c r="A1516">
        <v>1515</v>
      </c>
      <c r="B1516">
        <f t="shared" si="46"/>
        <v>240</v>
      </c>
    </row>
    <row r="1517" spans="1:2">
      <c r="A1517">
        <v>1516</v>
      </c>
      <c r="B1517">
        <f t="shared" si="46"/>
        <v>240</v>
      </c>
    </row>
    <row r="1518" spans="1:2">
      <c r="A1518">
        <v>1517</v>
      </c>
      <c r="B1518">
        <f>3*60+22</f>
        <v>202</v>
      </c>
    </row>
    <row r="1519" spans="1:2">
      <c r="A1519">
        <v>1518</v>
      </c>
      <c r="B1519">
        <f>3*60+22</f>
        <v>202</v>
      </c>
    </row>
    <row r="1520" spans="1:2">
      <c r="A1520">
        <v>1519</v>
      </c>
      <c r="B1520">
        <f>4*60+10</f>
        <v>250</v>
      </c>
    </row>
    <row r="1521" spans="1:2">
      <c r="A1521">
        <v>1520</v>
      </c>
      <c r="B1521">
        <f>4*60+10</f>
        <v>250</v>
      </c>
    </row>
    <row r="1522" spans="1:2">
      <c r="A1522">
        <v>1521</v>
      </c>
      <c r="B1522">
        <f>4*60+10</f>
        <v>250</v>
      </c>
    </row>
    <row r="1523" spans="1:2">
      <c r="A1523">
        <v>1522</v>
      </c>
      <c r="B1523">
        <f>4*60+17</f>
        <v>257</v>
      </c>
    </row>
    <row r="1524" spans="1:2">
      <c r="A1524">
        <v>1523</v>
      </c>
      <c r="B1524">
        <f>4*60+10</f>
        <v>250</v>
      </c>
    </row>
    <row r="1525" spans="1:2">
      <c r="A1525">
        <v>1524</v>
      </c>
      <c r="B1525">
        <f>4*60+2</f>
        <v>242</v>
      </c>
    </row>
    <row r="1526" spans="1:2">
      <c r="A1526">
        <v>1525</v>
      </c>
      <c r="B1526">
        <f>4*60+2</f>
        <v>242</v>
      </c>
    </row>
    <row r="1527" spans="1:2">
      <c r="A1527">
        <v>1526</v>
      </c>
      <c r="B1527">
        <f>4*60+28</f>
        <v>268</v>
      </c>
    </row>
    <row r="1528" spans="1:2">
      <c r="A1528">
        <v>1527</v>
      </c>
      <c r="B1528">
        <f>4*60+28</f>
        <v>268</v>
      </c>
    </row>
    <row r="1529" spans="1:2">
      <c r="A1529">
        <v>1528</v>
      </c>
      <c r="B1529">
        <f>4*60+28</f>
        <v>268</v>
      </c>
    </row>
    <row r="1530" spans="1:2">
      <c r="A1530">
        <v>1529</v>
      </c>
      <c r="B1530">
        <f t="shared" ref="B1530:B1539" si="47">4*60+23</f>
        <v>263</v>
      </c>
    </row>
    <row r="1531" spans="1:2">
      <c r="A1531">
        <v>1530</v>
      </c>
      <c r="B1531">
        <f t="shared" si="47"/>
        <v>263</v>
      </c>
    </row>
    <row r="1532" spans="1:2">
      <c r="A1532">
        <v>1531</v>
      </c>
      <c r="B1532">
        <f t="shared" si="47"/>
        <v>263</v>
      </c>
    </row>
    <row r="1533" spans="1:2">
      <c r="A1533">
        <v>1532</v>
      </c>
      <c r="B1533">
        <f t="shared" si="47"/>
        <v>263</v>
      </c>
    </row>
    <row r="1534" spans="1:2">
      <c r="A1534">
        <v>1533</v>
      </c>
      <c r="B1534">
        <f t="shared" si="47"/>
        <v>263</v>
      </c>
    </row>
    <row r="1535" spans="1:2">
      <c r="A1535">
        <v>1534</v>
      </c>
      <c r="B1535">
        <f t="shared" si="47"/>
        <v>263</v>
      </c>
    </row>
    <row r="1536" spans="1:2">
      <c r="A1536">
        <v>1535</v>
      </c>
      <c r="B1536">
        <f t="shared" si="47"/>
        <v>263</v>
      </c>
    </row>
    <row r="1537" spans="1:2">
      <c r="A1537">
        <v>1536</v>
      </c>
      <c r="B1537">
        <f t="shared" si="47"/>
        <v>263</v>
      </c>
    </row>
    <row r="1538" spans="1:2">
      <c r="A1538">
        <v>1537</v>
      </c>
      <c r="B1538">
        <f t="shared" si="47"/>
        <v>263</v>
      </c>
    </row>
    <row r="1539" spans="1:2">
      <c r="A1539">
        <v>1538</v>
      </c>
      <c r="B1539">
        <f t="shared" si="47"/>
        <v>263</v>
      </c>
    </row>
    <row r="1540" spans="1:2">
      <c r="A1540">
        <v>1539</v>
      </c>
      <c r="B1540">
        <f>4*60+49</f>
        <v>289</v>
      </c>
    </row>
    <row r="1541" spans="1:2">
      <c r="A1541">
        <v>1540</v>
      </c>
      <c r="B1541">
        <f>3*60+40</f>
        <v>220</v>
      </c>
    </row>
    <row r="1542" spans="1:2">
      <c r="A1542">
        <v>1541</v>
      </c>
      <c r="B1542">
        <f>3*60+40</f>
        <v>220</v>
      </c>
    </row>
    <row r="1543" spans="1:2">
      <c r="A1543">
        <v>1542</v>
      </c>
      <c r="B1543">
        <f>3*60+40</f>
        <v>220</v>
      </c>
    </row>
    <row r="1544" spans="1:2">
      <c r="A1544">
        <v>1543</v>
      </c>
      <c r="B1544">
        <f>4*60+6</f>
        <v>246</v>
      </c>
    </row>
    <row r="1545" spans="1:2">
      <c r="A1545">
        <v>1544</v>
      </c>
      <c r="B1545">
        <f>4*60+16</f>
        <v>256</v>
      </c>
    </row>
    <row r="1546" spans="1:2">
      <c r="A1546">
        <v>1545</v>
      </c>
      <c r="B1546">
        <f>3*60+11</f>
        <v>191</v>
      </c>
    </row>
    <row r="1547" spans="1:2">
      <c r="A1547">
        <v>1546</v>
      </c>
      <c r="B1547">
        <f>3*60+11</f>
        <v>191</v>
      </c>
    </row>
    <row r="1548" spans="1:2">
      <c r="A1548">
        <v>1547</v>
      </c>
      <c r="B1548">
        <f>4*60+12</f>
        <v>252</v>
      </c>
    </row>
    <row r="1549" spans="1:2">
      <c r="A1549">
        <v>1548</v>
      </c>
      <c r="B1549">
        <f>4*60+12</f>
        <v>252</v>
      </c>
    </row>
    <row r="1550" spans="1:2">
      <c r="A1550">
        <v>1549</v>
      </c>
      <c r="B1550">
        <f>4*60+18</f>
        <v>258</v>
      </c>
    </row>
    <row r="1551" spans="1:2">
      <c r="A1551">
        <v>1550</v>
      </c>
      <c r="B1551">
        <f>4*60+18</f>
        <v>258</v>
      </c>
    </row>
    <row r="1552" spans="1:2">
      <c r="A1552">
        <v>1551</v>
      </c>
      <c r="B1552">
        <f>4*60+18</f>
        <v>258</v>
      </c>
    </row>
    <row r="1553" spans="1:2">
      <c r="A1553">
        <v>1552</v>
      </c>
      <c r="B1553">
        <f>3*60+45</f>
        <v>225</v>
      </c>
    </row>
    <row r="1554" spans="1:2">
      <c r="A1554">
        <v>1553</v>
      </c>
      <c r="B1554">
        <f>3*60+45</f>
        <v>225</v>
      </c>
    </row>
    <row r="1555" spans="1:2">
      <c r="A1555">
        <v>1554</v>
      </c>
      <c r="B1555">
        <f>3*60+45</f>
        <v>225</v>
      </c>
    </row>
    <row r="1556" spans="1:2">
      <c r="A1556">
        <v>1555</v>
      </c>
      <c r="B1556">
        <f>3*60+45</f>
        <v>225</v>
      </c>
    </row>
    <row r="1557" spans="1:2">
      <c r="A1557">
        <v>1556</v>
      </c>
      <c r="B1557">
        <f>3*60+23</f>
        <v>203</v>
      </c>
    </row>
    <row r="1558" spans="1:2">
      <c r="A1558">
        <v>1557</v>
      </c>
      <c r="B1558">
        <f>3*60+23</f>
        <v>203</v>
      </c>
    </row>
    <row r="1559" spans="1:2">
      <c r="A1559">
        <v>1558</v>
      </c>
      <c r="B1559">
        <f>3*60+23</f>
        <v>203</v>
      </c>
    </row>
    <row r="1560" spans="1:2">
      <c r="A1560">
        <v>1559</v>
      </c>
      <c r="B1560">
        <f>3*60+23</f>
        <v>203</v>
      </c>
    </row>
    <row r="1561" spans="1:2">
      <c r="A1561">
        <v>1560</v>
      </c>
      <c r="B1561">
        <f>3*60+53</f>
        <v>233</v>
      </c>
    </row>
    <row r="1562" spans="1:2">
      <c r="A1562">
        <v>1561</v>
      </c>
      <c r="B1562">
        <f t="shared" ref="B1562:B1569" si="48">3*60+37</f>
        <v>217</v>
      </c>
    </row>
    <row r="1563" spans="1:2">
      <c r="A1563">
        <v>1562</v>
      </c>
      <c r="B1563">
        <f t="shared" si="48"/>
        <v>217</v>
      </c>
    </row>
    <row r="1564" spans="1:2">
      <c r="A1564">
        <v>1563</v>
      </c>
      <c r="B1564">
        <f t="shared" si="48"/>
        <v>217</v>
      </c>
    </row>
    <row r="1565" spans="1:2">
      <c r="A1565">
        <v>1564</v>
      </c>
      <c r="B1565">
        <f t="shared" si="48"/>
        <v>217</v>
      </c>
    </row>
    <row r="1566" spans="1:2">
      <c r="A1566">
        <v>1565</v>
      </c>
      <c r="B1566">
        <f t="shared" si="48"/>
        <v>217</v>
      </c>
    </row>
    <row r="1567" spans="1:2">
      <c r="A1567">
        <v>1566</v>
      </c>
      <c r="B1567">
        <f t="shared" si="48"/>
        <v>217</v>
      </c>
    </row>
    <row r="1568" spans="1:2">
      <c r="A1568">
        <v>1567</v>
      </c>
      <c r="B1568">
        <f t="shared" si="48"/>
        <v>217</v>
      </c>
    </row>
    <row r="1569" spans="1:2">
      <c r="A1569">
        <v>1568</v>
      </c>
      <c r="B1569">
        <f t="shared" si="48"/>
        <v>217</v>
      </c>
    </row>
    <row r="1570" spans="1:2">
      <c r="A1570">
        <v>1569</v>
      </c>
      <c r="B1570" s="1">
        <v>217</v>
      </c>
    </row>
    <row r="1571" spans="1:2">
      <c r="A1571">
        <v>1570</v>
      </c>
      <c r="B1571" s="1">
        <v>217</v>
      </c>
    </row>
    <row r="1572" spans="1:2">
      <c r="A1572">
        <v>1571</v>
      </c>
      <c r="B1572" s="1">
        <v>217</v>
      </c>
    </row>
    <row r="1573" spans="1:2">
      <c r="A1573">
        <v>1572</v>
      </c>
      <c r="B1573">
        <f>3*60+47</f>
        <v>227</v>
      </c>
    </row>
    <row r="1574" spans="1:2">
      <c r="A1574">
        <v>1573</v>
      </c>
      <c r="B1574">
        <f>3*60+47</f>
        <v>227</v>
      </c>
    </row>
    <row r="1575" spans="1:2">
      <c r="A1575">
        <v>1574</v>
      </c>
      <c r="B1575">
        <f>4*60+3</f>
        <v>243</v>
      </c>
    </row>
    <row r="1576" spans="1:2">
      <c r="A1576">
        <v>1575</v>
      </c>
      <c r="B1576">
        <f>3*60+53</f>
        <v>233</v>
      </c>
    </row>
    <row r="1577" spans="1:2">
      <c r="A1577">
        <v>1576</v>
      </c>
      <c r="B1577">
        <f>3*60+53</f>
        <v>233</v>
      </c>
    </row>
    <row r="1578" spans="1:2">
      <c r="A1578">
        <v>1577</v>
      </c>
      <c r="B1578">
        <f>3*60+53</f>
        <v>233</v>
      </c>
    </row>
    <row r="1579" spans="1:2">
      <c r="A1579">
        <v>1578</v>
      </c>
      <c r="B1579">
        <f>3*60+53</f>
        <v>233</v>
      </c>
    </row>
    <row r="1580" spans="1:2">
      <c r="A1580">
        <v>1579</v>
      </c>
      <c r="B1580">
        <f>3*60+36</f>
        <v>216</v>
      </c>
    </row>
    <row r="1581" spans="1:2">
      <c r="A1581">
        <v>1580</v>
      </c>
      <c r="B1581">
        <f>3*60+31</f>
        <v>211</v>
      </c>
    </row>
    <row r="1582" spans="1:2">
      <c r="A1582">
        <v>1581</v>
      </c>
      <c r="B1582">
        <f>3*60+36</f>
        <v>216</v>
      </c>
    </row>
    <row r="1583" spans="1:2">
      <c r="A1583">
        <v>1582</v>
      </c>
      <c r="B1583">
        <f t="shared" ref="B1583:B1594" si="49">4*60+24</f>
        <v>264</v>
      </c>
    </row>
    <row r="1584" spans="1:2">
      <c r="A1584">
        <v>1583</v>
      </c>
      <c r="B1584">
        <f t="shared" si="49"/>
        <v>264</v>
      </c>
    </row>
    <row r="1585" spans="1:2">
      <c r="A1585">
        <v>1584</v>
      </c>
      <c r="B1585">
        <f t="shared" si="49"/>
        <v>264</v>
      </c>
    </row>
    <row r="1586" spans="1:2">
      <c r="A1586">
        <v>1585</v>
      </c>
      <c r="B1586">
        <f t="shared" si="49"/>
        <v>264</v>
      </c>
    </row>
    <row r="1587" spans="1:2">
      <c r="A1587">
        <v>1586</v>
      </c>
      <c r="B1587">
        <f t="shared" si="49"/>
        <v>264</v>
      </c>
    </row>
    <row r="1588" spans="1:2">
      <c r="A1588">
        <v>1587</v>
      </c>
      <c r="B1588">
        <f t="shared" si="49"/>
        <v>264</v>
      </c>
    </row>
    <row r="1589" spans="1:2">
      <c r="A1589">
        <v>1588</v>
      </c>
      <c r="B1589">
        <f t="shared" si="49"/>
        <v>264</v>
      </c>
    </row>
    <row r="1590" spans="1:2">
      <c r="A1590">
        <v>1589</v>
      </c>
      <c r="B1590">
        <f t="shared" si="49"/>
        <v>264</v>
      </c>
    </row>
    <row r="1591" spans="1:2">
      <c r="A1591">
        <v>1590</v>
      </c>
      <c r="B1591">
        <f t="shared" si="49"/>
        <v>264</v>
      </c>
    </row>
    <row r="1592" spans="1:2">
      <c r="A1592">
        <v>1591</v>
      </c>
      <c r="B1592">
        <f t="shared" si="49"/>
        <v>264</v>
      </c>
    </row>
    <row r="1593" spans="1:2">
      <c r="A1593">
        <v>1592</v>
      </c>
      <c r="B1593">
        <f t="shared" si="49"/>
        <v>264</v>
      </c>
    </row>
    <row r="1594" spans="1:2">
      <c r="A1594">
        <v>1593</v>
      </c>
      <c r="B1594">
        <f t="shared" si="49"/>
        <v>264</v>
      </c>
    </row>
    <row r="1595" spans="1:2">
      <c r="A1595">
        <v>1594</v>
      </c>
      <c r="B1595">
        <f>4*60+27</f>
        <v>267</v>
      </c>
    </row>
    <row r="1596" spans="1:2">
      <c r="A1596">
        <v>1595</v>
      </c>
      <c r="B1596">
        <f>4*60+27</f>
        <v>267</v>
      </c>
    </row>
    <row r="1597" spans="1:2">
      <c r="A1597">
        <v>1596</v>
      </c>
      <c r="B1597">
        <f>4*60+27</f>
        <v>267</v>
      </c>
    </row>
    <row r="1598" spans="1:2">
      <c r="A1598">
        <v>1597</v>
      </c>
      <c r="B1598">
        <f>4*60+27</f>
        <v>267</v>
      </c>
    </row>
    <row r="1599" spans="1:2">
      <c r="A1599">
        <v>1598</v>
      </c>
      <c r="B1599">
        <f>3*60+27</f>
        <v>207</v>
      </c>
    </row>
    <row r="1600" spans="1:2">
      <c r="A1600">
        <v>1599</v>
      </c>
      <c r="B1600">
        <f>3*60+27</f>
        <v>207</v>
      </c>
    </row>
    <row r="1601" spans="1:2">
      <c r="A1601">
        <v>1600</v>
      </c>
      <c r="B1601">
        <f>3*60+30</f>
        <v>210</v>
      </c>
    </row>
    <row r="1602" spans="1:2">
      <c r="A1602">
        <v>1601</v>
      </c>
      <c r="B1602">
        <f>3*60+30</f>
        <v>210</v>
      </c>
    </row>
    <row r="1603" spans="1:2">
      <c r="A1603">
        <v>1602</v>
      </c>
      <c r="B1603">
        <f>3*60+30</f>
        <v>210</v>
      </c>
    </row>
    <row r="1604" spans="1:2">
      <c r="A1604">
        <v>1603</v>
      </c>
      <c r="B1604">
        <f>4*60+58</f>
        <v>298</v>
      </c>
    </row>
    <row r="1605" spans="1:2">
      <c r="A1605">
        <v>1604</v>
      </c>
      <c r="B1605">
        <f>4*60+58</f>
        <v>298</v>
      </c>
    </row>
    <row r="1606" spans="1:2">
      <c r="A1606">
        <v>1605</v>
      </c>
      <c r="B1606">
        <f>4*60+58</f>
        <v>298</v>
      </c>
    </row>
    <row r="1607" spans="1:2">
      <c r="A1607">
        <v>1606</v>
      </c>
      <c r="B1607">
        <f>3*60+30</f>
        <v>210</v>
      </c>
    </row>
    <row r="1608" spans="1:2">
      <c r="A1608">
        <v>1607</v>
      </c>
      <c r="B1608">
        <f>3*60+30</f>
        <v>210</v>
      </c>
    </row>
    <row r="1609" spans="1:2">
      <c r="A1609">
        <v>1608</v>
      </c>
      <c r="B1609">
        <f>4*60+58</f>
        <v>298</v>
      </c>
    </row>
    <row r="1610" spans="1:2">
      <c r="A1610">
        <v>1609</v>
      </c>
      <c r="B1610">
        <f>4*60+58</f>
        <v>298</v>
      </c>
    </row>
    <row r="1611" spans="1:2">
      <c r="A1611">
        <v>1610</v>
      </c>
      <c r="B1611">
        <f>3*60+30</f>
        <v>210</v>
      </c>
    </row>
    <row r="1612" spans="1:2">
      <c r="A1612">
        <v>1611</v>
      </c>
      <c r="B1612">
        <f t="shared" ref="B1612:B1617" si="50">4*60+25</f>
        <v>265</v>
      </c>
    </row>
    <row r="1613" spans="1:2">
      <c r="A1613">
        <v>1612</v>
      </c>
      <c r="B1613">
        <f t="shared" si="50"/>
        <v>265</v>
      </c>
    </row>
    <row r="1614" spans="1:2">
      <c r="A1614">
        <v>1613</v>
      </c>
      <c r="B1614">
        <f t="shared" si="50"/>
        <v>265</v>
      </c>
    </row>
    <row r="1615" spans="1:2">
      <c r="A1615">
        <v>1614</v>
      </c>
      <c r="B1615">
        <f t="shared" si="50"/>
        <v>265</v>
      </c>
    </row>
    <row r="1616" spans="1:2">
      <c r="A1616">
        <v>1615</v>
      </c>
      <c r="B1616">
        <f t="shared" si="50"/>
        <v>265</v>
      </c>
    </row>
    <row r="1617" spans="1:2">
      <c r="A1617">
        <v>1616</v>
      </c>
      <c r="B1617">
        <f t="shared" si="50"/>
        <v>265</v>
      </c>
    </row>
    <row r="1618" spans="1:2">
      <c r="A1618">
        <v>1617</v>
      </c>
      <c r="B1618">
        <f>4*60+7</f>
        <v>247</v>
      </c>
    </row>
    <row r="1619" spans="1:2">
      <c r="A1619">
        <v>1618</v>
      </c>
      <c r="B1619">
        <f>3*60+43</f>
        <v>223</v>
      </c>
    </row>
    <row r="1620" spans="1:2">
      <c r="A1620">
        <v>1619</v>
      </c>
      <c r="B1620">
        <f>3*60+43</f>
        <v>223</v>
      </c>
    </row>
    <row r="1621" spans="1:2">
      <c r="A1621">
        <v>1620</v>
      </c>
      <c r="B1621">
        <f>3*60+43</f>
        <v>223</v>
      </c>
    </row>
    <row r="1622" spans="1:2">
      <c r="A1622">
        <v>1621</v>
      </c>
      <c r="B1622">
        <f>3*60+43</f>
        <v>223</v>
      </c>
    </row>
    <row r="1623" spans="1:2">
      <c r="A1623">
        <v>1622</v>
      </c>
      <c r="B1623">
        <f>4*60+7</f>
        <v>247</v>
      </c>
    </row>
    <row r="1624" spans="1:2">
      <c r="A1624">
        <v>1623</v>
      </c>
      <c r="B1624">
        <f>4*60+7</f>
        <v>247</v>
      </c>
    </row>
    <row r="1625" spans="1:2">
      <c r="A1625">
        <v>1624</v>
      </c>
      <c r="B1625">
        <f>4*60+7</f>
        <v>247</v>
      </c>
    </row>
    <row r="1626" spans="1:2">
      <c r="A1626">
        <v>1625</v>
      </c>
      <c r="B1626">
        <f>4*60+7</f>
        <v>247</v>
      </c>
    </row>
    <row r="1627" spans="1:2">
      <c r="A1627">
        <v>1626</v>
      </c>
      <c r="B1627">
        <f>4*60+7</f>
        <v>247</v>
      </c>
    </row>
    <row r="1628" spans="1:2">
      <c r="A1628">
        <v>1627</v>
      </c>
      <c r="B1628">
        <f>4*60+5</f>
        <v>245</v>
      </c>
    </row>
    <row r="1629" spans="1:2">
      <c r="A1629">
        <v>1628</v>
      </c>
      <c r="B1629">
        <f>4*60+5</f>
        <v>245</v>
      </c>
    </row>
    <row r="1630" spans="1:2">
      <c r="A1630">
        <v>1629</v>
      </c>
      <c r="B1630">
        <f t="shared" ref="B1630:B1635" si="51">4*60+6</f>
        <v>246</v>
      </c>
    </row>
    <row r="1631" spans="1:2">
      <c r="A1631">
        <v>1630</v>
      </c>
      <c r="B1631">
        <f t="shared" si="51"/>
        <v>246</v>
      </c>
    </row>
    <row r="1632" spans="1:2">
      <c r="A1632">
        <v>1631</v>
      </c>
      <c r="B1632">
        <f t="shared" si="51"/>
        <v>246</v>
      </c>
    </row>
    <row r="1633" spans="1:2">
      <c r="A1633">
        <v>1632</v>
      </c>
      <c r="B1633">
        <f t="shared" si="51"/>
        <v>246</v>
      </c>
    </row>
    <row r="1634" spans="1:2">
      <c r="A1634">
        <v>1633</v>
      </c>
      <c r="B1634">
        <f t="shared" si="51"/>
        <v>246</v>
      </c>
    </row>
    <row r="1635" spans="1:2">
      <c r="A1635">
        <v>1634</v>
      </c>
      <c r="B1635">
        <f t="shared" si="51"/>
        <v>246</v>
      </c>
    </row>
    <row r="1636" spans="1:2">
      <c r="A1636">
        <v>1635</v>
      </c>
      <c r="B1636">
        <f t="shared" ref="B1636:B1645" si="52">3*60+47</f>
        <v>227</v>
      </c>
    </row>
    <row r="1637" spans="1:2">
      <c r="A1637">
        <v>1636</v>
      </c>
      <c r="B1637">
        <f t="shared" si="52"/>
        <v>227</v>
      </c>
    </row>
    <row r="1638" spans="1:2">
      <c r="A1638">
        <v>1637</v>
      </c>
      <c r="B1638">
        <f t="shared" si="52"/>
        <v>227</v>
      </c>
    </row>
    <row r="1639" spans="1:2">
      <c r="A1639">
        <v>1638</v>
      </c>
      <c r="B1639">
        <f t="shared" si="52"/>
        <v>227</v>
      </c>
    </row>
    <row r="1640" spans="1:2">
      <c r="A1640">
        <v>1639</v>
      </c>
      <c r="B1640">
        <f t="shared" si="52"/>
        <v>227</v>
      </c>
    </row>
    <row r="1641" spans="1:2">
      <c r="A1641">
        <v>1640</v>
      </c>
      <c r="B1641">
        <f t="shared" si="52"/>
        <v>227</v>
      </c>
    </row>
    <row r="1642" spans="1:2">
      <c r="A1642">
        <v>1641</v>
      </c>
      <c r="B1642">
        <f t="shared" si="52"/>
        <v>227</v>
      </c>
    </row>
    <row r="1643" spans="1:2">
      <c r="A1643">
        <v>1642</v>
      </c>
      <c r="B1643">
        <f t="shared" si="52"/>
        <v>227</v>
      </c>
    </row>
    <row r="1644" spans="1:2">
      <c r="A1644">
        <v>1643</v>
      </c>
      <c r="B1644">
        <f t="shared" si="52"/>
        <v>227</v>
      </c>
    </row>
    <row r="1645" spans="1:2">
      <c r="A1645">
        <v>1644</v>
      </c>
      <c r="B1645">
        <f t="shared" si="52"/>
        <v>227</v>
      </c>
    </row>
    <row r="1646" spans="1:2">
      <c r="A1646">
        <v>1645</v>
      </c>
      <c r="B1646">
        <f t="shared" ref="B1646:B1652" si="53">3*60+49</f>
        <v>229</v>
      </c>
    </row>
    <row r="1647" spans="1:2">
      <c r="A1647">
        <v>1646</v>
      </c>
      <c r="B1647">
        <f t="shared" si="53"/>
        <v>229</v>
      </c>
    </row>
    <row r="1648" spans="1:2">
      <c r="A1648">
        <v>1647</v>
      </c>
      <c r="B1648">
        <f t="shared" si="53"/>
        <v>229</v>
      </c>
    </row>
    <row r="1649" spans="1:2">
      <c r="A1649">
        <v>1648</v>
      </c>
      <c r="B1649">
        <f t="shared" si="53"/>
        <v>229</v>
      </c>
    </row>
    <row r="1650" spans="1:2">
      <c r="A1650">
        <v>1649</v>
      </c>
      <c r="B1650">
        <f t="shared" si="53"/>
        <v>229</v>
      </c>
    </row>
    <row r="1651" spans="1:2">
      <c r="A1651">
        <v>1650</v>
      </c>
      <c r="B1651">
        <f t="shared" si="53"/>
        <v>229</v>
      </c>
    </row>
    <row r="1652" spans="1:2">
      <c r="A1652">
        <v>1651</v>
      </c>
      <c r="B1652">
        <f t="shared" si="53"/>
        <v>229</v>
      </c>
    </row>
    <row r="1653" spans="1:2">
      <c r="A1653">
        <v>1652</v>
      </c>
      <c r="B1653">
        <f t="shared" ref="B1653:B1659" si="54">3*60+55</f>
        <v>235</v>
      </c>
    </row>
    <row r="1654" spans="1:2">
      <c r="A1654">
        <v>1653</v>
      </c>
      <c r="B1654">
        <f t="shared" si="54"/>
        <v>235</v>
      </c>
    </row>
    <row r="1655" spans="1:2">
      <c r="A1655">
        <v>1654</v>
      </c>
      <c r="B1655">
        <f t="shared" si="54"/>
        <v>235</v>
      </c>
    </row>
    <row r="1656" spans="1:2">
      <c r="A1656">
        <v>1655</v>
      </c>
      <c r="B1656">
        <f t="shared" si="54"/>
        <v>235</v>
      </c>
    </row>
    <row r="1657" spans="1:2">
      <c r="A1657">
        <v>1656</v>
      </c>
      <c r="B1657">
        <f t="shared" si="54"/>
        <v>235</v>
      </c>
    </row>
    <row r="1658" spans="1:2">
      <c r="A1658">
        <v>1657</v>
      </c>
      <c r="B1658">
        <f t="shared" si="54"/>
        <v>235</v>
      </c>
    </row>
    <row r="1659" spans="1:2">
      <c r="A1659">
        <v>1658</v>
      </c>
      <c r="B1659">
        <f t="shared" si="54"/>
        <v>235</v>
      </c>
    </row>
    <row r="1660" spans="1:2">
      <c r="A1660">
        <v>1659</v>
      </c>
      <c r="B1660">
        <f>3*60+49</f>
        <v>229</v>
      </c>
    </row>
    <row r="1661" spans="1:2">
      <c r="A1661">
        <v>1660</v>
      </c>
      <c r="B1661">
        <f>3*60+49</f>
        <v>229</v>
      </c>
    </row>
    <row r="1662" spans="1:2">
      <c r="A1662">
        <v>1661</v>
      </c>
      <c r="B1662">
        <f>3*60+55</f>
        <v>235</v>
      </c>
    </row>
    <row r="1663" spans="1:2">
      <c r="A1663">
        <v>1662</v>
      </c>
      <c r="B1663">
        <f>3*60+55</f>
        <v>235</v>
      </c>
    </row>
    <row r="1664" spans="1:2">
      <c r="A1664">
        <v>1663</v>
      </c>
      <c r="B1664">
        <f>3*60+55</f>
        <v>235</v>
      </c>
    </row>
    <row r="1665" spans="1:2">
      <c r="A1665">
        <v>1664</v>
      </c>
      <c r="B1665">
        <f t="shared" ref="B1665:B1676" si="55">4*60+26</f>
        <v>266</v>
      </c>
    </row>
    <row r="1666" spans="1:2">
      <c r="A1666">
        <v>1665</v>
      </c>
      <c r="B1666">
        <f t="shared" si="55"/>
        <v>266</v>
      </c>
    </row>
    <row r="1667" spans="1:2">
      <c r="A1667">
        <v>1666</v>
      </c>
      <c r="B1667">
        <f t="shared" si="55"/>
        <v>266</v>
      </c>
    </row>
    <row r="1668" spans="1:2">
      <c r="A1668">
        <v>1667</v>
      </c>
      <c r="B1668">
        <f t="shared" si="55"/>
        <v>266</v>
      </c>
    </row>
    <row r="1669" spans="1:2">
      <c r="A1669">
        <v>1668</v>
      </c>
      <c r="B1669">
        <f t="shared" si="55"/>
        <v>266</v>
      </c>
    </row>
    <row r="1670" spans="1:2">
      <c r="A1670">
        <v>1669</v>
      </c>
      <c r="B1670">
        <f t="shared" si="55"/>
        <v>266</v>
      </c>
    </row>
    <row r="1671" spans="1:2">
      <c r="A1671">
        <v>1670</v>
      </c>
      <c r="B1671">
        <f t="shared" si="55"/>
        <v>266</v>
      </c>
    </row>
    <row r="1672" spans="1:2">
      <c r="A1672">
        <v>1671</v>
      </c>
      <c r="B1672">
        <f t="shared" si="55"/>
        <v>266</v>
      </c>
    </row>
    <row r="1673" spans="1:2">
      <c r="A1673">
        <v>1672</v>
      </c>
      <c r="B1673">
        <f t="shared" si="55"/>
        <v>266</v>
      </c>
    </row>
    <row r="1674" spans="1:2">
      <c r="A1674">
        <v>1673</v>
      </c>
      <c r="B1674">
        <f t="shared" si="55"/>
        <v>266</v>
      </c>
    </row>
    <row r="1675" spans="1:2">
      <c r="A1675">
        <v>1674</v>
      </c>
      <c r="B1675">
        <f t="shared" si="55"/>
        <v>266</v>
      </c>
    </row>
    <row r="1676" spans="1:2">
      <c r="A1676">
        <v>1675</v>
      </c>
      <c r="B1676">
        <f t="shared" si="55"/>
        <v>266</v>
      </c>
    </row>
    <row r="1677" spans="1:2">
      <c r="A1677">
        <v>1676</v>
      </c>
      <c r="B1677">
        <f>3*60+56</f>
        <v>236</v>
      </c>
    </row>
    <row r="1678" spans="1:2">
      <c r="A1678">
        <v>1677</v>
      </c>
      <c r="B1678">
        <f>4*60+14</f>
        <v>254</v>
      </c>
    </row>
    <row r="1679" spans="1:2">
      <c r="A1679">
        <v>1678</v>
      </c>
      <c r="B1679">
        <f>4*60+14</f>
        <v>254</v>
      </c>
    </row>
    <row r="1680" spans="1:2">
      <c r="A1680">
        <v>1679</v>
      </c>
      <c r="B1680">
        <f>4*60+14</f>
        <v>254</v>
      </c>
    </row>
    <row r="1681" spans="1:2">
      <c r="A1681">
        <v>1680</v>
      </c>
      <c r="B1681">
        <f>4*60+14</f>
        <v>254</v>
      </c>
    </row>
    <row r="1682" spans="1:2">
      <c r="A1682">
        <v>1681</v>
      </c>
      <c r="B1682">
        <f t="shared" ref="B1682:B1690" si="56">3*60+12</f>
        <v>192</v>
      </c>
    </row>
    <row r="1683" spans="1:2">
      <c r="A1683">
        <v>1682</v>
      </c>
      <c r="B1683">
        <f t="shared" si="56"/>
        <v>192</v>
      </c>
    </row>
    <row r="1684" spans="1:2">
      <c r="A1684">
        <v>1683</v>
      </c>
      <c r="B1684">
        <f t="shared" si="56"/>
        <v>192</v>
      </c>
    </row>
    <row r="1685" spans="1:2">
      <c r="A1685">
        <v>1684</v>
      </c>
      <c r="B1685">
        <f t="shared" si="56"/>
        <v>192</v>
      </c>
    </row>
    <row r="1686" spans="1:2">
      <c r="A1686">
        <v>1685</v>
      </c>
      <c r="B1686">
        <f t="shared" si="56"/>
        <v>192</v>
      </c>
    </row>
    <row r="1687" spans="1:2">
      <c r="A1687">
        <v>1686</v>
      </c>
      <c r="B1687">
        <f t="shared" si="56"/>
        <v>192</v>
      </c>
    </row>
    <row r="1688" spans="1:2">
      <c r="A1688">
        <v>1687</v>
      </c>
      <c r="B1688">
        <f t="shared" si="56"/>
        <v>192</v>
      </c>
    </row>
    <row r="1689" spans="1:2">
      <c r="A1689">
        <v>1688</v>
      </c>
      <c r="B1689">
        <f t="shared" si="56"/>
        <v>192</v>
      </c>
    </row>
    <row r="1690" spans="1:2">
      <c r="A1690">
        <v>1689</v>
      </c>
      <c r="B1690">
        <f t="shared" si="56"/>
        <v>192</v>
      </c>
    </row>
    <row r="1691" spans="1:2">
      <c r="A1691">
        <v>1690</v>
      </c>
      <c r="B1691">
        <f>3*60+32</f>
        <v>212</v>
      </c>
    </row>
    <row r="1692" spans="1:2">
      <c r="A1692">
        <v>1691</v>
      </c>
      <c r="B1692">
        <f>3*60+32</f>
        <v>212</v>
      </c>
    </row>
    <row r="1693" spans="1:2">
      <c r="A1693">
        <v>1692</v>
      </c>
      <c r="B1693">
        <f>3*60+32</f>
        <v>212</v>
      </c>
    </row>
    <row r="1694" spans="1:2">
      <c r="A1694">
        <v>1693</v>
      </c>
      <c r="B1694">
        <f>3*60+44</f>
        <v>224</v>
      </c>
    </row>
    <row r="1695" spans="1:2">
      <c r="A1695">
        <v>1694</v>
      </c>
      <c r="B1695">
        <f>3*60+44</f>
        <v>224</v>
      </c>
    </row>
    <row r="1696" spans="1:2">
      <c r="A1696">
        <v>1695</v>
      </c>
      <c r="B1696">
        <f>3*60+44</f>
        <v>224</v>
      </c>
    </row>
    <row r="1697" spans="1:2">
      <c r="A1697">
        <v>1696</v>
      </c>
      <c r="B1697">
        <f>3*60+44</f>
        <v>224</v>
      </c>
    </row>
    <row r="1698" spans="1:2">
      <c r="A1698">
        <v>1697</v>
      </c>
      <c r="B1698">
        <f>3*60+32</f>
        <v>212</v>
      </c>
    </row>
    <row r="1699" spans="1:2">
      <c r="A1699">
        <v>1698</v>
      </c>
      <c r="B1699">
        <f>3*60+32</f>
        <v>212</v>
      </c>
    </row>
    <row r="1700" spans="1:2">
      <c r="A1700">
        <v>1699</v>
      </c>
      <c r="B1700">
        <f t="shared" ref="B1700:B1707" si="57">3*60+56</f>
        <v>236</v>
      </c>
    </row>
    <row r="1701" spans="1:2">
      <c r="A1701">
        <v>1700</v>
      </c>
      <c r="B1701">
        <f t="shared" si="57"/>
        <v>236</v>
      </c>
    </row>
    <row r="1702" spans="1:2">
      <c r="A1702">
        <v>1701</v>
      </c>
      <c r="B1702">
        <f t="shared" si="57"/>
        <v>236</v>
      </c>
    </row>
    <row r="1703" spans="1:2">
      <c r="A1703">
        <v>1702</v>
      </c>
      <c r="B1703">
        <f t="shared" si="57"/>
        <v>236</v>
      </c>
    </row>
    <row r="1704" spans="1:2">
      <c r="A1704">
        <v>1703</v>
      </c>
      <c r="B1704">
        <f t="shared" si="57"/>
        <v>236</v>
      </c>
    </row>
    <row r="1705" spans="1:2">
      <c r="A1705">
        <v>1704</v>
      </c>
      <c r="B1705">
        <f t="shared" si="57"/>
        <v>236</v>
      </c>
    </row>
    <row r="1706" spans="1:2">
      <c r="A1706">
        <v>1705</v>
      </c>
      <c r="B1706">
        <f t="shared" si="57"/>
        <v>236</v>
      </c>
    </row>
    <row r="1707" spans="1:2">
      <c r="A1707">
        <v>1706</v>
      </c>
      <c r="B1707">
        <f t="shared" si="57"/>
        <v>236</v>
      </c>
    </row>
    <row r="1708" spans="1:2">
      <c r="A1708">
        <v>1707</v>
      </c>
      <c r="B1708">
        <f>4*60+53</f>
        <v>293</v>
      </c>
    </row>
    <row r="1709" spans="1:2">
      <c r="A1709">
        <v>1708</v>
      </c>
      <c r="B1709">
        <f>4*60+53</f>
        <v>293</v>
      </c>
    </row>
    <row r="1710" spans="1:2">
      <c r="A1710">
        <v>1709</v>
      </c>
      <c r="B1710">
        <f>4*60+53</f>
        <v>293</v>
      </c>
    </row>
    <row r="1711" spans="1:2">
      <c r="A1711">
        <v>1710</v>
      </c>
      <c r="B1711">
        <f>4*60+53</f>
        <v>293</v>
      </c>
    </row>
    <row r="1712" spans="1:2">
      <c r="A1712">
        <v>1711</v>
      </c>
      <c r="B1712">
        <f t="shared" ref="B1712:B1720" si="58">4*60+4</f>
        <v>244</v>
      </c>
    </row>
    <row r="1713" spans="1:2">
      <c r="A1713">
        <v>1712</v>
      </c>
      <c r="B1713">
        <f t="shared" si="58"/>
        <v>244</v>
      </c>
    </row>
    <row r="1714" spans="1:2">
      <c r="A1714">
        <v>1713</v>
      </c>
      <c r="B1714">
        <f t="shared" si="58"/>
        <v>244</v>
      </c>
    </row>
    <row r="1715" spans="1:2">
      <c r="A1715">
        <v>1714</v>
      </c>
      <c r="B1715">
        <f t="shared" si="58"/>
        <v>244</v>
      </c>
    </row>
    <row r="1716" spans="1:2">
      <c r="A1716">
        <v>1715</v>
      </c>
      <c r="B1716">
        <f t="shared" si="58"/>
        <v>244</v>
      </c>
    </row>
    <row r="1717" spans="1:2">
      <c r="A1717">
        <v>1716</v>
      </c>
      <c r="B1717">
        <f t="shared" si="58"/>
        <v>244</v>
      </c>
    </row>
    <row r="1718" spans="1:2">
      <c r="A1718">
        <v>1717</v>
      </c>
      <c r="B1718">
        <f t="shared" si="58"/>
        <v>244</v>
      </c>
    </row>
    <row r="1719" spans="1:2">
      <c r="A1719">
        <v>1718</v>
      </c>
      <c r="B1719">
        <f t="shared" si="58"/>
        <v>244</v>
      </c>
    </row>
    <row r="1720" spans="1:2">
      <c r="A1720">
        <v>1719</v>
      </c>
      <c r="B1720">
        <f t="shared" si="58"/>
        <v>244</v>
      </c>
    </row>
    <row r="1721" spans="1:2">
      <c r="A1721">
        <v>1720</v>
      </c>
      <c r="B1721">
        <f>3*60+33</f>
        <v>213</v>
      </c>
    </row>
    <row r="1722" spans="1:2">
      <c r="A1722">
        <v>1721</v>
      </c>
      <c r="B1722">
        <f t="shared" ref="B1722:B1731" si="59">3*60+55</f>
        <v>235</v>
      </c>
    </row>
    <row r="1723" spans="1:2">
      <c r="A1723">
        <v>1722</v>
      </c>
      <c r="B1723">
        <f t="shared" si="59"/>
        <v>235</v>
      </c>
    </row>
    <row r="1724" spans="1:2">
      <c r="A1724">
        <v>1723</v>
      </c>
      <c r="B1724">
        <f t="shared" si="59"/>
        <v>235</v>
      </c>
    </row>
    <row r="1725" spans="1:2">
      <c r="A1725">
        <v>1724</v>
      </c>
      <c r="B1725">
        <f t="shared" si="59"/>
        <v>235</v>
      </c>
    </row>
    <row r="1726" spans="1:2">
      <c r="A1726">
        <v>1725</v>
      </c>
      <c r="B1726">
        <f t="shared" si="59"/>
        <v>235</v>
      </c>
    </row>
    <row r="1727" spans="1:2">
      <c r="A1727">
        <v>1726</v>
      </c>
      <c r="B1727">
        <f t="shared" si="59"/>
        <v>235</v>
      </c>
    </row>
    <row r="1728" spans="1:2">
      <c r="A1728">
        <v>1727</v>
      </c>
      <c r="B1728">
        <f t="shared" si="59"/>
        <v>235</v>
      </c>
    </row>
    <row r="1729" spans="1:2">
      <c r="A1729">
        <v>1728</v>
      </c>
      <c r="B1729">
        <f t="shared" si="59"/>
        <v>235</v>
      </c>
    </row>
    <row r="1730" spans="1:2">
      <c r="A1730">
        <v>1729</v>
      </c>
      <c r="B1730">
        <f t="shared" si="59"/>
        <v>235</v>
      </c>
    </row>
    <row r="1731" spans="1:2">
      <c r="A1731">
        <v>1730</v>
      </c>
      <c r="B1731">
        <f t="shared" si="59"/>
        <v>235</v>
      </c>
    </row>
    <row r="1732" spans="1:2">
      <c r="A1732">
        <v>1731</v>
      </c>
      <c r="B1732">
        <f>3*60+32</f>
        <v>212</v>
      </c>
    </row>
    <row r="1733" spans="1:2">
      <c r="A1733">
        <v>1732</v>
      </c>
      <c r="B1733">
        <f t="shared" ref="B1733:B1744" si="60">4*60+10</f>
        <v>250</v>
      </c>
    </row>
    <row r="1734" spans="1:2">
      <c r="A1734">
        <v>1733</v>
      </c>
      <c r="B1734">
        <f t="shared" si="60"/>
        <v>250</v>
      </c>
    </row>
    <row r="1735" spans="1:2">
      <c r="A1735">
        <v>1734</v>
      </c>
      <c r="B1735">
        <f t="shared" si="60"/>
        <v>250</v>
      </c>
    </row>
    <row r="1736" spans="1:2">
      <c r="A1736">
        <v>1735</v>
      </c>
      <c r="B1736">
        <f t="shared" si="60"/>
        <v>250</v>
      </c>
    </row>
    <row r="1737" spans="1:2">
      <c r="A1737">
        <v>1736</v>
      </c>
      <c r="B1737">
        <f t="shared" si="60"/>
        <v>250</v>
      </c>
    </row>
    <row r="1738" spans="1:2">
      <c r="A1738">
        <v>1737</v>
      </c>
      <c r="B1738">
        <f t="shared" si="60"/>
        <v>250</v>
      </c>
    </row>
    <row r="1739" spans="1:2">
      <c r="A1739">
        <v>1738</v>
      </c>
      <c r="B1739">
        <f t="shared" si="60"/>
        <v>250</v>
      </c>
    </row>
    <row r="1740" spans="1:2">
      <c r="A1740">
        <v>1739</v>
      </c>
      <c r="B1740">
        <f t="shared" si="60"/>
        <v>250</v>
      </c>
    </row>
    <row r="1741" spans="1:2">
      <c r="A1741">
        <v>1740</v>
      </c>
      <c r="B1741">
        <f t="shared" si="60"/>
        <v>250</v>
      </c>
    </row>
    <row r="1742" spans="1:2">
      <c r="A1742">
        <v>1741</v>
      </c>
      <c r="B1742">
        <f t="shared" si="60"/>
        <v>250</v>
      </c>
    </row>
    <row r="1743" spans="1:2">
      <c r="A1743">
        <v>1742</v>
      </c>
      <c r="B1743">
        <f t="shared" si="60"/>
        <v>250</v>
      </c>
    </row>
    <row r="1744" spans="1:2">
      <c r="A1744">
        <v>1743</v>
      </c>
      <c r="B1744">
        <f t="shared" si="60"/>
        <v>250</v>
      </c>
    </row>
    <row r="1745" spans="1:2">
      <c r="A1745">
        <v>1744</v>
      </c>
      <c r="B1745">
        <f t="shared" ref="B1745:B1751" si="61">4*60+15</f>
        <v>255</v>
      </c>
    </row>
    <row r="1746" spans="1:2">
      <c r="A1746">
        <v>1745</v>
      </c>
      <c r="B1746">
        <f t="shared" si="61"/>
        <v>255</v>
      </c>
    </row>
    <row r="1747" spans="1:2">
      <c r="A1747">
        <v>1746</v>
      </c>
      <c r="B1747">
        <f t="shared" si="61"/>
        <v>255</v>
      </c>
    </row>
    <row r="1748" spans="1:2">
      <c r="A1748">
        <v>1747</v>
      </c>
      <c r="B1748">
        <f t="shared" si="61"/>
        <v>255</v>
      </c>
    </row>
    <row r="1749" spans="1:2">
      <c r="A1749">
        <v>1748</v>
      </c>
      <c r="B1749">
        <f t="shared" si="61"/>
        <v>255</v>
      </c>
    </row>
    <row r="1750" spans="1:2">
      <c r="A1750">
        <v>1749</v>
      </c>
      <c r="B1750">
        <f t="shared" si="61"/>
        <v>255</v>
      </c>
    </row>
    <row r="1751" spans="1:2">
      <c r="A1751">
        <v>1750</v>
      </c>
      <c r="B1751">
        <f t="shared" si="61"/>
        <v>255</v>
      </c>
    </row>
    <row r="1752" spans="1:2">
      <c r="A1752">
        <v>1751</v>
      </c>
      <c r="B1752">
        <f>4*60+7</f>
        <v>247</v>
      </c>
    </row>
    <row r="1753" spans="1:2">
      <c r="A1753">
        <v>1752</v>
      </c>
      <c r="B1753">
        <f>4*60+15</f>
        <v>255</v>
      </c>
    </row>
    <row r="1754" spans="1:2">
      <c r="A1754">
        <v>1753</v>
      </c>
      <c r="B1754">
        <f>3*60+49</f>
        <v>229</v>
      </c>
    </row>
    <row r="1755" spans="1:2">
      <c r="A1755">
        <v>1754</v>
      </c>
      <c r="B1755">
        <f>3*60+49</f>
        <v>229</v>
      </c>
    </row>
    <row r="1756" spans="1:2">
      <c r="A1756">
        <v>1755</v>
      </c>
      <c r="B1756">
        <f>4*60+8</f>
        <v>248</v>
      </c>
    </row>
    <row r="1757" spans="1:2">
      <c r="A1757">
        <v>1756</v>
      </c>
      <c r="B1757">
        <f>4*60+8</f>
        <v>248</v>
      </c>
    </row>
    <row r="1758" spans="1:2">
      <c r="A1758">
        <v>1757</v>
      </c>
      <c r="B1758">
        <f>4*60+7</f>
        <v>247</v>
      </c>
    </row>
    <row r="1759" spans="1:2">
      <c r="A1759">
        <v>1758</v>
      </c>
      <c r="B1759">
        <f>4*60+7</f>
        <v>247</v>
      </c>
    </row>
    <row r="1760" spans="1:2">
      <c r="A1760">
        <v>1759</v>
      </c>
      <c r="B1760">
        <f>4*60+7</f>
        <v>247</v>
      </c>
    </row>
    <row r="1761" spans="1:2">
      <c r="A1761">
        <v>1760</v>
      </c>
      <c r="B1761">
        <f t="shared" ref="B1761:B1767" si="62">3*60+43</f>
        <v>223</v>
      </c>
    </row>
    <row r="1762" spans="1:2">
      <c r="A1762">
        <v>1761</v>
      </c>
      <c r="B1762">
        <f t="shared" si="62"/>
        <v>223</v>
      </c>
    </row>
    <row r="1763" spans="1:2">
      <c r="A1763">
        <v>1762</v>
      </c>
      <c r="B1763">
        <f t="shared" si="62"/>
        <v>223</v>
      </c>
    </row>
    <row r="1764" spans="1:2">
      <c r="A1764">
        <v>1763</v>
      </c>
      <c r="B1764">
        <f t="shared" si="62"/>
        <v>223</v>
      </c>
    </row>
    <row r="1765" spans="1:2">
      <c r="A1765">
        <v>1764</v>
      </c>
      <c r="B1765">
        <f t="shared" si="62"/>
        <v>223</v>
      </c>
    </row>
    <row r="1766" spans="1:2">
      <c r="A1766">
        <v>1765</v>
      </c>
      <c r="B1766">
        <f t="shared" si="62"/>
        <v>223</v>
      </c>
    </row>
    <row r="1767" spans="1:2">
      <c r="A1767">
        <v>1766</v>
      </c>
      <c r="B1767">
        <f t="shared" si="62"/>
        <v>223</v>
      </c>
    </row>
    <row r="1768" spans="1:2">
      <c r="A1768">
        <v>1767</v>
      </c>
      <c r="B1768">
        <f t="shared" ref="B1768:B1773" si="63">3*60+42</f>
        <v>222</v>
      </c>
    </row>
    <row r="1769" spans="1:2">
      <c r="A1769">
        <v>1768</v>
      </c>
      <c r="B1769">
        <f t="shared" si="63"/>
        <v>222</v>
      </c>
    </row>
    <row r="1770" spans="1:2">
      <c r="A1770">
        <v>1769</v>
      </c>
      <c r="B1770">
        <f t="shared" si="63"/>
        <v>222</v>
      </c>
    </row>
    <row r="1771" spans="1:2">
      <c r="A1771">
        <v>1770</v>
      </c>
      <c r="B1771">
        <f t="shared" si="63"/>
        <v>222</v>
      </c>
    </row>
    <row r="1772" spans="1:2">
      <c r="A1772">
        <v>1771</v>
      </c>
      <c r="B1772">
        <f t="shared" si="63"/>
        <v>222</v>
      </c>
    </row>
    <row r="1773" spans="1:2">
      <c r="A1773">
        <v>1772</v>
      </c>
      <c r="B1773">
        <f t="shared" si="63"/>
        <v>222</v>
      </c>
    </row>
    <row r="1774" spans="1:2">
      <c r="A1774">
        <v>1773</v>
      </c>
      <c r="B1774">
        <f>4*60+30</f>
        <v>270</v>
      </c>
    </row>
    <row r="1775" spans="1:2">
      <c r="A1775">
        <v>1774</v>
      </c>
      <c r="B1775">
        <f>4*60+30</f>
        <v>270</v>
      </c>
    </row>
    <row r="1776" spans="1:2">
      <c r="A1776">
        <v>1775</v>
      </c>
      <c r="B1776">
        <f>4*60+30</f>
        <v>270</v>
      </c>
    </row>
    <row r="1777" spans="1:2">
      <c r="A1777">
        <v>1776</v>
      </c>
      <c r="B1777">
        <f t="shared" ref="B1777:B1785" si="64">4*60+9</f>
        <v>249</v>
      </c>
    </row>
    <row r="1778" spans="1:2">
      <c r="A1778">
        <v>1777</v>
      </c>
      <c r="B1778">
        <f t="shared" si="64"/>
        <v>249</v>
      </c>
    </row>
    <row r="1779" spans="1:2">
      <c r="A1779">
        <v>1778</v>
      </c>
      <c r="B1779">
        <f t="shared" si="64"/>
        <v>249</v>
      </c>
    </row>
    <row r="1780" spans="1:2">
      <c r="A1780">
        <v>1779</v>
      </c>
      <c r="B1780">
        <f t="shared" si="64"/>
        <v>249</v>
      </c>
    </row>
    <row r="1781" spans="1:2">
      <c r="A1781">
        <v>1780</v>
      </c>
      <c r="B1781">
        <f t="shared" si="64"/>
        <v>249</v>
      </c>
    </row>
    <row r="1782" spans="1:2">
      <c r="A1782">
        <v>1781</v>
      </c>
      <c r="B1782">
        <f t="shared" si="64"/>
        <v>249</v>
      </c>
    </row>
    <row r="1783" spans="1:2">
      <c r="A1783">
        <v>1782</v>
      </c>
      <c r="B1783">
        <f t="shared" si="64"/>
        <v>249</v>
      </c>
    </row>
    <row r="1784" spans="1:2">
      <c r="A1784">
        <v>1783</v>
      </c>
      <c r="B1784">
        <f t="shared" si="64"/>
        <v>249</v>
      </c>
    </row>
    <row r="1785" spans="1:2">
      <c r="A1785">
        <v>1784</v>
      </c>
      <c r="B1785">
        <f t="shared" si="64"/>
        <v>249</v>
      </c>
    </row>
    <row r="1786" spans="1:2">
      <c r="A1786">
        <v>1785</v>
      </c>
      <c r="B1786">
        <f t="shared" ref="B1786:B1794" si="65">3*60+29</f>
        <v>209</v>
      </c>
    </row>
    <row r="1787" spans="1:2">
      <c r="A1787">
        <v>1786</v>
      </c>
      <c r="B1787">
        <f t="shared" si="65"/>
        <v>209</v>
      </c>
    </row>
    <row r="1788" spans="1:2">
      <c r="A1788">
        <v>1787</v>
      </c>
      <c r="B1788">
        <f t="shared" si="65"/>
        <v>209</v>
      </c>
    </row>
    <row r="1789" spans="1:2">
      <c r="A1789">
        <v>1788</v>
      </c>
      <c r="B1789">
        <f t="shared" si="65"/>
        <v>209</v>
      </c>
    </row>
    <row r="1790" spans="1:2">
      <c r="A1790">
        <v>1789</v>
      </c>
      <c r="B1790">
        <f t="shared" si="65"/>
        <v>209</v>
      </c>
    </row>
    <row r="1791" spans="1:2">
      <c r="A1791">
        <v>1790</v>
      </c>
      <c r="B1791">
        <f t="shared" si="65"/>
        <v>209</v>
      </c>
    </row>
    <row r="1792" spans="1:2">
      <c r="A1792">
        <v>1791</v>
      </c>
      <c r="B1792">
        <f t="shared" si="65"/>
        <v>209</v>
      </c>
    </row>
    <row r="1793" spans="1:2">
      <c r="A1793">
        <v>1792</v>
      </c>
      <c r="B1793">
        <f t="shared" si="65"/>
        <v>209</v>
      </c>
    </row>
    <row r="1794" spans="1:2">
      <c r="A1794">
        <v>1793</v>
      </c>
      <c r="B1794">
        <f t="shared" si="65"/>
        <v>209</v>
      </c>
    </row>
    <row r="1795" spans="1:2">
      <c r="A1795">
        <v>1794</v>
      </c>
      <c r="B1795">
        <f>3*60+20</f>
        <v>200</v>
      </c>
    </row>
    <row r="1796" spans="1:2">
      <c r="A1796">
        <v>1795</v>
      </c>
      <c r="B1796">
        <f>3*60+20</f>
        <v>200</v>
      </c>
    </row>
    <row r="1797" spans="1:2">
      <c r="A1797">
        <v>1796</v>
      </c>
      <c r="B1797">
        <f>3*60+20</f>
        <v>200</v>
      </c>
    </row>
    <row r="1798" spans="1:2">
      <c r="A1798">
        <v>1797</v>
      </c>
      <c r="B1798">
        <f>3*60+20</f>
        <v>200</v>
      </c>
    </row>
    <row r="1799" spans="1:2">
      <c r="A1799">
        <v>1798</v>
      </c>
      <c r="B1799">
        <f>3*60+23</f>
        <v>203</v>
      </c>
    </row>
    <row r="1800" spans="1:2">
      <c r="A1800">
        <v>1799</v>
      </c>
      <c r="B1800">
        <f>3*60+23</f>
        <v>203</v>
      </c>
    </row>
    <row r="1801" spans="1:2">
      <c r="A1801">
        <v>1800</v>
      </c>
      <c r="B1801">
        <f>3*60+23</f>
        <v>203</v>
      </c>
    </row>
    <row r="1802" spans="1:2">
      <c r="A1802">
        <v>1801</v>
      </c>
      <c r="B1802">
        <f>3*60+23</f>
        <v>203</v>
      </c>
    </row>
    <row r="1803" spans="1:2">
      <c r="A1803">
        <v>1802</v>
      </c>
      <c r="B1803">
        <f>3*60+45</f>
        <v>225</v>
      </c>
    </row>
    <row r="1804" spans="1:2">
      <c r="A1804">
        <v>1803</v>
      </c>
      <c r="B1804">
        <f t="shared" ref="B1804:B1813" si="66">3*60+23</f>
        <v>203</v>
      </c>
    </row>
    <row r="1805" spans="1:2">
      <c r="A1805">
        <v>1804</v>
      </c>
      <c r="B1805">
        <f t="shared" si="66"/>
        <v>203</v>
      </c>
    </row>
    <row r="1806" spans="1:2">
      <c r="A1806">
        <v>1805</v>
      </c>
      <c r="B1806">
        <f t="shared" si="66"/>
        <v>203</v>
      </c>
    </row>
    <row r="1807" spans="1:2">
      <c r="A1807">
        <v>1806</v>
      </c>
      <c r="B1807">
        <f t="shared" si="66"/>
        <v>203</v>
      </c>
    </row>
    <row r="1808" spans="1:2">
      <c r="A1808">
        <v>1807</v>
      </c>
      <c r="B1808">
        <f t="shared" si="66"/>
        <v>203</v>
      </c>
    </row>
    <row r="1809" spans="1:2">
      <c r="A1809">
        <v>1808</v>
      </c>
      <c r="B1809">
        <f t="shared" si="66"/>
        <v>203</v>
      </c>
    </row>
    <row r="1810" spans="1:2">
      <c r="A1810">
        <v>1809</v>
      </c>
      <c r="B1810">
        <f t="shared" si="66"/>
        <v>203</v>
      </c>
    </row>
    <row r="1811" spans="1:2">
      <c r="A1811">
        <v>1810</v>
      </c>
      <c r="B1811">
        <f t="shared" si="66"/>
        <v>203</v>
      </c>
    </row>
    <row r="1812" spans="1:2">
      <c r="A1812">
        <v>1811</v>
      </c>
      <c r="B1812">
        <f t="shared" si="66"/>
        <v>203</v>
      </c>
    </row>
    <row r="1813" spans="1:2">
      <c r="A1813">
        <v>1812</v>
      </c>
      <c r="B1813">
        <f t="shared" si="66"/>
        <v>203</v>
      </c>
    </row>
    <row r="1814" spans="1:2">
      <c r="A1814">
        <v>1813</v>
      </c>
      <c r="B1814">
        <f t="shared" ref="B1814:B1823" si="67">3*60+28</f>
        <v>208</v>
      </c>
    </row>
    <row r="1815" spans="1:2">
      <c r="A1815">
        <v>1814</v>
      </c>
      <c r="B1815">
        <f t="shared" si="67"/>
        <v>208</v>
      </c>
    </row>
    <row r="1816" spans="1:2">
      <c r="A1816">
        <v>1815</v>
      </c>
      <c r="B1816">
        <f t="shared" si="67"/>
        <v>208</v>
      </c>
    </row>
    <row r="1817" spans="1:2">
      <c r="A1817">
        <v>1816</v>
      </c>
      <c r="B1817">
        <f t="shared" si="67"/>
        <v>208</v>
      </c>
    </row>
    <row r="1818" spans="1:2">
      <c r="A1818">
        <v>1817</v>
      </c>
      <c r="B1818">
        <f t="shared" si="67"/>
        <v>208</v>
      </c>
    </row>
    <row r="1819" spans="1:2">
      <c r="A1819">
        <v>1818</v>
      </c>
      <c r="B1819">
        <f t="shared" si="67"/>
        <v>208</v>
      </c>
    </row>
    <row r="1820" spans="1:2">
      <c r="A1820">
        <v>1819</v>
      </c>
      <c r="B1820">
        <f t="shared" si="67"/>
        <v>208</v>
      </c>
    </row>
    <row r="1821" spans="1:2">
      <c r="A1821">
        <v>1820</v>
      </c>
      <c r="B1821">
        <f t="shared" si="67"/>
        <v>208</v>
      </c>
    </row>
    <row r="1822" spans="1:2">
      <c r="A1822">
        <v>1821</v>
      </c>
      <c r="B1822">
        <f t="shared" si="67"/>
        <v>208</v>
      </c>
    </row>
    <row r="1823" spans="1:2">
      <c r="A1823">
        <v>1822</v>
      </c>
      <c r="B1823">
        <f t="shared" si="67"/>
        <v>208</v>
      </c>
    </row>
    <row r="1824" spans="1:2">
      <c r="A1824">
        <v>1823</v>
      </c>
      <c r="B1824">
        <f>3*60+49</f>
        <v>229</v>
      </c>
    </row>
    <row r="1825" spans="1:2">
      <c r="A1825">
        <v>1824</v>
      </c>
      <c r="B1825">
        <f>3*60+49</f>
        <v>229</v>
      </c>
    </row>
    <row r="1826" spans="1:2">
      <c r="A1826">
        <v>1825</v>
      </c>
      <c r="B1826">
        <f>3*60+49</f>
        <v>229</v>
      </c>
    </row>
    <row r="1827" spans="1:2">
      <c r="A1827">
        <v>1826</v>
      </c>
      <c r="B1827">
        <f>3*60+49</f>
        <v>229</v>
      </c>
    </row>
    <row r="1828" spans="1:2">
      <c r="A1828">
        <v>1827</v>
      </c>
      <c r="B1828">
        <f>3*60+49</f>
        <v>229</v>
      </c>
    </row>
    <row r="1829" spans="1:2">
      <c r="A1829">
        <v>1828</v>
      </c>
      <c r="B1829">
        <f>3*60+53</f>
        <v>233</v>
      </c>
    </row>
    <row r="1830" spans="1:2">
      <c r="A1830">
        <v>1829</v>
      </c>
      <c r="B1830">
        <f>3*60+53</f>
        <v>233</v>
      </c>
    </row>
    <row r="1831" spans="1:2">
      <c r="A1831">
        <v>1830</v>
      </c>
      <c r="B1831">
        <f>3*60+44</f>
        <v>224</v>
      </c>
    </row>
    <row r="1832" spans="1:2">
      <c r="A1832">
        <v>1831</v>
      </c>
      <c r="B1832">
        <f>4*60+30</f>
        <v>270</v>
      </c>
    </row>
    <row r="1833" spans="1:2">
      <c r="A1833">
        <v>1832</v>
      </c>
      <c r="B1833">
        <f>4*60+30</f>
        <v>270</v>
      </c>
    </row>
    <row r="1834" spans="1:2">
      <c r="A1834">
        <v>1833</v>
      </c>
      <c r="B1834">
        <f>3*60+30</f>
        <v>210</v>
      </c>
    </row>
    <row r="1835" spans="1:2">
      <c r="A1835">
        <v>1834</v>
      </c>
      <c r="B1835">
        <f>3*60+30</f>
        <v>210</v>
      </c>
    </row>
    <row r="1836" spans="1:2">
      <c r="A1836">
        <v>1835</v>
      </c>
      <c r="B1836">
        <f>3*60+30</f>
        <v>210</v>
      </c>
    </row>
    <row r="1837" spans="1:2">
      <c r="A1837">
        <v>1836</v>
      </c>
      <c r="B1837">
        <f>3*60+30</f>
        <v>210</v>
      </c>
    </row>
    <row r="1838" spans="1:2">
      <c r="A1838">
        <v>1837</v>
      </c>
      <c r="B1838">
        <f>3*60+30</f>
        <v>210</v>
      </c>
    </row>
    <row r="1839" spans="1:2">
      <c r="A1839">
        <v>1838</v>
      </c>
      <c r="B1839">
        <f>3*60+22</f>
        <v>202</v>
      </c>
    </row>
    <row r="1840" spans="1:2">
      <c r="A1840">
        <v>1839</v>
      </c>
      <c r="B1840">
        <f>3*60+27</f>
        <v>207</v>
      </c>
    </row>
    <row r="1841" spans="1:2">
      <c r="A1841">
        <v>1840</v>
      </c>
      <c r="B1841">
        <f>3*60+36</f>
        <v>216</v>
      </c>
    </row>
    <row r="1842" spans="1:2">
      <c r="A1842">
        <v>1841</v>
      </c>
      <c r="B1842">
        <f>3*60+27</f>
        <v>207</v>
      </c>
    </row>
    <row r="1843" spans="1:2">
      <c r="A1843">
        <v>1842</v>
      </c>
      <c r="B1843">
        <f>3*60+53</f>
        <v>233</v>
      </c>
    </row>
    <row r="1844" spans="1:2">
      <c r="A1844">
        <v>1843</v>
      </c>
      <c r="B1844">
        <f>3*60+53</f>
        <v>233</v>
      </c>
    </row>
    <row r="1845" spans="1:2">
      <c r="A1845">
        <v>1844</v>
      </c>
      <c r="B1845">
        <f>3*60+53</f>
        <v>233</v>
      </c>
    </row>
    <row r="1846" spans="1:2">
      <c r="A1846">
        <v>1845</v>
      </c>
      <c r="B1846">
        <f>3*60+53</f>
        <v>233</v>
      </c>
    </row>
    <row r="1847" spans="1:2">
      <c r="A1847">
        <v>1846</v>
      </c>
      <c r="B1847">
        <f>3*60+53</f>
        <v>233</v>
      </c>
    </row>
    <row r="1848" spans="1:2">
      <c r="A1848">
        <v>1847</v>
      </c>
      <c r="B1848">
        <f>3*60+58</f>
        <v>238</v>
      </c>
    </row>
    <row r="1849" spans="1:2">
      <c r="A1849">
        <v>1848</v>
      </c>
      <c r="B1849">
        <f>3*60+58</f>
        <v>238</v>
      </c>
    </row>
    <row r="1850" spans="1:2">
      <c r="A1850">
        <v>1849</v>
      </c>
      <c r="B1850">
        <f>3*60+58</f>
        <v>238</v>
      </c>
    </row>
    <row r="1851" spans="1:2">
      <c r="A1851">
        <v>1850</v>
      </c>
      <c r="B1851">
        <f>5*60+2</f>
        <v>302</v>
      </c>
    </row>
    <row r="1852" spans="1:2">
      <c r="A1852">
        <v>1851</v>
      </c>
      <c r="B1852">
        <f>5*60+2</f>
        <v>302</v>
      </c>
    </row>
    <row r="1853" spans="1:2">
      <c r="A1853">
        <v>1852</v>
      </c>
      <c r="B1853">
        <f>3*60+38</f>
        <v>218</v>
      </c>
    </row>
    <row r="1854" spans="1:2">
      <c r="A1854">
        <v>1853</v>
      </c>
      <c r="B1854">
        <f>3*60+38</f>
        <v>218</v>
      </c>
    </row>
    <row r="1855" spans="1:2">
      <c r="A1855">
        <v>1854</v>
      </c>
      <c r="B1855">
        <f>4*60+13</f>
        <v>253</v>
      </c>
    </row>
    <row r="1856" spans="1:2">
      <c r="A1856">
        <v>1855</v>
      </c>
      <c r="B1856">
        <f t="shared" ref="B1856:B1861" si="68">4*60+2</f>
        <v>242</v>
      </c>
    </row>
    <row r="1857" spans="1:2">
      <c r="A1857">
        <v>1856</v>
      </c>
      <c r="B1857">
        <f t="shared" si="68"/>
        <v>242</v>
      </c>
    </row>
    <row r="1858" spans="1:2">
      <c r="A1858">
        <v>1857</v>
      </c>
      <c r="B1858">
        <f t="shared" si="68"/>
        <v>242</v>
      </c>
    </row>
    <row r="1859" spans="1:2">
      <c r="A1859">
        <v>1858</v>
      </c>
      <c r="B1859">
        <f t="shared" si="68"/>
        <v>242</v>
      </c>
    </row>
    <row r="1860" spans="1:2">
      <c r="A1860">
        <v>1859</v>
      </c>
      <c r="B1860">
        <f t="shared" si="68"/>
        <v>242</v>
      </c>
    </row>
    <row r="1861" spans="1:2">
      <c r="A1861">
        <v>1860</v>
      </c>
      <c r="B1861">
        <f t="shared" si="68"/>
        <v>242</v>
      </c>
    </row>
    <row r="1862" spans="1:2">
      <c r="A1862">
        <v>1861</v>
      </c>
      <c r="B1862">
        <f>3*60+32</f>
        <v>212</v>
      </c>
    </row>
    <row r="1863" spans="1:2">
      <c r="A1863">
        <v>1862</v>
      </c>
      <c r="B1863">
        <f>3*60+32</f>
        <v>212</v>
      </c>
    </row>
    <row r="1864" spans="1:2">
      <c r="A1864">
        <v>1863</v>
      </c>
      <c r="B1864">
        <f>3*60+32</f>
        <v>212</v>
      </c>
    </row>
    <row r="1865" spans="1:2">
      <c r="A1865">
        <v>1864</v>
      </c>
      <c r="B1865">
        <f t="shared" ref="B1865:B1871" si="69">4*60+3</f>
        <v>243</v>
      </c>
    </row>
    <row r="1866" spans="1:2">
      <c r="A1866">
        <v>1865</v>
      </c>
      <c r="B1866">
        <f t="shared" si="69"/>
        <v>243</v>
      </c>
    </row>
    <row r="1867" spans="1:2">
      <c r="A1867">
        <v>1866</v>
      </c>
      <c r="B1867">
        <f t="shared" si="69"/>
        <v>243</v>
      </c>
    </row>
    <row r="1868" spans="1:2">
      <c r="A1868">
        <v>1867</v>
      </c>
      <c r="B1868">
        <f t="shared" si="69"/>
        <v>243</v>
      </c>
    </row>
    <row r="1869" spans="1:2">
      <c r="A1869">
        <v>1868</v>
      </c>
      <c r="B1869">
        <f t="shared" si="69"/>
        <v>243</v>
      </c>
    </row>
    <row r="1870" spans="1:2">
      <c r="A1870">
        <v>1869</v>
      </c>
      <c r="B1870">
        <f t="shared" si="69"/>
        <v>243</v>
      </c>
    </row>
    <row r="1871" spans="1:2">
      <c r="A1871">
        <v>1870</v>
      </c>
      <c r="B1871">
        <f t="shared" si="69"/>
        <v>243</v>
      </c>
    </row>
    <row r="1872" spans="1:2">
      <c r="A1872">
        <v>1871</v>
      </c>
      <c r="B1872">
        <f>3*60+55</f>
        <v>235</v>
      </c>
    </row>
    <row r="1873" spans="1:2">
      <c r="A1873">
        <v>1872</v>
      </c>
      <c r="B1873">
        <f>3*60+55</f>
        <v>235</v>
      </c>
    </row>
    <row r="1874" spans="1:2">
      <c r="A1874">
        <v>1873</v>
      </c>
      <c r="B1874">
        <f>4*60+36</f>
        <v>276</v>
      </c>
    </row>
    <row r="1875" spans="1:2">
      <c r="A1875">
        <v>1874</v>
      </c>
      <c r="B1875">
        <f>4*60+36</f>
        <v>276</v>
      </c>
    </row>
    <row r="1876" spans="1:2">
      <c r="A1876">
        <v>1875</v>
      </c>
      <c r="B1876">
        <f>4*60+36</f>
        <v>276</v>
      </c>
    </row>
    <row r="1877" spans="1:2">
      <c r="A1877">
        <v>1876</v>
      </c>
      <c r="B1877">
        <f>4*60+7</f>
        <v>247</v>
      </c>
    </row>
    <row r="1878" spans="1:2">
      <c r="A1878">
        <v>1877</v>
      </c>
      <c r="B1878">
        <f>4*60+7</f>
        <v>247</v>
      </c>
    </row>
    <row r="1879" spans="1:2">
      <c r="A1879">
        <v>1878</v>
      </c>
      <c r="B1879">
        <f t="shared" ref="B1879:B1888" si="70">3*60+47</f>
        <v>227</v>
      </c>
    </row>
    <row r="1880" spans="1:2">
      <c r="A1880">
        <v>1879</v>
      </c>
      <c r="B1880">
        <f t="shared" si="70"/>
        <v>227</v>
      </c>
    </row>
    <row r="1881" spans="1:2">
      <c r="A1881">
        <v>1880</v>
      </c>
      <c r="B1881">
        <f t="shared" si="70"/>
        <v>227</v>
      </c>
    </row>
    <row r="1882" spans="1:2">
      <c r="A1882">
        <v>1881</v>
      </c>
      <c r="B1882">
        <f t="shared" si="70"/>
        <v>227</v>
      </c>
    </row>
    <row r="1883" spans="1:2">
      <c r="A1883">
        <v>1882</v>
      </c>
      <c r="B1883">
        <f t="shared" si="70"/>
        <v>227</v>
      </c>
    </row>
    <row r="1884" spans="1:2">
      <c r="A1884">
        <v>1883</v>
      </c>
      <c r="B1884">
        <f t="shared" si="70"/>
        <v>227</v>
      </c>
    </row>
    <row r="1885" spans="1:2">
      <c r="A1885">
        <v>1884</v>
      </c>
      <c r="B1885">
        <f t="shared" si="70"/>
        <v>227</v>
      </c>
    </row>
    <row r="1886" spans="1:2">
      <c r="A1886">
        <v>1885</v>
      </c>
      <c r="B1886">
        <f t="shared" si="70"/>
        <v>227</v>
      </c>
    </row>
    <row r="1887" spans="1:2">
      <c r="A1887">
        <v>1886</v>
      </c>
      <c r="B1887">
        <f t="shared" si="70"/>
        <v>227</v>
      </c>
    </row>
    <row r="1888" spans="1:2">
      <c r="A1888">
        <v>1887</v>
      </c>
      <c r="B1888">
        <f t="shared" si="70"/>
        <v>227</v>
      </c>
    </row>
    <row r="1889" spans="1:2">
      <c r="A1889">
        <v>1888</v>
      </c>
      <c r="B1889">
        <f>3*60+43</f>
        <v>223</v>
      </c>
    </row>
    <row r="1890" spans="1:2">
      <c r="A1890">
        <v>1889</v>
      </c>
      <c r="B1890">
        <f>5*60+13</f>
        <v>313</v>
      </c>
    </row>
    <row r="1891" spans="1:2">
      <c r="A1891">
        <v>1890</v>
      </c>
      <c r="B1891">
        <f>4*60+13</f>
        <v>253</v>
      </c>
    </row>
    <row r="1892" spans="1:2">
      <c r="A1892">
        <v>1891</v>
      </c>
      <c r="B1892">
        <f>4*60+13</f>
        <v>253</v>
      </c>
    </row>
    <row r="1893" spans="1:2">
      <c r="A1893">
        <v>1892</v>
      </c>
      <c r="B1893">
        <f>3*60+19</f>
        <v>199</v>
      </c>
    </row>
    <row r="1894" spans="1:2">
      <c r="A1894">
        <v>1893</v>
      </c>
      <c r="B1894">
        <f>3*60+19</f>
        <v>199</v>
      </c>
    </row>
    <row r="1895" spans="1:2">
      <c r="A1895">
        <v>1894</v>
      </c>
      <c r="B1895">
        <f>4*60+54</f>
        <v>294</v>
      </c>
    </row>
    <row r="1896" spans="1:2">
      <c r="A1896">
        <v>1895</v>
      </c>
      <c r="B1896">
        <f>4*60+54</f>
        <v>294</v>
      </c>
    </row>
    <row r="1897" spans="1:2">
      <c r="A1897">
        <v>1896</v>
      </c>
      <c r="B1897">
        <f>3*60+33</f>
        <v>213</v>
      </c>
    </row>
    <row r="1898" spans="1:2">
      <c r="A1898">
        <v>1897</v>
      </c>
      <c r="B1898">
        <f>3*60+33</f>
        <v>213</v>
      </c>
    </row>
    <row r="1899" spans="1:2">
      <c r="A1899">
        <v>1898</v>
      </c>
      <c r="B1899">
        <f>3*60+37</f>
        <v>217</v>
      </c>
    </row>
    <row r="1900" spans="1:2">
      <c r="A1900">
        <v>1899</v>
      </c>
      <c r="B1900">
        <f>3*60+31</f>
        <v>211</v>
      </c>
    </row>
    <row r="1901" spans="1:2">
      <c r="A1901">
        <v>1900</v>
      </c>
      <c r="B1901">
        <f>3*60+31</f>
        <v>211</v>
      </c>
    </row>
    <row r="1902" spans="1:2">
      <c r="A1902">
        <v>1901</v>
      </c>
      <c r="B1902">
        <f>3*60+48</f>
        <v>228</v>
      </c>
    </row>
    <row r="1903" spans="1:2">
      <c r="A1903">
        <v>1902</v>
      </c>
      <c r="B1903">
        <f>3*60+31</f>
        <v>211</v>
      </c>
    </row>
    <row r="1904" spans="1:2">
      <c r="A1904">
        <v>1903</v>
      </c>
      <c r="B1904">
        <f t="shared" ref="B1904:B1910" si="71">4*60+14</f>
        <v>254</v>
      </c>
    </row>
    <row r="1905" spans="1:2">
      <c r="A1905">
        <v>1904</v>
      </c>
      <c r="B1905">
        <f t="shared" si="71"/>
        <v>254</v>
      </c>
    </row>
    <row r="1906" spans="1:2">
      <c r="A1906">
        <v>1905</v>
      </c>
      <c r="B1906">
        <f t="shared" si="71"/>
        <v>254</v>
      </c>
    </row>
    <row r="1907" spans="1:2">
      <c r="A1907">
        <v>1906</v>
      </c>
      <c r="B1907">
        <f t="shared" si="71"/>
        <v>254</v>
      </c>
    </row>
    <row r="1908" spans="1:2">
      <c r="A1908">
        <v>1907</v>
      </c>
      <c r="B1908">
        <f t="shared" si="71"/>
        <v>254</v>
      </c>
    </row>
    <row r="1909" spans="1:2">
      <c r="A1909">
        <v>1908</v>
      </c>
      <c r="B1909">
        <f t="shared" si="71"/>
        <v>254</v>
      </c>
    </row>
    <row r="1910" spans="1:2">
      <c r="A1910">
        <v>1909</v>
      </c>
      <c r="B1910">
        <f t="shared" si="71"/>
        <v>254</v>
      </c>
    </row>
    <row r="1911" spans="1:2">
      <c r="A1911">
        <v>1910</v>
      </c>
      <c r="B1911">
        <f>3*60+52</f>
        <v>232</v>
      </c>
    </row>
    <row r="1912" spans="1:2">
      <c r="A1912">
        <v>1911</v>
      </c>
      <c r="B1912">
        <f>3*60+52</f>
        <v>232</v>
      </c>
    </row>
    <row r="1913" spans="1:2">
      <c r="A1913">
        <v>1912</v>
      </c>
      <c r="B1913">
        <f>3*60+43</f>
        <v>223</v>
      </c>
    </row>
    <row r="1914" spans="1:2">
      <c r="A1914">
        <v>1913</v>
      </c>
      <c r="B1914">
        <f>3*60+43</f>
        <v>223</v>
      </c>
    </row>
    <row r="1915" spans="1:2">
      <c r="A1915">
        <v>1914</v>
      </c>
      <c r="B1915">
        <f>3*60+43</f>
        <v>223</v>
      </c>
    </row>
    <row r="1916" spans="1:2">
      <c r="A1916">
        <v>1915</v>
      </c>
      <c r="B1916">
        <f>3*60+43</f>
        <v>223</v>
      </c>
    </row>
    <row r="1917" spans="1:2">
      <c r="A1917">
        <v>1916</v>
      </c>
      <c r="B1917">
        <f>4*60+14</f>
        <v>254</v>
      </c>
    </row>
    <row r="1918" spans="1:2">
      <c r="A1918">
        <v>1917</v>
      </c>
      <c r="B1918">
        <f>3*60+42</f>
        <v>222</v>
      </c>
    </row>
    <row r="1919" spans="1:2">
      <c r="A1919">
        <v>1918</v>
      </c>
      <c r="B1919">
        <f>3*60+42</f>
        <v>222</v>
      </c>
    </row>
    <row r="1920" spans="1:2">
      <c r="A1920">
        <v>1919</v>
      </c>
      <c r="B1920">
        <f>4*60+4</f>
        <v>244</v>
      </c>
    </row>
    <row r="1921" spans="1:2">
      <c r="A1921">
        <v>1920</v>
      </c>
      <c r="B1921">
        <f>3*60+42</f>
        <v>222</v>
      </c>
    </row>
    <row r="1922" spans="1:2">
      <c r="A1922">
        <v>1921</v>
      </c>
      <c r="B1922">
        <f>3*60+42</f>
        <v>222</v>
      </c>
    </row>
    <row r="1923" spans="1:2">
      <c r="A1923">
        <v>1922</v>
      </c>
      <c r="B1923">
        <f>3*60+42</f>
        <v>222</v>
      </c>
    </row>
    <row r="1924" spans="1:2">
      <c r="A1924">
        <v>1923</v>
      </c>
      <c r="B1924">
        <f>3*60+42</f>
        <v>222</v>
      </c>
    </row>
    <row r="1925" spans="1:2">
      <c r="A1925">
        <v>1924</v>
      </c>
      <c r="B1925">
        <f>3*60+42</f>
        <v>222</v>
      </c>
    </row>
    <row r="1926" spans="1:2">
      <c r="A1926">
        <v>1925</v>
      </c>
      <c r="B1926">
        <f>4*60+11</f>
        <v>251</v>
      </c>
    </row>
    <row r="1927" spans="1:2">
      <c r="A1927">
        <v>1926</v>
      </c>
      <c r="B1927">
        <f>4*60+11</f>
        <v>251</v>
      </c>
    </row>
    <row r="1928" spans="1:2">
      <c r="A1928">
        <v>1927</v>
      </c>
      <c r="B1928">
        <f>4*60+11</f>
        <v>251</v>
      </c>
    </row>
    <row r="1929" spans="1:2">
      <c r="A1929">
        <v>1928</v>
      </c>
      <c r="B1929">
        <f>4*60+13</f>
        <v>253</v>
      </c>
    </row>
    <row r="1930" spans="1:2">
      <c r="A1930">
        <v>1929</v>
      </c>
      <c r="B1930">
        <f>4*60+13</f>
        <v>253</v>
      </c>
    </row>
    <row r="1931" spans="1:2">
      <c r="A1931">
        <v>1930</v>
      </c>
      <c r="B1931">
        <f>4*60+13</f>
        <v>253</v>
      </c>
    </row>
    <row r="1932" spans="1:2">
      <c r="A1932">
        <v>1931</v>
      </c>
      <c r="B1932">
        <f>4*60+13</f>
        <v>253</v>
      </c>
    </row>
    <row r="1933" spans="1:2">
      <c r="A1933">
        <v>1932</v>
      </c>
      <c r="B1933">
        <f>4*60+13</f>
        <v>253</v>
      </c>
    </row>
    <row r="1934" spans="1:2">
      <c r="A1934">
        <v>1933</v>
      </c>
      <c r="B1934">
        <f t="shared" ref="B1934:B1943" si="72">3*60+50</f>
        <v>230</v>
      </c>
    </row>
    <row r="1935" spans="1:2">
      <c r="A1935">
        <v>1934</v>
      </c>
      <c r="B1935">
        <f t="shared" si="72"/>
        <v>230</v>
      </c>
    </row>
    <row r="1936" spans="1:2">
      <c r="A1936">
        <v>1935</v>
      </c>
      <c r="B1936">
        <f t="shared" si="72"/>
        <v>230</v>
      </c>
    </row>
    <row r="1937" spans="1:2">
      <c r="A1937">
        <v>1936</v>
      </c>
      <c r="B1937">
        <f t="shared" si="72"/>
        <v>230</v>
      </c>
    </row>
    <row r="1938" spans="1:2">
      <c r="A1938">
        <v>1937</v>
      </c>
      <c r="B1938">
        <f t="shared" si="72"/>
        <v>230</v>
      </c>
    </row>
    <row r="1939" spans="1:2">
      <c r="A1939">
        <v>1938</v>
      </c>
      <c r="B1939">
        <f t="shared" si="72"/>
        <v>230</v>
      </c>
    </row>
    <row r="1940" spans="1:2">
      <c r="A1940">
        <v>1939</v>
      </c>
      <c r="B1940">
        <f t="shared" si="72"/>
        <v>230</v>
      </c>
    </row>
    <row r="1941" spans="1:2">
      <c r="A1941">
        <v>1940</v>
      </c>
      <c r="B1941">
        <f t="shared" si="72"/>
        <v>230</v>
      </c>
    </row>
    <row r="1942" spans="1:2">
      <c r="A1942">
        <v>1941</v>
      </c>
      <c r="B1942">
        <f t="shared" si="72"/>
        <v>230</v>
      </c>
    </row>
    <row r="1943" spans="1:2">
      <c r="A1943">
        <v>1942</v>
      </c>
      <c r="B1943">
        <f t="shared" si="72"/>
        <v>230</v>
      </c>
    </row>
    <row r="1944" spans="1:2">
      <c r="A1944">
        <v>1943</v>
      </c>
      <c r="B1944">
        <f>4*60+19</f>
        <v>259</v>
      </c>
    </row>
    <row r="1945" spans="1:2">
      <c r="A1945">
        <v>1944</v>
      </c>
      <c r="B1945">
        <f>4*60+19</f>
        <v>259</v>
      </c>
    </row>
    <row r="1946" spans="1:2">
      <c r="A1946">
        <v>1945</v>
      </c>
      <c r="B1946">
        <f>4*60+19</f>
        <v>259</v>
      </c>
    </row>
    <row r="1947" spans="1:2">
      <c r="A1947">
        <v>1946</v>
      </c>
      <c r="B1947">
        <f>3*60+58</f>
        <v>238</v>
      </c>
    </row>
    <row r="1948" spans="1:2">
      <c r="A1948">
        <v>1947</v>
      </c>
      <c r="B1948">
        <f>3*60+24</f>
        <v>204</v>
      </c>
    </row>
    <row r="1949" spans="1:2">
      <c r="A1949">
        <v>1948</v>
      </c>
      <c r="B1949">
        <f>3*60+24</f>
        <v>204</v>
      </c>
    </row>
    <row r="1950" spans="1:2">
      <c r="A1950">
        <v>1949</v>
      </c>
      <c r="B1950">
        <f>3*60+58</f>
        <v>238</v>
      </c>
    </row>
    <row r="1951" spans="1:2">
      <c r="A1951">
        <v>1950</v>
      </c>
      <c r="B1951">
        <f>4*60+7</f>
        <v>247</v>
      </c>
    </row>
    <row r="1952" spans="1:2">
      <c r="A1952">
        <v>1951</v>
      </c>
      <c r="B1952">
        <f>3*60+58</f>
        <v>238</v>
      </c>
    </row>
    <row r="1953" spans="1:2">
      <c r="A1953">
        <v>1952</v>
      </c>
      <c r="B1953">
        <f>3*60+58</f>
        <v>238</v>
      </c>
    </row>
    <row r="1954" spans="1:2">
      <c r="A1954">
        <v>1953</v>
      </c>
      <c r="B1954">
        <f>3*60+49</f>
        <v>229</v>
      </c>
    </row>
    <row r="1955" spans="1:2">
      <c r="A1955">
        <v>1954</v>
      </c>
      <c r="B1955">
        <f>4*60+7</f>
        <v>247</v>
      </c>
    </row>
    <row r="1956" spans="1:2">
      <c r="A1956">
        <v>1955</v>
      </c>
      <c r="B1956">
        <f>4*60+7</f>
        <v>247</v>
      </c>
    </row>
    <row r="1957" spans="1:2">
      <c r="A1957">
        <v>1956</v>
      </c>
      <c r="B1957">
        <f>4*60+7</f>
        <v>247</v>
      </c>
    </row>
    <row r="1958" spans="1:2">
      <c r="A1958">
        <v>1957</v>
      </c>
      <c r="B1958">
        <f>4*60+7</f>
        <v>247</v>
      </c>
    </row>
    <row r="1959" spans="1:2">
      <c r="A1959">
        <v>1958</v>
      </c>
      <c r="B1959">
        <f>3*60+45</f>
        <v>225</v>
      </c>
    </row>
    <row r="1960" spans="1:2">
      <c r="A1960">
        <v>1959</v>
      </c>
      <c r="B1960">
        <f t="shared" ref="B1960:B1966" si="73">3*60</f>
        <v>180</v>
      </c>
    </row>
    <row r="1961" spans="1:2">
      <c r="A1961">
        <v>1960</v>
      </c>
      <c r="B1961">
        <f t="shared" si="73"/>
        <v>180</v>
      </c>
    </row>
    <row r="1962" spans="1:2">
      <c r="A1962">
        <v>1961</v>
      </c>
      <c r="B1962">
        <f t="shared" si="73"/>
        <v>180</v>
      </c>
    </row>
    <row r="1963" spans="1:2">
      <c r="A1963">
        <v>1962</v>
      </c>
      <c r="B1963">
        <f t="shared" si="73"/>
        <v>180</v>
      </c>
    </row>
    <row r="1964" spans="1:2">
      <c r="A1964">
        <v>1963</v>
      </c>
      <c r="B1964">
        <f t="shared" si="73"/>
        <v>180</v>
      </c>
    </row>
    <row r="1965" spans="1:2">
      <c r="A1965">
        <v>1964</v>
      </c>
      <c r="B1965">
        <f t="shared" si="73"/>
        <v>180</v>
      </c>
    </row>
    <row r="1966" spans="1:2">
      <c r="A1966">
        <v>1965</v>
      </c>
      <c r="B1966">
        <f t="shared" si="73"/>
        <v>180</v>
      </c>
    </row>
    <row r="1967" spans="1:2">
      <c r="A1967">
        <v>1966</v>
      </c>
      <c r="B1967">
        <f>3*60+58</f>
        <v>238</v>
      </c>
    </row>
    <row r="1968" spans="1:2">
      <c r="A1968">
        <v>1967</v>
      </c>
      <c r="B1968">
        <f>3*60+58</f>
        <v>238</v>
      </c>
    </row>
    <row r="1969" spans="1:2">
      <c r="A1969">
        <v>1968</v>
      </c>
      <c r="B1969">
        <f>3*60+40</f>
        <v>220</v>
      </c>
    </row>
    <row r="1970" spans="1:2">
      <c r="A1970">
        <v>1969</v>
      </c>
      <c r="B1970">
        <f>3*60+40</f>
        <v>220</v>
      </c>
    </row>
    <row r="1971" spans="1:2">
      <c r="A1971">
        <v>1970</v>
      </c>
      <c r="B1971">
        <f>3*60+40</f>
        <v>220</v>
      </c>
    </row>
    <row r="1972" spans="1:2">
      <c r="A1972">
        <v>1971</v>
      </c>
      <c r="B1972">
        <f>3*60+35</f>
        <v>215</v>
      </c>
    </row>
    <row r="1973" spans="1:2">
      <c r="A1973">
        <v>1972</v>
      </c>
      <c r="B1973">
        <f>3*60+40</f>
        <v>220</v>
      </c>
    </row>
    <row r="1974" spans="1:2">
      <c r="A1974">
        <v>1973</v>
      </c>
      <c r="B1974">
        <f>3*60+40</f>
        <v>220</v>
      </c>
    </row>
    <row r="1975" spans="1:2">
      <c r="A1975">
        <v>1974</v>
      </c>
      <c r="B1975">
        <f>4*60+1</f>
        <v>241</v>
      </c>
    </row>
    <row r="1976" spans="1:2">
      <c r="A1976">
        <v>1975</v>
      </c>
      <c r="B1976">
        <f>3*60+44</f>
        <v>224</v>
      </c>
    </row>
    <row r="1977" spans="1:2">
      <c r="A1977">
        <v>1976</v>
      </c>
      <c r="B1977">
        <f>3*60+40</f>
        <v>220</v>
      </c>
    </row>
    <row r="1978" spans="1:2">
      <c r="A1978">
        <v>1977</v>
      </c>
      <c r="B1978">
        <f>3*60+40</f>
        <v>220</v>
      </c>
    </row>
    <row r="1979" spans="1:2">
      <c r="A1979">
        <v>1978</v>
      </c>
      <c r="B1979">
        <f>4*60+1</f>
        <v>241</v>
      </c>
    </row>
    <row r="1980" spans="1:2">
      <c r="A1980">
        <v>1979</v>
      </c>
      <c r="B1980">
        <f>4*60+1</f>
        <v>241</v>
      </c>
    </row>
    <row r="1981" spans="1:2">
      <c r="A1981">
        <v>1980</v>
      </c>
      <c r="B1981">
        <f>4*60+1</f>
        <v>241</v>
      </c>
    </row>
    <row r="1982" spans="1:2">
      <c r="A1982">
        <v>1981</v>
      </c>
      <c r="B1982">
        <f>4*60+1</f>
        <v>241</v>
      </c>
    </row>
    <row r="1983" spans="1:2">
      <c r="A1983">
        <v>1982</v>
      </c>
      <c r="B1983">
        <f>3*60+13</f>
        <v>193</v>
      </c>
    </row>
    <row r="1984" spans="1:2">
      <c r="A1984">
        <v>1983</v>
      </c>
      <c r="B1984">
        <f>4*60+1</f>
        <v>241</v>
      </c>
    </row>
    <row r="1985" spans="1:2">
      <c r="A1985">
        <v>1984</v>
      </c>
      <c r="B1985">
        <f>3*60+13</f>
        <v>193</v>
      </c>
    </row>
    <row r="1986" spans="1:2">
      <c r="A1986">
        <v>1985</v>
      </c>
      <c r="B1986">
        <f>3*60+13</f>
        <v>193</v>
      </c>
    </row>
    <row r="1987" spans="1:2">
      <c r="A1987">
        <v>1986</v>
      </c>
      <c r="B1987">
        <f>3*60+13</f>
        <v>193</v>
      </c>
    </row>
    <row r="1988" spans="1:2">
      <c r="A1988">
        <v>1987</v>
      </c>
      <c r="B1988">
        <f>4*60+2</f>
        <v>242</v>
      </c>
    </row>
    <row r="1989" spans="1:2">
      <c r="A1989">
        <v>1988</v>
      </c>
      <c r="B1989">
        <f>4*60+2</f>
        <v>242</v>
      </c>
    </row>
    <row r="1990" spans="1:2">
      <c r="A1990">
        <v>1989</v>
      </c>
      <c r="B1990">
        <f>4*60+2</f>
        <v>242</v>
      </c>
    </row>
    <row r="1991" spans="1:2">
      <c r="A1991">
        <v>1990</v>
      </c>
      <c r="B1991">
        <f>3*60+31</f>
        <v>211</v>
      </c>
    </row>
    <row r="1992" spans="1:2">
      <c r="A1992">
        <v>1991</v>
      </c>
      <c r="B1992">
        <f>3*60+31</f>
        <v>211</v>
      </c>
    </row>
    <row r="1993" spans="1:2">
      <c r="A1993">
        <v>1992</v>
      </c>
      <c r="B1993">
        <f>4*60+10</f>
        <v>250</v>
      </c>
    </row>
    <row r="1994" spans="1:2">
      <c r="A1994">
        <v>1993</v>
      </c>
      <c r="B1994">
        <f t="shared" ref="B1994:B1999" si="74">3*60+27</f>
        <v>207</v>
      </c>
    </row>
    <row r="1995" spans="1:2">
      <c r="A1995">
        <v>1994</v>
      </c>
      <c r="B1995">
        <f t="shared" si="74"/>
        <v>207</v>
      </c>
    </row>
    <row r="1996" spans="1:2">
      <c r="A1996">
        <v>1995</v>
      </c>
      <c r="B1996">
        <f t="shared" si="74"/>
        <v>207</v>
      </c>
    </row>
    <row r="1997" spans="1:2">
      <c r="A1997">
        <v>1996</v>
      </c>
      <c r="B1997">
        <f t="shared" si="74"/>
        <v>207</v>
      </c>
    </row>
    <row r="1998" spans="1:2">
      <c r="A1998">
        <v>1997</v>
      </c>
      <c r="B1998">
        <f t="shared" si="74"/>
        <v>207</v>
      </c>
    </row>
    <row r="1999" spans="1:2">
      <c r="A1999">
        <v>1998</v>
      </c>
      <c r="B1999">
        <f t="shared" si="74"/>
        <v>207</v>
      </c>
    </row>
    <row r="2000" spans="1:2">
      <c r="A2000">
        <v>1999</v>
      </c>
      <c r="B2000">
        <f>3*60+58</f>
        <v>238</v>
      </c>
    </row>
    <row r="2001" spans="1:2">
      <c r="A2001">
        <v>2000</v>
      </c>
      <c r="B2001">
        <f t="shared" ref="B2001:B2012" si="75">4*60+12</f>
        <v>252</v>
      </c>
    </row>
    <row r="2002" spans="1:2">
      <c r="A2002">
        <v>2001</v>
      </c>
      <c r="B2002">
        <f t="shared" si="75"/>
        <v>252</v>
      </c>
    </row>
    <row r="2003" spans="1:2">
      <c r="A2003">
        <v>2002</v>
      </c>
      <c r="B2003">
        <f t="shared" si="75"/>
        <v>252</v>
      </c>
    </row>
    <row r="2004" spans="1:2">
      <c r="A2004">
        <v>2003</v>
      </c>
      <c r="B2004">
        <f t="shared" si="75"/>
        <v>252</v>
      </c>
    </row>
    <row r="2005" spans="1:2">
      <c r="A2005">
        <v>2004</v>
      </c>
      <c r="B2005">
        <f t="shared" si="75"/>
        <v>252</v>
      </c>
    </row>
    <row r="2006" spans="1:2">
      <c r="A2006">
        <v>2005</v>
      </c>
      <c r="B2006">
        <f t="shared" si="75"/>
        <v>252</v>
      </c>
    </row>
    <row r="2007" spans="1:2">
      <c r="A2007">
        <v>2006</v>
      </c>
      <c r="B2007">
        <f t="shared" si="75"/>
        <v>252</v>
      </c>
    </row>
    <row r="2008" spans="1:2">
      <c r="A2008">
        <v>2007</v>
      </c>
      <c r="B2008">
        <f t="shared" si="75"/>
        <v>252</v>
      </c>
    </row>
    <row r="2009" spans="1:2">
      <c r="A2009">
        <v>2008</v>
      </c>
      <c r="B2009">
        <f t="shared" si="75"/>
        <v>252</v>
      </c>
    </row>
    <row r="2010" spans="1:2">
      <c r="A2010">
        <v>2009</v>
      </c>
      <c r="B2010">
        <f t="shared" si="75"/>
        <v>252</v>
      </c>
    </row>
    <row r="2011" spans="1:2">
      <c r="A2011">
        <v>2010</v>
      </c>
      <c r="B2011">
        <f t="shared" si="75"/>
        <v>252</v>
      </c>
    </row>
    <row r="2012" spans="1:2">
      <c r="A2012">
        <v>2011</v>
      </c>
      <c r="B2012">
        <f t="shared" si="75"/>
        <v>252</v>
      </c>
    </row>
    <row r="2013" spans="1:2">
      <c r="A2013">
        <v>2012</v>
      </c>
      <c r="B2013">
        <f t="shared" ref="B2013:B2026" si="76">4*60+5</f>
        <v>245</v>
      </c>
    </row>
    <row r="2014" spans="1:2">
      <c r="A2014">
        <v>2013</v>
      </c>
      <c r="B2014">
        <f t="shared" si="76"/>
        <v>245</v>
      </c>
    </row>
    <row r="2015" spans="1:2">
      <c r="A2015">
        <v>2014</v>
      </c>
      <c r="B2015">
        <f t="shared" si="76"/>
        <v>245</v>
      </c>
    </row>
    <row r="2016" spans="1:2">
      <c r="A2016">
        <v>2015</v>
      </c>
      <c r="B2016">
        <f t="shared" si="76"/>
        <v>245</v>
      </c>
    </row>
    <row r="2017" spans="1:2">
      <c r="A2017">
        <v>2016</v>
      </c>
      <c r="B2017">
        <f t="shared" si="76"/>
        <v>245</v>
      </c>
    </row>
    <row r="2018" spans="1:2">
      <c r="A2018">
        <v>2017</v>
      </c>
      <c r="B2018">
        <f t="shared" si="76"/>
        <v>245</v>
      </c>
    </row>
    <row r="2019" spans="1:2">
      <c r="A2019">
        <v>2018</v>
      </c>
      <c r="B2019">
        <f t="shared" si="76"/>
        <v>245</v>
      </c>
    </row>
    <row r="2020" spans="1:2">
      <c r="A2020">
        <v>2019</v>
      </c>
      <c r="B2020">
        <f t="shared" si="76"/>
        <v>245</v>
      </c>
    </row>
    <row r="2021" spans="1:2">
      <c r="A2021">
        <v>2020</v>
      </c>
      <c r="B2021">
        <f t="shared" si="76"/>
        <v>245</v>
      </c>
    </row>
    <row r="2022" spans="1:2">
      <c r="A2022">
        <v>2021</v>
      </c>
      <c r="B2022">
        <f t="shared" si="76"/>
        <v>245</v>
      </c>
    </row>
    <row r="2023" spans="1:2">
      <c r="A2023">
        <v>2022</v>
      </c>
      <c r="B2023">
        <f t="shared" si="76"/>
        <v>245</v>
      </c>
    </row>
    <row r="2024" spans="1:2">
      <c r="A2024">
        <v>2023</v>
      </c>
      <c r="B2024">
        <f t="shared" si="76"/>
        <v>245</v>
      </c>
    </row>
    <row r="2025" spans="1:2">
      <c r="A2025">
        <v>2024</v>
      </c>
      <c r="B2025">
        <f t="shared" si="76"/>
        <v>245</v>
      </c>
    </row>
    <row r="2026" spans="1:2">
      <c r="A2026">
        <v>2025</v>
      </c>
      <c r="B2026">
        <f t="shared" si="76"/>
        <v>245</v>
      </c>
    </row>
    <row r="2027" spans="1:2">
      <c r="A2027">
        <v>2026</v>
      </c>
      <c r="B2027">
        <f>3*60+32</f>
        <v>212</v>
      </c>
    </row>
    <row r="2028" spans="1:2">
      <c r="A2028">
        <v>2027</v>
      </c>
      <c r="B2028">
        <f>3*60+33</f>
        <v>213</v>
      </c>
    </row>
    <row r="2029" spans="1:2">
      <c r="A2029">
        <v>2028</v>
      </c>
      <c r="B2029">
        <f>3*60+32</f>
        <v>212</v>
      </c>
    </row>
    <row r="2030" spans="1:2">
      <c r="A2030">
        <v>2029</v>
      </c>
      <c r="B2030">
        <f>3*60+48</f>
        <v>228</v>
      </c>
    </row>
    <row r="2031" spans="1:2">
      <c r="A2031">
        <v>2030</v>
      </c>
      <c r="B2031">
        <f>3*60+42</f>
        <v>222</v>
      </c>
    </row>
    <row r="2032" spans="1:2">
      <c r="A2032">
        <v>2031</v>
      </c>
      <c r="B2032">
        <f>3*60+48</f>
        <v>228</v>
      </c>
    </row>
    <row r="2033" spans="1:2">
      <c r="A2033">
        <v>2032</v>
      </c>
      <c r="B2033">
        <f>3*60+16</f>
        <v>196</v>
      </c>
    </row>
    <row r="2034" spans="1:2">
      <c r="A2034">
        <v>2033</v>
      </c>
      <c r="B2034">
        <f>3*60+16</f>
        <v>196</v>
      </c>
    </row>
    <row r="2035" spans="1:2">
      <c r="A2035">
        <v>2034</v>
      </c>
      <c r="B2035">
        <f>3*60+16</f>
        <v>196</v>
      </c>
    </row>
    <row r="2036" spans="1:2">
      <c r="A2036">
        <v>2035</v>
      </c>
      <c r="B2036">
        <f>3*60+16</f>
        <v>196</v>
      </c>
    </row>
    <row r="2037" spans="1:2">
      <c r="A2037">
        <v>2036</v>
      </c>
      <c r="B2037">
        <f>3*60+16</f>
        <v>196</v>
      </c>
    </row>
    <row r="2038" spans="1:2">
      <c r="A2038">
        <v>2037</v>
      </c>
      <c r="B2038">
        <f t="shared" ref="B2038:B2046" si="77">3*60+19</f>
        <v>199</v>
      </c>
    </row>
    <row r="2039" spans="1:2">
      <c r="A2039">
        <v>2038</v>
      </c>
      <c r="B2039">
        <f t="shared" si="77"/>
        <v>199</v>
      </c>
    </row>
    <row r="2040" spans="1:2">
      <c r="A2040">
        <v>2039</v>
      </c>
      <c r="B2040">
        <f t="shared" si="77"/>
        <v>199</v>
      </c>
    </row>
    <row r="2041" spans="1:2">
      <c r="A2041">
        <v>2040</v>
      </c>
      <c r="B2041">
        <f t="shared" si="77"/>
        <v>199</v>
      </c>
    </row>
    <row r="2042" spans="1:2">
      <c r="A2042">
        <v>2041</v>
      </c>
      <c r="B2042">
        <f t="shared" si="77"/>
        <v>199</v>
      </c>
    </row>
    <row r="2043" spans="1:2">
      <c r="A2043">
        <v>2042</v>
      </c>
      <c r="B2043">
        <f t="shared" si="77"/>
        <v>199</v>
      </c>
    </row>
    <row r="2044" spans="1:2">
      <c r="A2044">
        <v>2043</v>
      </c>
      <c r="B2044">
        <f t="shared" si="77"/>
        <v>199</v>
      </c>
    </row>
    <row r="2045" spans="1:2">
      <c r="A2045">
        <v>2044</v>
      </c>
      <c r="B2045">
        <f t="shared" si="77"/>
        <v>199</v>
      </c>
    </row>
    <row r="2046" spans="1:2">
      <c r="A2046">
        <v>2045</v>
      </c>
      <c r="B2046">
        <f t="shared" si="77"/>
        <v>199</v>
      </c>
    </row>
    <row r="2047" spans="1:2">
      <c r="A2047">
        <v>2046</v>
      </c>
      <c r="B2047">
        <f>3*60+53</f>
        <v>233</v>
      </c>
    </row>
    <row r="2048" spans="1:2">
      <c r="A2048">
        <v>2047</v>
      </c>
      <c r="B2048">
        <f>3*60+53</f>
        <v>233</v>
      </c>
    </row>
    <row r="2049" spans="1:2">
      <c r="A2049">
        <v>2048</v>
      </c>
      <c r="B2049">
        <f>3*60+23</f>
        <v>203</v>
      </c>
    </row>
    <row r="2050" spans="1:2">
      <c r="A2050">
        <v>2049</v>
      </c>
      <c r="B2050">
        <f t="shared" ref="B2050:B2056" si="78">3*60+43</f>
        <v>223</v>
      </c>
    </row>
    <row r="2051" spans="1:2">
      <c r="A2051">
        <v>2050</v>
      </c>
      <c r="B2051">
        <f t="shared" si="78"/>
        <v>223</v>
      </c>
    </row>
    <row r="2052" spans="1:2">
      <c r="A2052">
        <v>2051</v>
      </c>
      <c r="B2052">
        <f t="shared" si="78"/>
        <v>223</v>
      </c>
    </row>
    <row r="2053" spans="1:2">
      <c r="A2053">
        <v>2052</v>
      </c>
      <c r="B2053">
        <f t="shared" si="78"/>
        <v>223</v>
      </c>
    </row>
    <row r="2054" spans="1:2">
      <c r="A2054">
        <v>2053</v>
      </c>
      <c r="B2054">
        <f t="shared" si="78"/>
        <v>223</v>
      </c>
    </row>
    <row r="2055" spans="1:2">
      <c r="A2055">
        <v>2054</v>
      </c>
      <c r="B2055">
        <f t="shared" si="78"/>
        <v>223</v>
      </c>
    </row>
    <row r="2056" spans="1:2">
      <c r="A2056">
        <v>2055</v>
      </c>
      <c r="B2056">
        <f t="shared" si="78"/>
        <v>223</v>
      </c>
    </row>
    <row r="2057" spans="1:2">
      <c r="A2057">
        <v>2056</v>
      </c>
      <c r="B2057">
        <f>4*60+28</f>
        <v>268</v>
      </c>
    </row>
    <row r="2058" spans="1:2">
      <c r="A2058">
        <v>2057</v>
      </c>
      <c r="B2058">
        <f>4*60+10</f>
        <v>250</v>
      </c>
    </row>
    <row r="2059" spans="1:2">
      <c r="A2059">
        <v>2058</v>
      </c>
      <c r="B2059">
        <f>4*60+28</f>
        <v>268</v>
      </c>
    </row>
    <row r="2060" spans="1:2">
      <c r="A2060">
        <v>2059</v>
      </c>
      <c r="B2060">
        <f>4*60+28</f>
        <v>268</v>
      </c>
    </row>
    <row r="2061" spans="1:2">
      <c r="A2061">
        <v>2060</v>
      </c>
      <c r="B2061">
        <f>4*60+28</f>
        <v>268</v>
      </c>
    </row>
    <row r="2062" spans="1:2">
      <c r="A2062">
        <v>2061</v>
      </c>
      <c r="B2062">
        <f t="shared" ref="B2062:B2067" si="79">3*60+56</f>
        <v>236</v>
      </c>
    </row>
    <row r="2063" spans="1:2">
      <c r="A2063">
        <v>2062</v>
      </c>
      <c r="B2063">
        <f t="shared" si="79"/>
        <v>236</v>
      </c>
    </row>
    <row r="2064" spans="1:2">
      <c r="A2064">
        <v>2063</v>
      </c>
      <c r="B2064">
        <f t="shared" si="79"/>
        <v>236</v>
      </c>
    </row>
    <row r="2065" spans="1:2">
      <c r="A2065">
        <v>2064</v>
      </c>
      <c r="B2065">
        <f t="shared" si="79"/>
        <v>236</v>
      </c>
    </row>
    <row r="2066" spans="1:2">
      <c r="A2066">
        <v>2065</v>
      </c>
      <c r="B2066">
        <f t="shared" si="79"/>
        <v>236</v>
      </c>
    </row>
    <row r="2067" spans="1:2">
      <c r="A2067">
        <v>2066</v>
      </c>
      <c r="B2067">
        <f t="shared" si="79"/>
        <v>236</v>
      </c>
    </row>
    <row r="2068" spans="1:2">
      <c r="A2068">
        <v>2067</v>
      </c>
      <c r="B2068">
        <f t="shared" ref="B2068:B2074" si="80">4*60+23</f>
        <v>263</v>
      </c>
    </row>
    <row r="2069" spans="1:2">
      <c r="A2069">
        <v>2068</v>
      </c>
      <c r="B2069">
        <f t="shared" si="80"/>
        <v>263</v>
      </c>
    </row>
    <row r="2070" spans="1:2">
      <c r="A2070">
        <v>2069</v>
      </c>
      <c r="B2070">
        <f t="shared" si="80"/>
        <v>263</v>
      </c>
    </row>
    <row r="2071" spans="1:2">
      <c r="A2071">
        <v>2070</v>
      </c>
      <c r="B2071">
        <f t="shared" si="80"/>
        <v>263</v>
      </c>
    </row>
    <row r="2072" spans="1:2">
      <c r="A2072">
        <v>2071</v>
      </c>
      <c r="B2072">
        <f t="shared" si="80"/>
        <v>263</v>
      </c>
    </row>
    <row r="2073" spans="1:2">
      <c r="A2073">
        <v>2072</v>
      </c>
      <c r="B2073">
        <f t="shared" si="80"/>
        <v>263</v>
      </c>
    </row>
    <row r="2074" spans="1:2">
      <c r="A2074">
        <v>2073</v>
      </c>
      <c r="B2074">
        <f t="shared" si="80"/>
        <v>263</v>
      </c>
    </row>
    <row r="2075" spans="1:2">
      <c r="A2075">
        <v>2074</v>
      </c>
      <c r="B2075">
        <f>3*60+47</f>
        <v>227</v>
      </c>
    </row>
    <row r="2076" spans="1:2">
      <c r="A2076">
        <v>2075</v>
      </c>
      <c r="B2076">
        <f>3*60+47</f>
        <v>227</v>
      </c>
    </row>
    <row r="2077" spans="1:2">
      <c r="A2077">
        <v>2076</v>
      </c>
      <c r="B2077">
        <f>3*60+40</f>
        <v>220</v>
      </c>
    </row>
    <row r="2078" spans="1:2">
      <c r="A2078">
        <v>2077</v>
      </c>
      <c r="B2078">
        <f>3*60+40</f>
        <v>220</v>
      </c>
    </row>
    <row r="2079" spans="1:2">
      <c r="A2079">
        <v>2078</v>
      </c>
      <c r="B2079">
        <f>3*60+40</f>
        <v>220</v>
      </c>
    </row>
    <row r="2080" spans="1:2">
      <c r="A2080">
        <v>2079</v>
      </c>
      <c r="B2080">
        <f>3*60+40</f>
        <v>220</v>
      </c>
    </row>
    <row r="2081" spans="1:2">
      <c r="A2081">
        <v>2080</v>
      </c>
      <c r="B2081">
        <f>3*60+38</f>
        <v>218</v>
      </c>
    </row>
    <row r="2082" spans="1:2">
      <c r="A2082">
        <v>2081</v>
      </c>
      <c r="B2082">
        <f>3*60+38</f>
        <v>218</v>
      </c>
    </row>
    <row r="2083" spans="1:2">
      <c r="A2083">
        <v>2082</v>
      </c>
      <c r="B2083">
        <f>3*60+24</f>
        <v>204</v>
      </c>
    </row>
    <row r="2084" spans="1:2">
      <c r="A2084">
        <v>2083</v>
      </c>
      <c r="B2084">
        <f>4*60+23</f>
        <v>263</v>
      </c>
    </row>
    <row r="2085" spans="1:2">
      <c r="A2085">
        <v>2084</v>
      </c>
      <c r="B2085">
        <f>3*60+38</f>
        <v>218</v>
      </c>
    </row>
    <row r="2086" spans="1:2">
      <c r="A2086">
        <v>2085</v>
      </c>
      <c r="B2086">
        <f>3*60+55</f>
        <v>235</v>
      </c>
    </row>
    <row r="2087" spans="1:2">
      <c r="A2087">
        <v>2086</v>
      </c>
      <c r="B2087">
        <f>3*60+23</f>
        <v>203</v>
      </c>
    </row>
    <row r="2088" spans="1:2">
      <c r="A2088">
        <v>2087</v>
      </c>
      <c r="B2088">
        <f>3*60+48</f>
        <v>228</v>
      </c>
    </row>
    <row r="2089" spans="1:2">
      <c r="A2089">
        <v>2088</v>
      </c>
      <c r="B2089">
        <f>3*60+48</f>
        <v>228</v>
      </c>
    </row>
    <row r="2090" spans="1:2">
      <c r="A2090">
        <v>2089</v>
      </c>
      <c r="B2090">
        <f>3*60+48</f>
        <v>228</v>
      </c>
    </row>
    <row r="2091" spans="1:2">
      <c r="A2091">
        <v>2090</v>
      </c>
      <c r="B2091">
        <f>3*60+42</f>
        <v>222</v>
      </c>
    </row>
    <row r="2092" spans="1:2">
      <c r="A2092">
        <v>2091</v>
      </c>
      <c r="B2092">
        <f>3*60+48</f>
        <v>228</v>
      </c>
    </row>
    <row r="2093" spans="1:2">
      <c r="A2093">
        <v>2092</v>
      </c>
      <c r="B2093">
        <f>3*60+42</f>
        <v>222</v>
      </c>
    </row>
    <row r="2094" spans="1:2">
      <c r="A2094">
        <v>2093</v>
      </c>
      <c r="B2094">
        <f>3*60+49</f>
        <v>229</v>
      </c>
    </row>
    <row r="2095" spans="1:2">
      <c r="A2095">
        <v>2094</v>
      </c>
      <c r="B2095">
        <f>3*60+42</f>
        <v>222</v>
      </c>
    </row>
    <row r="2096" spans="1:2">
      <c r="A2096">
        <v>2095</v>
      </c>
      <c r="B2096">
        <f>3*60+42</f>
        <v>222</v>
      </c>
    </row>
    <row r="2097" spans="1:2">
      <c r="A2097">
        <v>2096</v>
      </c>
      <c r="B2097">
        <f>3*60+37</f>
        <v>217</v>
      </c>
    </row>
    <row r="2098" spans="1:2">
      <c r="A2098">
        <v>2097</v>
      </c>
      <c r="B2098">
        <f t="shared" ref="B2098:B2103" si="81">4*60+20</f>
        <v>260</v>
      </c>
    </row>
    <row r="2099" spans="1:2">
      <c r="A2099">
        <v>2098</v>
      </c>
      <c r="B2099">
        <f t="shared" si="81"/>
        <v>260</v>
      </c>
    </row>
    <row r="2100" spans="1:2">
      <c r="A2100">
        <v>2099</v>
      </c>
      <c r="B2100">
        <f t="shared" si="81"/>
        <v>260</v>
      </c>
    </row>
    <row r="2101" spans="1:2">
      <c r="A2101">
        <v>2100</v>
      </c>
      <c r="B2101">
        <f t="shared" si="81"/>
        <v>260</v>
      </c>
    </row>
    <row r="2102" spans="1:2">
      <c r="A2102">
        <v>2101</v>
      </c>
      <c r="B2102">
        <f t="shared" si="81"/>
        <v>260</v>
      </c>
    </row>
    <row r="2103" spans="1:2">
      <c r="A2103">
        <v>2102</v>
      </c>
      <c r="B2103">
        <f t="shared" si="81"/>
        <v>260</v>
      </c>
    </row>
    <row r="2104" spans="1:2">
      <c r="A2104">
        <v>2103</v>
      </c>
      <c r="B2104">
        <f>3*60+51</f>
        <v>231</v>
      </c>
    </row>
    <row r="2105" spans="1:2">
      <c r="A2105">
        <v>2104</v>
      </c>
      <c r="B2105">
        <f>3*60+51</f>
        <v>231</v>
      </c>
    </row>
    <row r="2106" spans="1:2">
      <c r="A2106">
        <v>2105</v>
      </c>
      <c r="B2106">
        <f>3*60+51</f>
        <v>231</v>
      </c>
    </row>
    <row r="2107" spans="1:2">
      <c r="A2107">
        <v>2106</v>
      </c>
      <c r="B2107">
        <f>4*60+3</f>
        <v>243</v>
      </c>
    </row>
    <row r="2108" spans="1:2">
      <c r="A2108">
        <v>2107</v>
      </c>
      <c r="B2108">
        <f>3*60+51</f>
        <v>231</v>
      </c>
    </row>
    <row r="2109" spans="1:2">
      <c r="A2109">
        <v>2108</v>
      </c>
      <c r="B2109">
        <f>3*60+51</f>
        <v>231</v>
      </c>
    </row>
    <row r="2110" spans="1:2">
      <c r="A2110">
        <v>2109</v>
      </c>
      <c r="B2110">
        <f t="shared" ref="B2110:B2116" si="82">3*60+48</f>
        <v>228</v>
      </c>
    </row>
    <row r="2111" spans="1:2">
      <c r="A2111">
        <v>2110</v>
      </c>
      <c r="B2111">
        <f t="shared" si="82"/>
        <v>228</v>
      </c>
    </row>
    <row r="2112" spans="1:2">
      <c r="A2112">
        <v>2111</v>
      </c>
      <c r="B2112">
        <f t="shared" si="82"/>
        <v>228</v>
      </c>
    </row>
    <row r="2113" spans="1:2">
      <c r="A2113">
        <v>2112</v>
      </c>
      <c r="B2113">
        <f t="shared" si="82"/>
        <v>228</v>
      </c>
    </row>
    <row r="2114" spans="1:2">
      <c r="A2114">
        <v>2113</v>
      </c>
      <c r="B2114">
        <f t="shared" si="82"/>
        <v>228</v>
      </c>
    </row>
    <row r="2115" spans="1:2">
      <c r="A2115">
        <v>2114</v>
      </c>
      <c r="B2115">
        <f t="shared" si="82"/>
        <v>228</v>
      </c>
    </row>
    <row r="2116" spans="1:2">
      <c r="A2116">
        <v>2115</v>
      </c>
      <c r="B2116">
        <f t="shared" si="82"/>
        <v>228</v>
      </c>
    </row>
    <row r="2117" spans="1:2">
      <c r="A2117">
        <v>2116</v>
      </c>
      <c r="B2117">
        <f>4*60+16</f>
        <v>256</v>
      </c>
    </row>
    <row r="2118" spans="1:2">
      <c r="A2118">
        <v>2117</v>
      </c>
      <c r="B2118">
        <f t="shared" ref="B2118:B2123" si="83">4*60+23</f>
        <v>263</v>
      </c>
    </row>
    <row r="2119" spans="1:2">
      <c r="A2119">
        <v>2118</v>
      </c>
      <c r="B2119">
        <f t="shared" si="83"/>
        <v>263</v>
      </c>
    </row>
    <row r="2120" spans="1:2">
      <c r="A2120">
        <v>2119</v>
      </c>
      <c r="B2120">
        <f t="shared" si="83"/>
        <v>263</v>
      </c>
    </row>
    <row r="2121" spans="1:2">
      <c r="A2121">
        <v>2120</v>
      </c>
      <c r="B2121">
        <f t="shared" si="83"/>
        <v>263</v>
      </c>
    </row>
    <row r="2122" spans="1:2">
      <c r="A2122">
        <v>2121</v>
      </c>
      <c r="B2122">
        <f t="shared" si="83"/>
        <v>263</v>
      </c>
    </row>
    <row r="2123" spans="1:2">
      <c r="A2123">
        <v>2122</v>
      </c>
      <c r="B2123">
        <f t="shared" si="83"/>
        <v>263</v>
      </c>
    </row>
    <row r="2124" spans="1:2">
      <c r="A2124">
        <v>2123</v>
      </c>
      <c r="B2124">
        <f>3*60+50</f>
        <v>230</v>
      </c>
    </row>
    <row r="2125" spans="1:2">
      <c r="A2125">
        <v>2124</v>
      </c>
      <c r="B2125">
        <f>3*60+50</f>
        <v>230</v>
      </c>
    </row>
    <row r="2126" spans="1:2">
      <c r="A2126">
        <v>2125</v>
      </c>
      <c r="B2126">
        <f>3*60+21</f>
        <v>201</v>
      </c>
    </row>
    <row r="2127" spans="1:2">
      <c r="A2127">
        <v>2126</v>
      </c>
      <c r="B2127">
        <f>3*60+21</f>
        <v>201</v>
      </c>
    </row>
    <row r="2128" spans="1:2">
      <c r="A2128">
        <v>2127</v>
      </c>
      <c r="B2128">
        <f>3*60+21</f>
        <v>201</v>
      </c>
    </row>
    <row r="2129" spans="1:2">
      <c r="A2129">
        <v>2128</v>
      </c>
      <c r="B2129">
        <f>3*60+21</f>
        <v>201</v>
      </c>
    </row>
    <row r="2130" spans="1:2">
      <c r="A2130">
        <v>2129</v>
      </c>
      <c r="B2130">
        <f>4*60+47</f>
        <v>287</v>
      </c>
    </row>
    <row r="2131" spans="1:2">
      <c r="A2131">
        <v>2130</v>
      </c>
      <c r="B2131">
        <f>4*60+47</f>
        <v>287</v>
      </c>
    </row>
    <row r="2132" spans="1:2">
      <c r="A2132">
        <v>2131</v>
      </c>
      <c r="B2132">
        <f>4*60+47</f>
        <v>287</v>
      </c>
    </row>
    <row r="2133" spans="1:2">
      <c r="A2133">
        <v>2132</v>
      </c>
      <c r="B2133">
        <f>4*60+47</f>
        <v>287</v>
      </c>
    </row>
    <row r="2134" spans="1:2">
      <c r="A2134">
        <v>2133</v>
      </c>
      <c r="B2134">
        <f>4*60+47</f>
        <v>287</v>
      </c>
    </row>
    <row r="2135" spans="1:2">
      <c r="A2135">
        <v>2134</v>
      </c>
      <c r="B2135">
        <f t="shared" ref="B2135:B2142" si="84">3*60+35</f>
        <v>215</v>
      </c>
    </row>
    <row r="2136" spans="1:2">
      <c r="A2136">
        <v>2135</v>
      </c>
      <c r="B2136">
        <f t="shared" si="84"/>
        <v>215</v>
      </c>
    </row>
    <row r="2137" spans="1:2">
      <c r="A2137">
        <v>2136</v>
      </c>
      <c r="B2137">
        <f t="shared" si="84"/>
        <v>215</v>
      </c>
    </row>
    <row r="2138" spans="1:2">
      <c r="A2138">
        <v>2137</v>
      </c>
      <c r="B2138">
        <f t="shared" si="84"/>
        <v>215</v>
      </c>
    </row>
    <row r="2139" spans="1:2">
      <c r="A2139">
        <v>2138</v>
      </c>
      <c r="B2139">
        <f t="shared" si="84"/>
        <v>215</v>
      </c>
    </row>
    <row r="2140" spans="1:2">
      <c r="A2140">
        <v>2139</v>
      </c>
      <c r="B2140">
        <f t="shared" si="84"/>
        <v>215</v>
      </c>
    </row>
    <row r="2141" spans="1:2">
      <c r="A2141">
        <v>2140</v>
      </c>
      <c r="B2141">
        <f t="shared" si="84"/>
        <v>215</v>
      </c>
    </row>
    <row r="2142" spans="1:2">
      <c r="A2142">
        <v>2141</v>
      </c>
      <c r="B2142">
        <f t="shared" si="84"/>
        <v>215</v>
      </c>
    </row>
    <row r="2143" spans="1:2">
      <c r="A2143">
        <v>2142</v>
      </c>
      <c r="B2143">
        <f>3*60+19</f>
        <v>199</v>
      </c>
    </row>
    <row r="2144" spans="1:2">
      <c r="A2144">
        <v>2143</v>
      </c>
      <c r="B2144">
        <f>3*60+19</f>
        <v>199</v>
      </c>
    </row>
    <row r="2145" spans="1:2">
      <c r="A2145">
        <v>2144</v>
      </c>
      <c r="B2145">
        <f>3*60+35</f>
        <v>215</v>
      </c>
    </row>
    <row r="2146" spans="1:2">
      <c r="A2146">
        <v>2145</v>
      </c>
      <c r="B2146">
        <f>3*60+35</f>
        <v>215</v>
      </c>
    </row>
    <row r="2147" spans="1:2">
      <c r="A2147">
        <v>2146</v>
      </c>
      <c r="B2147">
        <f>4*60+2</f>
        <v>242</v>
      </c>
    </row>
    <row r="2148" spans="1:2">
      <c r="A2148">
        <v>2147</v>
      </c>
      <c r="B2148">
        <f>4*60+2</f>
        <v>242</v>
      </c>
    </row>
    <row r="2149" spans="1:2">
      <c r="A2149">
        <v>2148</v>
      </c>
      <c r="B2149">
        <f>3*60+41</f>
        <v>221</v>
      </c>
    </row>
    <row r="2150" spans="1:2">
      <c r="A2150">
        <v>2149</v>
      </c>
      <c r="B2150">
        <f>3*60+41</f>
        <v>221</v>
      </c>
    </row>
    <row r="2151" spans="1:2">
      <c r="A2151">
        <v>2150</v>
      </c>
      <c r="B2151">
        <f>3*60+35</f>
        <v>215</v>
      </c>
    </row>
    <row r="2152" spans="1:2">
      <c r="A2152">
        <v>2151</v>
      </c>
      <c r="B2152">
        <f>3*60+41</f>
        <v>221</v>
      </c>
    </row>
    <row r="2153" spans="1:2">
      <c r="A2153">
        <v>2152</v>
      </c>
      <c r="B2153">
        <f t="shared" ref="B2153:B2158" si="85">4*60+10</f>
        <v>250</v>
      </c>
    </row>
    <row r="2154" spans="1:2">
      <c r="A2154">
        <v>2153</v>
      </c>
      <c r="B2154">
        <f t="shared" si="85"/>
        <v>250</v>
      </c>
    </row>
    <row r="2155" spans="1:2">
      <c r="A2155">
        <v>2154</v>
      </c>
      <c r="B2155">
        <f t="shared" si="85"/>
        <v>250</v>
      </c>
    </row>
    <row r="2156" spans="1:2">
      <c r="A2156">
        <v>2155</v>
      </c>
      <c r="B2156">
        <f t="shared" si="85"/>
        <v>250</v>
      </c>
    </row>
    <row r="2157" spans="1:2">
      <c r="A2157">
        <v>2156</v>
      </c>
      <c r="B2157">
        <f t="shared" si="85"/>
        <v>250</v>
      </c>
    </row>
    <row r="2158" spans="1:2">
      <c r="A2158">
        <v>2157</v>
      </c>
      <c r="B2158">
        <f t="shared" si="85"/>
        <v>250</v>
      </c>
    </row>
    <row r="2159" spans="1:2">
      <c r="A2159">
        <v>2158</v>
      </c>
      <c r="B2159">
        <f t="shared" ref="B2159:B2166" si="86">4*60+5</f>
        <v>245</v>
      </c>
    </row>
    <row r="2160" spans="1:2">
      <c r="A2160">
        <v>2159</v>
      </c>
      <c r="B2160">
        <f t="shared" si="86"/>
        <v>245</v>
      </c>
    </row>
    <row r="2161" spans="1:5">
      <c r="A2161">
        <v>2160</v>
      </c>
      <c r="B2161">
        <f t="shared" si="86"/>
        <v>245</v>
      </c>
    </row>
    <row r="2162" spans="1:5">
      <c r="A2162">
        <v>2161</v>
      </c>
      <c r="B2162">
        <f t="shared" si="86"/>
        <v>245</v>
      </c>
    </row>
    <row r="2163" spans="1:5">
      <c r="A2163">
        <v>2162</v>
      </c>
      <c r="B2163">
        <f t="shared" si="86"/>
        <v>245</v>
      </c>
    </row>
    <row r="2164" spans="1:5">
      <c r="A2164">
        <v>2163</v>
      </c>
      <c r="B2164">
        <f t="shared" si="86"/>
        <v>245</v>
      </c>
    </row>
    <row r="2165" spans="1:5">
      <c r="A2165">
        <v>2164</v>
      </c>
      <c r="B2165">
        <f t="shared" si="86"/>
        <v>245</v>
      </c>
    </row>
    <row r="2166" spans="1:5">
      <c r="A2166">
        <v>2165</v>
      </c>
      <c r="B2166">
        <f t="shared" si="86"/>
        <v>245</v>
      </c>
    </row>
    <row r="2167" spans="1:5">
      <c r="A2167">
        <v>2166</v>
      </c>
      <c r="B2167">
        <f t="shared" ref="B2167:B2175" si="87">3*60+13</f>
        <v>193</v>
      </c>
    </row>
    <row r="2168" spans="1:5">
      <c r="A2168">
        <v>2167</v>
      </c>
      <c r="B2168">
        <f t="shared" si="87"/>
        <v>193</v>
      </c>
    </row>
    <row r="2169" spans="1:5">
      <c r="A2169">
        <v>2168</v>
      </c>
      <c r="B2169">
        <f t="shared" si="87"/>
        <v>193</v>
      </c>
    </row>
    <row r="2170" spans="1:5">
      <c r="A2170">
        <v>2169</v>
      </c>
      <c r="B2170">
        <f t="shared" si="87"/>
        <v>193</v>
      </c>
    </row>
    <row r="2171" spans="1:5">
      <c r="A2171">
        <v>2170</v>
      </c>
      <c r="B2171">
        <f t="shared" si="87"/>
        <v>193</v>
      </c>
      <c r="E2171">
        <f>AVERAGE(B2:B2194)</f>
        <v>239.87551299589603</v>
      </c>
    </row>
    <row r="2172" spans="1:5">
      <c r="A2172">
        <v>2171</v>
      </c>
      <c r="B2172">
        <f t="shared" si="87"/>
        <v>193</v>
      </c>
      <c r="E2172">
        <f>E2171/60</f>
        <v>3.9979252165982673</v>
      </c>
    </row>
    <row r="2173" spans="1:5">
      <c r="A2173">
        <v>2172</v>
      </c>
      <c r="B2173">
        <f t="shared" si="87"/>
        <v>193</v>
      </c>
    </row>
    <row r="2174" spans="1:5">
      <c r="A2174">
        <v>2173</v>
      </c>
      <c r="B2174">
        <f t="shared" si="87"/>
        <v>193</v>
      </c>
    </row>
    <row r="2175" spans="1:5">
      <c r="A2175">
        <v>2174</v>
      </c>
      <c r="B2175">
        <f t="shared" si="87"/>
        <v>193</v>
      </c>
    </row>
    <row r="2176" spans="1:5">
      <c r="A2176">
        <v>2175</v>
      </c>
      <c r="B2176">
        <f>3*60+45</f>
        <v>225</v>
      </c>
    </row>
    <row r="2177" spans="1:2">
      <c r="A2177">
        <v>2176</v>
      </c>
      <c r="B2177">
        <f>3*60+12</f>
        <v>192</v>
      </c>
    </row>
    <row r="2178" spans="1:2">
      <c r="A2178">
        <v>2177</v>
      </c>
      <c r="B2178">
        <f>3*60+12</f>
        <v>192</v>
      </c>
    </row>
    <row r="2179" spans="1:2">
      <c r="A2179">
        <v>2178</v>
      </c>
      <c r="B2179">
        <f>3*60+45</f>
        <v>225</v>
      </c>
    </row>
    <row r="2180" spans="1:2">
      <c r="A2180">
        <v>2179</v>
      </c>
      <c r="B2180">
        <f>3*60+12</f>
        <v>192</v>
      </c>
    </row>
    <row r="2181" spans="1:2">
      <c r="A2181">
        <v>2180</v>
      </c>
      <c r="B2181">
        <f t="shared" ref="B2181:B2189" si="88">3*60+39</f>
        <v>219</v>
      </c>
    </row>
    <row r="2182" spans="1:2">
      <c r="A2182">
        <v>2181</v>
      </c>
      <c r="B2182">
        <f t="shared" si="88"/>
        <v>219</v>
      </c>
    </row>
    <row r="2183" spans="1:2">
      <c r="A2183">
        <v>2182</v>
      </c>
      <c r="B2183">
        <f t="shared" si="88"/>
        <v>219</v>
      </c>
    </row>
    <row r="2184" spans="1:2">
      <c r="A2184">
        <v>2183</v>
      </c>
      <c r="B2184">
        <f t="shared" si="88"/>
        <v>219</v>
      </c>
    </row>
    <row r="2185" spans="1:2">
      <c r="A2185">
        <v>2184</v>
      </c>
      <c r="B2185">
        <f t="shared" si="88"/>
        <v>219</v>
      </c>
    </row>
    <row r="2186" spans="1:2">
      <c r="A2186">
        <v>2185</v>
      </c>
      <c r="B2186">
        <f t="shared" si="88"/>
        <v>219</v>
      </c>
    </row>
    <row r="2187" spans="1:2">
      <c r="A2187">
        <v>2186</v>
      </c>
      <c r="B2187">
        <f t="shared" si="88"/>
        <v>219</v>
      </c>
    </row>
    <row r="2188" spans="1:2">
      <c r="A2188">
        <v>2187</v>
      </c>
      <c r="B2188">
        <f t="shared" si="88"/>
        <v>219</v>
      </c>
    </row>
    <row r="2189" spans="1:2">
      <c r="A2189">
        <v>2188</v>
      </c>
      <c r="B2189">
        <f t="shared" si="88"/>
        <v>219</v>
      </c>
    </row>
    <row r="2190" spans="1:2">
      <c r="A2190">
        <v>2189</v>
      </c>
      <c r="B2190">
        <f>3*60+45</f>
        <v>225</v>
      </c>
    </row>
    <row r="2191" spans="1:2">
      <c r="A2191">
        <v>2190</v>
      </c>
      <c r="B2191">
        <f>3*60+45</f>
        <v>225</v>
      </c>
    </row>
    <row r="2192" spans="1:2">
      <c r="A2192">
        <v>2191</v>
      </c>
      <c r="B2192">
        <f>3*60+45</f>
        <v>225</v>
      </c>
    </row>
    <row r="2193" spans="1:2">
      <c r="A2193">
        <v>2192</v>
      </c>
      <c r="B2193">
        <f>3*60+53</f>
        <v>233</v>
      </c>
    </row>
    <row r="2194" spans="1:2">
      <c r="A2194">
        <v>2193</v>
      </c>
      <c r="B2194">
        <f>3*60+53</f>
        <v>233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1971-1991</vt:lpstr>
      <vt:lpstr>1992-2012</vt:lpstr>
      <vt:lpstr>Total 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2013-03-30T06:06:27Z</dcterms:created>
  <dcterms:modified xsi:type="dcterms:W3CDTF">2013-04-23T05:08:07Z</dcterms:modified>
</cp:coreProperties>
</file>