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maryllisadey/Library/CloudStorage/Dropbox/SWEL/CopperRiverDelta/Elodea/NDS_Data/"/>
    </mc:Choice>
  </mc:AlternateContent>
  <xr:revisionPtr revIDLastSave="0" documentId="13_ncr:1_{28B94FB4-B852-4543-90B1-21A9320A2EF9}" xr6:coauthVersionLast="47" xr6:coauthVersionMax="47" xr10:uidLastSave="{00000000-0000-0000-0000-000000000000}"/>
  <bookViews>
    <workbookView xWindow="0" yWindow="740" windowWidth="29400" windowHeight="18380" activeTab="3" xr2:uid="{00000000-000D-0000-FFFF-FFFF00000000}"/>
  </bookViews>
  <sheets>
    <sheet name="NDS Data Analysis" sheetId="1" r:id="rId1"/>
    <sheet name="Calculations" sheetId="2" r:id="rId2"/>
    <sheet name="Graphs2" sheetId="7" r:id="rId3"/>
    <sheet name="DataForAnalyses2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SSzKKbDEpPhPBCXGtbZoh/mjztlf+98AOpeyC2ZIqZw="/>
    </ext>
  </extLst>
</workbook>
</file>

<file path=xl/calcChain.xml><?xml version="1.0" encoding="utf-8"?>
<calcChain xmlns="http://schemas.openxmlformats.org/spreadsheetml/2006/main">
  <c r="F175" i="8" l="1"/>
  <c r="E175" i="8"/>
  <c r="D175" i="8"/>
  <c r="F174" i="8"/>
  <c r="E174" i="8"/>
  <c r="D174" i="8"/>
  <c r="F173" i="8"/>
  <c r="E173" i="8"/>
  <c r="D173" i="8"/>
  <c r="F172" i="8"/>
  <c r="E172" i="8"/>
  <c r="D172" i="8"/>
  <c r="F171" i="8"/>
  <c r="E171" i="8"/>
  <c r="D171" i="8"/>
  <c r="F170" i="8"/>
  <c r="E170" i="8"/>
  <c r="D170" i="8"/>
  <c r="F169" i="8"/>
  <c r="E169" i="8"/>
  <c r="D169" i="8"/>
  <c r="F168" i="8"/>
  <c r="E168" i="8"/>
  <c r="D168" i="8"/>
  <c r="F167" i="8"/>
  <c r="E167" i="8"/>
  <c r="D167" i="8"/>
  <c r="F166" i="8"/>
  <c r="E166" i="8"/>
  <c r="D166" i="8"/>
  <c r="F165" i="8"/>
  <c r="E165" i="8"/>
  <c r="D165" i="8"/>
  <c r="F164" i="8"/>
  <c r="E164" i="8"/>
  <c r="D164" i="8"/>
  <c r="F163" i="8"/>
  <c r="E163" i="8"/>
  <c r="D163" i="8"/>
  <c r="F162" i="8"/>
  <c r="E162" i="8"/>
  <c r="D162" i="8"/>
  <c r="F161" i="8"/>
  <c r="E161" i="8"/>
  <c r="D161" i="8"/>
  <c r="F160" i="8"/>
  <c r="E160" i="8"/>
  <c r="D160" i="8"/>
  <c r="F159" i="8"/>
  <c r="E159" i="8"/>
  <c r="D159" i="8"/>
  <c r="F158" i="8"/>
  <c r="E158" i="8"/>
  <c r="D158" i="8"/>
  <c r="F157" i="8"/>
  <c r="E157" i="8"/>
  <c r="D157" i="8"/>
  <c r="F156" i="8"/>
  <c r="E156" i="8"/>
  <c r="D156" i="8"/>
  <c r="F155" i="8"/>
  <c r="E155" i="8"/>
  <c r="D155" i="8"/>
  <c r="F154" i="8"/>
  <c r="E154" i="8"/>
  <c r="D154" i="8"/>
  <c r="F153" i="8"/>
  <c r="E153" i="8"/>
  <c r="D153" i="8"/>
  <c r="F152" i="8"/>
  <c r="E152" i="8"/>
  <c r="D152" i="8"/>
  <c r="F151" i="8"/>
  <c r="E151" i="8"/>
  <c r="D151" i="8"/>
  <c r="F150" i="8"/>
  <c r="E150" i="8"/>
  <c r="D150" i="8"/>
  <c r="F149" i="8"/>
  <c r="E149" i="8"/>
  <c r="D149" i="8"/>
  <c r="F148" i="8"/>
  <c r="E148" i="8"/>
  <c r="D148" i="8"/>
  <c r="F147" i="8"/>
  <c r="E147" i="8"/>
  <c r="D147" i="8"/>
  <c r="F146" i="8"/>
  <c r="E146" i="8"/>
  <c r="D146" i="8"/>
  <c r="F145" i="8"/>
  <c r="E145" i="8"/>
  <c r="D145" i="8"/>
  <c r="F144" i="8"/>
  <c r="E144" i="8"/>
  <c r="D144" i="8"/>
  <c r="F143" i="8"/>
  <c r="E143" i="8"/>
  <c r="D143" i="8"/>
  <c r="F142" i="8"/>
  <c r="E142" i="8"/>
  <c r="D142" i="8"/>
  <c r="F141" i="8"/>
  <c r="E141" i="8"/>
  <c r="D141" i="8"/>
  <c r="F140" i="8"/>
  <c r="E140" i="8"/>
  <c r="D140" i="8"/>
  <c r="F139" i="8"/>
  <c r="E139" i="8"/>
  <c r="D139" i="8"/>
  <c r="F138" i="8"/>
  <c r="E138" i="8"/>
  <c r="D138" i="8"/>
  <c r="F137" i="8"/>
  <c r="E137" i="8"/>
  <c r="D137" i="8"/>
  <c r="F136" i="8"/>
  <c r="E136" i="8"/>
  <c r="D136" i="8"/>
  <c r="F135" i="8"/>
  <c r="E135" i="8"/>
  <c r="D135" i="8"/>
  <c r="F134" i="8"/>
  <c r="E134" i="8"/>
  <c r="D134" i="8"/>
  <c r="F133" i="8"/>
  <c r="E133" i="8"/>
  <c r="D133" i="8"/>
  <c r="F132" i="8"/>
  <c r="E132" i="8"/>
  <c r="D132" i="8"/>
  <c r="F131" i="8"/>
  <c r="E131" i="8"/>
  <c r="D131" i="8"/>
  <c r="F130" i="8"/>
  <c r="E130" i="8"/>
  <c r="D130" i="8"/>
  <c r="F129" i="8"/>
  <c r="E129" i="8"/>
  <c r="D129" i="8"/>
  <c r="F128" i="8"/>
  <c r="E128" i="8"/>
  <c r="D128" i="8"/>
  <c r="F127" i="8"/>
  <c r="E127" i="8"/>
  <c r="D127" i="8"/>
  <c r="F126" i="8"/>
  <c r="E126" i="8"/>
  <c r="D126" i="8"/>
  <c r="F125" i="8"/>
  <c r="E125" i="8"/>
  <c r="D125" i="8"/>
  <c r="F124" i="8"/>
  <c r="E124" i="8"/>
  <c r="D124" i="8"/>
  <c r="F123" i="8"/>
  <c r="E123" i="8"/>
  <c r="D123" i="8"/>
  <c r="F122" i="8"/>
  <c r="E122" i="8"/>
  <c r="D122" i="8"/>
  <c r="F121" i="8"/>
  <c r="E121" i="8"/>
  <c r="D121" i="8"/>
  <c r="F120" i="8"/>
  <c r="E120" i="8"/>
  <c r="D120" i="8"/>
  <c r="F119" i="8"/>
  <c r="E119" i="8"/>
  <c r="D119" i="8"/>
  <c r="F118" i="8"/>
  <c r="E118" i="8"/>
  <c r="D118" i="8"/>
  <c r="F117" i="8"/>
  <c r="E117" i="8"/>
  <c r="D117" i="8"/>
  <c r="F116" i="8"/>
  <c r="E116" i="8"/>
  <c r="D116" i="8"/>
  <c r="F115" i="8"/>
  <c r="E115" i="8"/>
  <c r="D115" i="8"/>
  <c r="F114" i="8"/>
  <c r="E114" i="8"/>
  <c r="D114" i="8"/>
  <c r="F113" i="8"/>
  <c r="E113" i="8"/>
  <c r="D113" i="8"/>
  <c r="F112" i="8"/>
  <c r="E112" i="8"/>
  <c r="D112" i="8"/>
  <c r="F111" i="8"/>
  <c r="E111" i="8"/>
  <c r="D111" i="8"/>
  <c r="F110" i="8"/>
  <c r="E110" i="8"/>
  <c r="D110" i="8"/>
  <c r="F109" i="8"/>
  <c r="E109" i="8"/>
  <c r="D109" i="8"/>
  <c r="F108" i="8"/>
  <c r="E108" i="8"/>
  <c r="D108" i="8"/>
  <c r="F107" i="8"/>
  <c r="E107" i="8"/>
  <c r="D107" i="8"/>
  <c r="F106" i="8"/>
  <c r="E106" i="8"/>
  <c r="D106" i="8"/>
  <c r="F105" i="8"/>
  <c r="E105" i="8"/>
  <c r="D105" i="8"/>
  <c r="F104" i="8"/>
  <c r="E104" i="8"/>
  <c r="D104" i="8"/>
  <c r="F103" i="8"/>
  <c r="E103" i="8"/>
  <c r="D103" i="8"/>
  <c r="F102" i="8"/>
  <c r="E102" i="8"/>
  <c r="D102" i="8"/>
  <c r="F101" i="8"/>
  <c r="E101" i="8"/>
  <c r="D101" i="8"/>
  <c r="F100" i="8"/>
  <c r="E100" i="8"/>
  <c r="D100" i="8"/>
  <c r="F99" i="8"/>
  <c r="E99" i="8"/>
  <c r="D99" i="8"/>
  <c r="F98" i="8"/>
  <c r="E98" i="8"/>
  <c r="D98" i="8"/>
  <c r="F97" i="8"/>
  <c r="E97" i="8"/>
  <c r="D97" i="8"/>
  <c r="F96" i="8"/>
  <c r="E96" i="8"/>
  <c r="D96" i="8"/>
  <c r="F95" i="8"/>
  <c r="E95" i="8"/>
  <c r="D95" i="8"/>
  <c r="F94" i="8"/>
  <c r="E94" i="8"/>
  <c r="D94" i="8"/>
  <c r="F93" i="8"/>
  <c r="E93" i="8"/>
  <c r="D93" i="8"/>
  <c r="F92" i="8"/>
  <c r="E92" i="8"/>
  <c r="D92" i="8"/>
  <c r="F91" i="8"/>
  <c r="E91" i="8"/>
  <c r="D91" i="8"/>
  <c r="E90" i="8"/>
  <c r="F89" i="8"/>
  <c r="E89" i="8"/>
  <c r="D89" i="8"/>
  <c r="F88" i="8"/>
  <c r="E88" i="8"/>
  <c r="D88" i="8"/>
  <c r="F87" i="8"/>
  <c r="E87" i="8"/>
  <c r="D87" i="8"/>
  <c r="F86" i="8"/>
  <c r="E86" i="8"/>
  <c r="D86" i="8"/>
  <c r="F85" i="8"/>
  <c r="E85" i="8"/>
  <c r="D85" i="8"/>
  <c r="F84" i="8"/>
  <c r="E84" i="8"/>
  <c r="D84" i="8"/>
  <c r="F83" i="8"/>
  <c r="E83" i="8"/>
  <c r="D83" i="8"/>
  <c r="F82" i="8"/>
  <c r="E82" i="8"/>
  <c r="D82" i="8"/>
  <c r="F81" i="8"/>
  <c r="E81" i="8"/>
  <c r="D81" i="8"/>
  <c r="F80" i="8"/>
  <c r="E80" i="8"/>
  <c r="D80" i="8"/>
  <c r="F79" i="8"/>
  <c r="E79" i="8"/>
  <c r="D79" i="8"/>
  <c r="F78" i="8"/>
  <c r="E78" i="8"/>
  <c r="D78" i="8"/>
  <c r="F77" i="8"/>
  <c r="E77" i="8"/>
  <c r="D77" i="8"/>
  <c r="F76" i="8"/>
  <c r="E76" i="8"/>
  <c r="D76" i="8"/>
  <c r="F75" i="8"/>
  <c r="E75" i="8"/>
  <c r="D75" i="8"/>
  <c r="F74" i="8"/>
  <c r="E74" i="8"/>
  <c r="D74" i="8"/>
  <c r="F73" i="8"/>
  <c r="E73" i="8"/>
  <c r="D73" i="8"/>
  <c r="F72" i="8"/>
  <c r="E72" i="8"/>
  <c r="D72" i="8"/>
  <c r="F71" i="8"/>
  <c r="E71" i="8"/>
  <c r="D71" i="8"/>
  <c r="F70" i="8"/>
  <c r="E70" i="8"/>
  <c r="D70" i="8"/>
  <c r="F69" i="8"/>
  <c r="E69" i="8"/>
  <c r="D69" i="8"/>
  <c r="F68" i="8"/>
  <c r="E68" i="8"/>
  <c r="D68" i="8"/>
  <c r="F67" i="8"/>
  <c r="E67" i="8"/>
  <c r="D67" i="8"/>
  <c r="F66" i="8"/>
  <c r="E66" i="8"/>
  <c r="D66" i="8"/>
  <c r="E65" i="8"/>
  <c r="F64" i="8"/>
  <c r="E64" i="8"/>
  <c r="D64" i="8"/>
  <c r="F63" i="8"/>
  <c r="E63" i="8"/>
  <c r="D63" i="8"/>
  <c r="F62" i="8"/>
  <c r="E62" i="8"/>
  <c r="D62" i="8"/>
  <c r="F61" i="8"/>
  <c r="E61" i="8"/>
  <c r="D61" i="8"/>
  <c r="F60" i="8"/>
  <c r="E60" i="8"/>
  <c r="D60" i="8"/>
  <c r="F59" i="8"/>
  <c r="E59" i="8"/>
  <c r="D59" i="8"/>
  <c r="F58" i="8"/>
  <c r="E58" i="8"/>
  <c r="D58" i="8"/>
  <c r="F57" i="8"/>
  <c r="E57" i="8"/>
  <c r="D57" i="8"/>
  <c r="D56" i="8"/>
  <c r="F55" i="8"/>
  <c r="E55" i="8"/>
  <c r="D55" i="8"/>
  <c r="F54" i="8"/>
  <c r="E54" i="8"/>
  <c r="D54" i="8"/>
  <c r="F53" i="8"/>
  <c r="E53" i="8"/>
  <c r="D53" i="8"/>
  <c r="F52" i="8"/>
  <c r="E52" i="8"/>
  <c r="D52" i="8"/>
  <c r="F51" i="8"/>
  <c r="E51" i="8"/>
  <c r="D51" i="8"/>
  <c r="F50" i="8"/>
  <c r="E50" i="8"/>
  <c r="D50" i="8"/>
  <c r="F49" i="8"/>
  <c r="E49" i="8"/>
  <c r="D49" i="8"/>
  <c r="F48" i="8"/>
  <c r="E48" i="8"/>
  <c r="D48" i="8"/>
  <c r="F47" i="8"/>
  <c r="E47" i="8"/>
  <c r="D47" i="8"/>
  <c r="F46" i="8"/>
  <c r="E46" i="8"/>
  <c r="D46" i="8"/>
  <c r="F45" i="8"/>
  <c r="E45" i="8"/>
  <c r="D45" i="8"/>
  <c r="F43" i="8"/>
  <c r="E43" i="8"/>
  <c r="D43" i="8"/>
  <c r="F42" i="8"/>
  <c r="E42" i="8"/>
  <c r="D42" i="8"/>
  <c r="F41" i="8"/>
  <c r="E41" i="8"/>
  <c r="D41" i="8"/>
  <c r="F40" i="8"/>
  <c r="E40" i="8"/>
  <c r="D40" i="8"/>
  <c r="F39" i="8"/>
  <c r="E39" i="8"/>
  <c r="D39" i="8"/>
  <c r="F38" i="8"/>
  <c r="E38" i="8"/>
  <c r="D38" i="8"/>
  <c r="F36" i="8"/>
  <c r="E36" i="8"/>
  <c r="D36" i="8"/>
  <c r="F35" i="8"/>
  <c r="E35" i="8"/>
  <c r="D35" i="8"/>
  <c r="F34" i="8"/>
  <c r="E34" i="8"/>
  <c r="D34" i="8"/>
  <c r="F33" i="8"/>
  <c r="E33" i="8"/>
  <c r="D33" i="8"/>
  <c r="F32" i="8"/>
  <c r="E32" i="8"/>
  <c r="D32" i="8"/>
  <c r="F31" i="8"/>
  <c r="E31" i="8"/>
  <c r="D31" i="8"/>
  <c r="F30" i="8"/>
  <c r="E30" i="8"/>
  <c r="D30" i="8"/>
  <c r="F29" i="8"/>
  <c r="E29" i="8"/>
  <c r="D29" i="8"/>
  <c r="F28" i="8"/>
  <c r="E28" i="8"/>
  <c r="D28" i="8"/>
  <c r="F27" i="8"/>
  <c r="E27" i="8"/>
  <c r="D27" i="8"/>
  <c r="F26" i="8"/>
  <c r="E26" i="8"/>
  <c r="D26" i="8"/>
  <c r="F25" i="8"/>
  <c r="E25" i="8"/>
  <c r="D25" i="8"/>
  <c r="F24" i="8"/>
  <c r="E24" i="8"/>
  <c r="D24" i="8"/>
  <c r="D23" i="8"/>
  <c r="F22" i="8"/>
  <c r="E22" i="8"/>
  <c r="D22" i="8"/>
  <c r="F21" i="8"/>
  <c r="E21" i="8"/>
  <c r="D21" i="8"/>
  <c r="F20" i="8"/>
  <c r="E20" i="8"/>
  <c r="D20" i="8"/>
  <c r="F19" i="8"/>
  <c r="E19" i="8"/>
  <c r="D19" i="8"/>
  <c r="F18" i="8"/>
  <c r="E18" i="8"/>
  <c r="D18" i="8"/>
  <c r="F17" i="8"/>
  <c r="E17" i="8"/>
  <c r="D17" i="8"/>
  <c r="F16" i="8"/>
  <c r="E16" i="8"/>
  <c r="D16" i="8"/>
  <c r="F15" i="8"/>
  <c r="E15" i="8"/>
  <c r="D15" i="8"/>
  <c r="F14" i="8"/>
  <c r="E14" i="8"/>
  <c r="D14" i="8"/>
  <c r="F13" i="8"/>
  <c r="E13" i="8"/>
  <c r="D13" i="8"/>
  <c r="F12" i="8"/>
  <c r="E12" i="8"/>
  <c r="D12" i="8"/>
  <c r="F11" i="8"/>
  <c r="E11" i="8"/>
  <c r="D11" i="8"/>
  <c r="F10" i="8"/>
  <c r="E10" i="8"/>
  <c r="D10" i="8"/>
  <c r="F9" i="8"/>
  <c r="E9" i="8"/>
  <c r="D9" i="8"/>
  <c r="F8" i="8"/>
  <c r="E8" i="8"/>
  <c r="D8" i="8"/>
  <c r="D7" i="8"/>
  <c r="F6" i="8"/>
  <c r="E6" i="8"/>
  <c r="D6" i="8"/>
  <c r="F5" i="8"/>
  <c r="E5" i="8"/>
  <c r="D5" i="8"/>
  <c r="F4" i="8"/>
  <c r="E4" i="8"/>
  <c r="D4" i="8"/>
  <c r="F3" i="8"/>
  <c r="E3" i="8"/>
  <c r="D3" i="8"/>
  <c r="F2" i="8"/>
  <c r="E2" i="8"/>
  <c r="D2" i="8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D3" i="1"/>
  <c r="AD4" i="1"/>
  <c r="AD5" i="1"/>
  <c r="AD6" i="1"/>
  <c r="AD7" i="1"/>
  <c r="AF7" i="1" s="1"/>
  <c r="AD8" i="1"/>
  <c r="AF8" i="1" s="1"/>
  <c r="AD9" i="1"/>
  <c r="AF9" i="1" s="1"/>
  <c r="AD10" i="1"/>
  <c r="AD11" i="1"/>
  <c r="AD12" i="1"/>
  <c r="AD13" i="1"/>
  <c r="AD14" i="1"/>
  <c r="AD15" i="1"/>
  <c r="AF15" i="1" s="1"/>
  <c r="AD16" i="1"/>
  <c r="AF16" i="1" s="1"/>
  <c r="AD17" i="1"/>
  <c r="AF17" i="1" s="1"/>
  <c r="AD18" i="1"/>
  <c r="AD19" i="1"/>
  <c r="AD20" i="1"/>
  <c r="AD21" i="1"/>
  <c r="AD22" i="1"/>
  <c r="AD23" i="1"/>
  <c r="AF23" i="1" s="1"/>
  <c r="AD24" i="1"/>
  <c r="AF24" i="1" s="1"/>
  <c r="AD25" i="1"/>
  <c r="AF25" i="1" s="1"/>
  <c r="AD26" i="1"/>
  <c r="AD27" i="1"/>
  <c r="AD28" i="1"/>
  <c r="AD29" i="1"/>
  <c r="AD30" i="1"/>
  <c r="AD31" i="1"/>
  <c r="AF31" i="1" s="1"/>
  <c r="AD32" i="1"/>
  <c r="AF32" i="1" s="1"/>
  <c r="AD33" i="1"/>
  <c r="AF33" i="1" s="1"/>
  <c r="AD34" i="1"/>
  <c r="AD35" i="1"/>
  <c r="AD36" i="1"/>
  <c r="AD37" i="1"/>
  <c r="AD38" i="1"/>
  <c r="AD39" i="1"/>
  <c r="AF39" i="1" s="1"/>
  <c r="AD40" i="1"/>
  <c r="AF40" i="1" s="1"/>
  <c r="AD41" i="1"/>
  <c r="AF41" i="1" s="1"/>
  <c r="AD42" i="1"/>
  <c r="AD43" i="1"/>
  <c r="AD44" i="1"/>
  <c r="AD45" i="1"/>
  <c r="AD46" i="1"/>
  <c r="AD47" i="1"/>
  <c r="AF47" i="1" s="1"/>
  <c r="AD48" i="1"/>
  <c r="AF48" i="1" s="1"/>
  <c r="AD49" i="1"/>
  <c r="AF49" i="1" s="1"/>
  <c r="AD50" i="1"/>
  <c r="AD51" i="1"/>
  <c r="AD52" i="1"/>
  <c r="AD53" i="1"/>
  <c r="AD54" i="1"/>
  <c r="AD55" i="1"/>
  <c r="AF55" i="1" s="1"/>
  <c r="AD56" i="1"/>
  <c r="AF56" i="1" s="1"/>
  <c r="AD57" i="1"/>
  <c r="AF57" i="1" s="1"/>
  <c r="AD58" i="1"/>
  <c r="AD59" i="1"/>
  <c r="AD60" i="1"/>
  <c r="AD61" i="1"/>
  <c r="AD62" i="1"/>
  <c r="AD63" i="1"/>
  <c r="AF63" i="1" s="1"/>
  <c r="AD64" i="1"/>
  <c r="AF64" i="1" s="1"/>
  <c r="AD65" i="1"/>
  <c r="AF65" i="1" s="1"/>
  <c r="AD66" i="1"/>
  <c r="AD67" i="1"/>
  <c r="AD68" i="1"/>
  <c r="AD69" i="1"/>
  <c r="AD70" i="1"/>
  <c r="AD71" i="1"/>
  <c r="AF71" i="1" s="1"/>
  <c r="AD72" i="1"/>
  <c r="AF72" i="1" s="1"/>
  <c r="AD73" i="1"/>
  <c r="AF73" i="1" s="1"/>
  <c r="AD74" i="1"/>
  <c r="AD75" i="1"/>
  <c r="AD76" i="1"/>
  <c r="AD77" i="1"/>
  <c r="AD78" i="1"/>
  <c r="AD79" i="1"/>
  <c r="AF79" i="1" s="1"/>
  <c r="AD80" i="1"/>
  <c r="AF80" i="1" s="1"/>
  <c r="AD81" i="1"/>
  <c r="AF81" i="1" s="1"/>
  <c r="AD82" i="1"/>
  <c r="AD83" i="1"/>
  <c r="AD84" i="1"/>
  <c r="AD85" i="1"/>
  <c r="AD86" i="1"/>
  <c r="AD87" i="1"/>
  <c r="AF87" i="1" s="1"/>
  <c r="AD88" i="1"/>
  <c r="AF88" i="1" s="1"/>
  <c r="AD89" i="1"/>
  <c r="AF89" i="1" s="1"/>
  <c r="AD90" i="1"/>
  <c r="AD91" i="1"/>
  <c r="AD92" i="1"/>
  <c r="AD93" i="1"/>
  <c r="AD94" i="1"/>
  <c r="AD95" i="1"/>
  <c r="AF95" i="1" s="1"/>
  <c r="AD96" i="1"/>
  <c r="AF96" i="1" s="1"/>
  <c r="AD97" i="1"/>
  <c r="AF97" i="1" s="1"/>
  <c r="AD98" i="1"/>
  <c r="AD99" i="1"/>
  <c r="AD100" i="1"/>
  <c r="AD101" i="1"/>
  <c r="AD102" i="1"/>
  <c r="AD103" i="1"/>
  <c r="AF103" i="1" s="1"/>
  <c r="AD104" i="1"/>
  <c r="AF104" i="1" s="1"/>
  <c r="AD105" i="1"/>
  <c r="AF105" i="1" s="1"/>
  <c r="AD106" i="1"/>
  <c r="AD107" i="1"/>
  <c r="AD108" i="1"/>
  <c r="AD109" i="1"/>
  <c r="AD110" i="1"/>
  <c r="AD111" i="1"/>
  <c r="AF111" i="1" s="1"/>
  <c r="AD112" i="1"/>
  <c r="AF112" i="1" s="1"/>
  <c r="AD113" i="1"/>
  <c r="AF113" i="1" s="1"/>
  <c r="AD114" i="1"/>
  <c r="AD115" i="1"/>
  <c r="AD116" i="1"/>
  <c r="AD117" i="1"/>
  <c r="AD118" i="1"/>
  <c r="AD119" i="1"/>
  <c r="AF119" i="1" s="1"/>
  <c r="AD120" i="1"/>
  <c r="AF120" i="1" s="1"/>
  <c r="AD121" i="1"/>
  <c r="AF121" i="1" s="1"/>
  <c r="AD122" i="1"/>
  <c r="AD123" i="1"/>
  <c r="AD124" i="1"/>
  <c r="AD125" i="1"/>
  <c r="AD126" i="1"/>
  <c r="AD127" i="1"/>
  <c r="AF127" i="1" s="1"/>
  <c r="AD128" i="1"/>
  <c r="AF128" i="1" s="1"/>
  <c r="AD129" i="1"/>
  <c r="AF129" i="1" s="1"/>
  <c r="AD130" i="1"/>
  <c r="AD131" i="1"/>
  <c r="AD132" i="1"/>
  <c r="AD133" i="1"/>
  <c r="AD134" i="1"/>
  <c r="AD135" i="1"/>
  <c r="AF135" i="1" s="1"/>
  <c r="AD136" i="1"/>
  <c r="AF136" i="1" s="1"/>
  <c r="AD137" i="1"/>
  <c r="AF137" i="1" s="1"/>
  <c r="AD138" i="1"/>
  <c r="AD139" i="1"/>
  <c r="AD140" i="1"/>
  <c r="AD141" i="1"/>
  <c r="AD142" i="1"/>
  <c r="AD143" i="1"/>
  <c r="AF143" i="1" s="1"/>
  <c r="AD144" i="1"/>
  <c r="AF144" i="1" s="1"/>
  <c r="AD145" i="1"/>
  <c r="AF145" i="1" s="1"/>
  <c r="AD146" i="1"/>
  <c r="AD147" i="1"/>
  <c r="AD148" i="1"/>
  <c r="AD149" i="1"/>
  <c r="AD150" i="1"/>
  <c r="AD151" i="1"/>
  <c r="AF151" i="1" s="1"/>
  <c r="AD152" i="1"/>
  <c r="AF152" i="1" s="1"/>
  <c r="AD153" i="1"/>
  <c r="AF153" i="1" s="1"/>
  <c r="AD154" i="1"/>
  <c r="AD155" i="1"/>
  <c r="AD156" i="1"/>
  <c r="AD157" i="1"/>
  <c r="AD158" i="1"/>
  <c r="AD159" i="1"/>
  <c r="AF159" i="1" s="1"/>
  <c r="AD160" i="1"/>
  <c r="AF160" i="1" s="1"/>
  <c r="AD161" i="1"/>
  <c r="AF161" i="1" s="1"/>
  <c r="AD162" i="1"/>
  <c r="AD163" i="1"/>
  <c r="AD164" i="1"/>
  <c r="AD165" i="1"/>
  <c r="AD166" i="1"/>
  <c r="AD167" i="1"/>
  <c r="AF167" i="1" s="1"/>
  <c r="AD168" i="1"/>
  <c r="AF168" i="1" s="1"/>
  <c r="AD169" i="1"/>
  <c r="AF169" i="1" s="1"/>
  <c r="AD170" i="1"/>
  <c r="AD171" i="1"/>
  <c r="AD172" i="1"/>
  <c r="AD173" i="1"/>
  <c r="AD174" i="1"/>
  <c r="AD175" i="1"/>
  <c r="AF175" i="1" s="1"/>
  <c r="AB3" i="1"/>
  <c r="AB4" i="1"/>
  <c r="AB5" i="1"/>
  <c r="AB6" i="1"/>
  <c r="AB7" i="1"/>
  <c r="AC7" i="1" s="1"/>
  <c r="AB8" i="1"/>
  <c r="AB9" i="1"/>
  <c r="AB10" i="1"/>
  <c r="AB11" i="1"/>
  <c r="AB12" i="1"/>
  <c r="AB13" i="1"/>
  <c r="AB14" i="1"/>
  <c r="AB15" i="1"/>
  <c r="AC15" i="1" s="1"/>
  <c r="AB16" i="1"/>
  <c r="AB17" i="1"/>
  <c r="AB18" i="1"/>
  <c r="AB19" i="1"/>
  <c r="AB20" i="1"/>
  <c r="AB21" i="1"/>
  <c r="AB22" i="1"/>
  <c r="AB23" i="1"/>
  <c r="AC23" i="1" s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C118" i="1" s="1"/>
  <c r="AB119" i="1"/>
  <c r="AB120" i="1"/>
  <c r="AB121" i="1"/>
  <c r="AB122" i="1"/>
  <c r="AB123" i="1"/>
  <c r="AB124" i="1"/>
  <c r="AB125" i="1"/>
  <c r="AB126" i="1"/>
  <c r="AC126" i="1" s="1"/>
  <c r="AB127" i="1"/>
  <c r="AB128" i="1"/>
  <c r="AB129" i="1"/>
  <c r="AB130" i="1"/>
  <c r="AB131" i="1"/>
  <c r="AB132" i="1"/>
  <c r="AB133" i="1"/>
  <c r="AB134" i="1"/>
  <c r="AC134" i="1" s="1"/>
  <c r="AB135" i="1"/>
  <c r="AB136" i="1"/>
  <c r="AB137" i="1"/>
  <c r="AC137" i="1" s="1"/>
  <c r="AB138" i="1"/>
  <c r="AB139" i="1"/>
  <c r="AB140" i="1"/>
  <c r="AB141" i="1"/>
  <c r="AB142" i="1"/>
  <c r="AC142" i="1" s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K2" i="2"/>
  <c r="H2" i="2"/>
  <c r="G5" i="2"/>
  <c r="F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8" i="2"/>
  <c r="E39" i="2"/>
  <c r="E40" i="2"/>
  <c r="E41" i="2"/>
  <c r="E42" i="2"/>
  <c r="E43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2" i="2"/>
  <c r="P76" i="1"/>
  <c r="R76" i="1" s="1"/>
  <c r="AF3" i="1"/>
  <c r="AF4" i="1"/>
  <c r="AF5" i="1"/>
  <c r="AF6" i="1"/>
  <c r="AF10" i="1"/>
  <c r="AF11" i="1"/>
  <c r="AF12" i="1"/>
  <c r="AF13" i="1"/>
  <c r="AF14" i="1"/>
  <c r="AF18" i="1"/>
  <c r="AF19" i="1"/>
  <c r="AF20" i="1"/>
  <c r="AF21" i="1"/>
  <c r="AF22" i="1"/>
  <c r="AF26" i="1"/>
  <c r="AF27" i="1"/>
  <c r="AF28" i="1"/>
  <c r="AF29" i="1"/>
  <c r="AF30" i="1"/>
  <c r="AF34" i="1"/>
  <c r="AF35" i="1"/>
  <c r="AF36" i="1"/>
  <c r="AF37" i="1"/>
  <c r="AF38" i="1"/>
  <c r="AF42" i="1"/>
  <c r="AF43" i="1"/>
  <c r="AF44" i="1"/>
  <c r="AF45" i="1"/>
  <c r="AF46" i="1"/>
  <c r="AF50" i="1"/>
  <c r="AF51" i="1"/>
  <c r="AF52" i="1"/>
  <c r="AF53" i="1"/>
  <c r="AF54" i="1"/>
  <c r="AF58" i="1"/>
  <c r="AF59" i="1"/>
  <c r="AF60" i="1"/>
  <c r="AF61" i="1"/>
  <c r="AF62" i="1"/>
  <c r="AF66" i="1"/>
  <c r="AF67" i="1"/>
  <c r="AF68" i="1"/>
  <c r="AF69" i="1"/>
  <c r="AF70" i="1"/>
  <c r="AF74" i="1"/>
  <c r="AF75" i="1"/>
  <c r="AF76" i="1"/>
  <c r="AF77" i="1"/>
  <c r="AF78" i="1"/>
  <c r="AF82" i="1"/>
  <c r="AF83" i="1"/>
  <c r="AF84" i="1"/>
  <c r="AF85" i="1"/>
  <c r="AF86" i="1"/>
  <c r="AF90" i="1"/>
  <c r="AF91" i="1"/>
  <c r="AF92" i="1"/>
  <c r="AG92" i="1" s="1"/>
  <c r="H92" i="2" s="1"/>
  <c r="AF93" i="1"/>
  <c r="AG93" i="1" s="1"/>
  <c r="H93" i="2" s="1"/>
  <c r="AF94" i="1"/>
  <c r="AF98" i="1"/>
  <c r="AF99" i="1"/>
  <c r="AF100" i="1"/>
  <c r="AF101" i="1"/>
  <c r="AF102" i="1"/>
  <c r="AF106" i="1"/>
  <c r="AF107" i="1"/>
  <c r="AF108" i="1"/>
  <c r="AF109" i="1"/>
  <c r="AF110" i="1"/>
  <c r="AF114" i="1"/>
  <c r="AF115" i="1"/>
  <c r="AF116" i="1"/>
  <c r="AF117" i="1"/>
  <c r="AF118" i="1"/>
  <c r="AF122" i="1"/>
  <c r="AF123" i="1"/>
  <c r="AF124" i="1"/>
  <c r="AF125" i="1"/>
  <c r="AF126" i="1"/>
  <c r="AF130" i="1"/>
  <c r="AF131" i="1"/>
  <c r="AF132" i="1"/>
  <c r="AF133" i="1"/>
  <c r="AF134" i="1"/>
  <c r="AF138" i="1"/>
  <c r="AF139" i="1"/>
  <c r="AF140" i="1"/>
  <c r="AG140" i="1" s="1"/>
  <c r="H140" i="2" s="1"/>
  <c r="AF141" i="1"/>
  <c r="AG141" i="1" s="1"/>
  <c r="H141" i="2" s="1"/>
  <c r="AF142" i="1"/>
  <c r="AF146" i="1"/>
  <c r="AF147" i="1"/>
  <c r="AF148" i="1"/>
  <c r="AF149" i="1"/>
  <c r="AF150" i="1"/>
  <c r="AF154" i="1"/>
  <c r="AF155" i="1"/>
  <c r="AF156" i="1"/>
  <c r="AF157" i="1"/>
  <c r="AF158" i="1"/>
  <c r="AF162" i="1"/>
  <c r="AF163" i="1"/>
  <c r="AF164" i="1"/>
  <c r="AF165" i="1"/>
  <c r="AF166" i="1"/>
  <c r="AF170" i="1"/>
  <c r="AF171" i="1"/>
  <c r="AF172" i="1"/>
  <c r="AF173" i="1"/>
  <c r="AF174" i="1"/>
  <c r="AD2" i="1"/>
  <c r="AF2" i="1" s="1"/>
  <c r="P77" i="1"/>
  <c r="R77" i="1" s="1"/>
  <c r="P78" i="1"/>
  <c r="R78" i="1" s="1"/>
  <c r="P79" i="1"/>
  <c r="R79" i="1" s="1"/>
  <c r="P80" i="1"/>
  <c r="R80" i="1" s="1"/>
  <c r="P64" i="1"/>
  <c r="R64" i="1" s="1"/>
  <c r="P72" i="1"/>
  <c r="R72" i="1" s="1"/>
  <c r="P65" i="1"/>
  <c r="R65" i="1" s="1"/>
  <c r="P81" i="1"/>
  <c r="R81" i="1" s="1"/>
  <c r="P82" i="1"/>
  <c r="R82" i="1" s="1"/>
  <c r="P66" i="1"/>
  <c r="R66" i="1" s="1"/>
  <c r="P83" i="1"/>
  <c r="R83" i="1" s="1"/>
  <c r="P60" i="1"/>
  <c r="R60" i="1" s="1"/>
  <c r="P86" i="1"/>
  <c r="R86" i="1" s="1"/>
  <c r="P68" i="1"/>
  <c r="R68" i="1" s="1"/>
  <c r="P61" i="1"/>
  <c r="R61" i="1" s="1"/>
  <c r="P73" i="1"/>
  <c r="R73" i="1" s="1"/>
  <c r="P69" i="1"/>
  <c r="R69" i="1" s="1"/>
  <c r="P74" i="1"/>
  <c r="R74" i="1" s="1"/>
  <c r="P70" i="1"/>
  <c r="R70" i="1" s="1"/>
  <c r="P87" i="1"/>
  <c r="R87" i="1" s="1"/>
  <c r="P67" i="1"/>
  <c r="R67" i="1" s="1"/>
  <c r="P62" i="1"/>
  <c r="R62" i="1" s="1"/>
  <c r="P71" i="1"/>
  <c r="R71" i="1" s="1"/>
  <c r="P63" i="1"/>
  <c r="R63" i="1" s="1"/>
  <c r="P75" i="1"/>
  <c r="R75" i="1" s="1"/>
  <c r="P84" i="1"/>
  <c r="R84" i="1" s="1"/>
  <c r="P88" i="1"/>
  <c r="R88" i="1" s="1"/>
  <c r="P85" i="1"/>
  <c r="R85" i="1" s="1"/>
  <c r="P92" i="1"/>
  <c r="R92" i="1" s="1"/>
  <c r="P89" i="1"/>
  <c r="R89" i="1" s="1"/>
  <c r="P97" i="1"/>
  <c r="R97" i="1" s="1"/>
  <c r="P90" i="1"/>
  <c r="R90" i="1" s="1"/>
  <c r="P101" i="1"/>
  <c r="R101" i="1" s="1"/>
  <c r="P115" i="1"/>
  <c r="R115" i="1" s="1"/>
  <c r="P116" i="1"/>
  <c r="R116" i="1" s="1"/>
  <c r="P110" i="1"/>
  <c r="R110" i="1" s="1"/>
  <c r="P93" i="1"/>
  <c r="R93" i="1" s="1"/>
  <c r="P102" i="1"/>
  <c r="R102" i="1" s="1"/>
  <c r="P94" i="1"/>
  <c r="R94" i="1" s="1"/>
  <c r="P111" i="1"/>
  <c r="R111" i="1" s="1"/>
  <c r="P112" i="1"/>
  <c r="R112" i="1" s="1"/>
  <c r="P95" i="1"/>
  <c r="R95" i="1" s="1"/>
  <c r="P113" i="1"/>
  <c r="R113" i="1" s="1"/>
  <c r="P91" i="1"/>
  <c r="R91" i="1" s="1"/>
  <c r="P117" i="1"/>
  <c r="R117" i="1" s="1"/>
  <c r="P98" i="1"/>
  <c r="R98" i="1" s="1"/>
  <c r="P96" i="1"/>
  <c r="R96" i="1" s="1"/>
  <c r="P99" i="1"/>
  <c r="R99" i="1" s="1"/>
  <c r="P103" i="1"/>
  <c r="R103" i="1" s="1"/>
  <c r="P100" i="1"/>
  <c r="R100" i="1" s="1"/>
  <c r="P104" i="1"/>
  <c r="R104" i="1" s="1"/>
  <c r="P114" i="1"/>
  <c r="R114" i="1" s="1"/>
  <c r="P105" i="1"/>
  <c r="R105" i="1" s="1"/>
  <c r="P106" i="1"/>
  <c r="R106" i="1" s="1"/>
  <c r="P107" i="1"/>
  <c r="R107" i="1" s="1"/>
  <c r="P108" i="1"/>
  <c r="R108" i="1" s="1"/>
  <c r="P109" i="1"/>
  <c r="R109" i="1" s="1"/>
  <c r="P163" i="1"/>
  <c r="R163" i="1" s="1"/>
  <c r="P164" i="1"/>
  <c r="R164" i="1" s="1"/>
  <c r="P165" i="1"/>
  <c r="R165" i="1" s="1"/>
  <c r="P166" i="1"/>
  <c r="R166" i="1" s="1"/>
  <c r="P167" i="1"/>
  <c r="R167" i="1" s="1"/>
  <c r="P151" i="1"/>
  <c r="R151" i="1" s="1"/>
  <c r="P159" i="1"/>
  <c r="R159" i="1" s="1"/>
  <c r="P152" i="1"/>
  <c r="R152" i="1" s="1"/>
  <c r="P168" i="1"/>
  <c r="R168" i="1" s="1"/>
  <c r="P169" i="1"/>
  <c r="R169" i="1" s="1"/>
  <c r="P153" i="1"/>
  <c r="R153" i="1" s="1"/>
  <c r="P170" i="1"/>
  <c r="R170" i="1" s="1"/>
  <c r="P147" i="1"/>
  <c r="R147" i="1" s="1"/>
  <c r="P154" i="1"/>
  <c r="R154" i="1" s="1"/>
  <c r="P148" i="1"/>
  <c r="R148" i="1" s="1"/>
  <c r="P155" i="1"/>
  <c r="R155" i="1" s="1"/>
  <c r="P149" i="1"/>
  <c r="R149" i="1" s="1"/>
  <c r="P160" i="1"/>
  <c r="R160" i="1" s="1"/>
  <c r="P172" i="1"/>
  <c r="R172" i="1" s="1"/>
  <c r="P173" i="1"/>
  <c r="R173" i="1" s="1"/>
  <c r="P171" i="1"/>
  <c r="R171" i="1" s="1"/>
  <c r="P174" i="1"/>
  <c r="R174" i="1" s="1"/>
  <c r="P156" i="1"/>
  <c r="R156" i="1" s="1"/>
  <c r="P150" i="1"/>
  <c r="R150" i="1" s="1"/>
  <c r="P161" i="1"/>
  <c r="R161" i="1" s="1"/>
  <c r="P157" i="1"/>
  <c r="R157" i="1" s="1"/>
  <c r="P162" i="1"/>
  <c r="R162" i="1" s="1"/>
  <c r="P158" i="1"/>
  <c r="R158" i="1" s="1"/>
  <c r="P175" i="1"/>
  <c r="R175" i="1" s="1"/>
  <c r="P47" i="1"/>
  <c r="R47" i="1" s="1"/>
  <c r="P48" i="1"/>
  <c r="R48" i="1" s="1"/>
  <c r="P49" i="1"/>
  <c r="R49" i="1" s="1"/>
  <c r="P50" i="1"/>
  <c r="R50" i="1" s="1"/>
  <c r="P51" i="1"/>
  <c r="R51" i="1" s="1"/>
  <c r="P35" i="1"/>
  <c r="R35" i="1" s="1"/>
  <c r="P43" i="1"/>
  <c r="R43" i="1" s="1"/>
  <c r="P36" i="1"/>
  <c r="R36" i="1" s="1"/>
  <c r="P52" i="1"/>
  <c r="R52" i="1" s="1"/>
  <c r="P53" i="1"/>
  <c r="R53" i="1" s="1"/>
  <c r="P37" i="1"/>
  <c r="R37" i="1" s="1"/>
  <c r="P54" i="1"/>
  <c r="R54" i="1" s="1"/>
  <c r="P31" i="1"/>
  <c r="R31" i="1" s="1"/>
  <c r="P38" i="1"/>
  <c r="R38" i="1" s="1"/>
  <c r="P32" i="1"/>
  <c r="R32" i="1" s="1"/>
  <c r="P39" i="1"/>
  <c r="R39" i="1" s="1"/>
  <c r="P33" i="1"/>
  <c r="R33" i="1" s="1"/>
  <c r="P44" i="1"/>
  <c r="R44" i="1" s="1"/>
  <c r="P56" i="1"/>
  <c r="R56" i="1" s="1"/>
  <c r="P57" i="1"/>
  <c r="R57" i="1" s="1"/>
  <c r="P55" i="1"/>
  <c r="R55" i="1" s="1"/>
  <c r="P58" i="1"/>
  <c r="R58" i="1" s="1"/>
  <c r="P40" i="1"/>
  <c r="R40" i="1" s="1"/>
  <c r="P34" i="1"/>
  <c r="R34" i="1" s="1"/>
  <c r="P45" i="1"/>
  <c r="R45" i="1" s="1"/>
  <c r="P41" i="1"/>
  <c r="R41" i="1" s="1"/>
  <c r="P46" i="1"/>
  <c r="R46" i="1" s="1"/>
  <c r="P42" i="1"/>
  <c r="R42" i="1" s="1"/>
  <c r="P59" i="1"/>
  <c r="R59" i="1" s="1"/>
  <c r="P134" i="1"/>
  <c r="R134" i="1" s="1"/>
  <c r="P135" i="1"/>
  <c r="R135" i="1" s="1"/>
  <c r="P136" i="1"/>
  <c r="R136" i="1" s="1"/>
  <c r="P137" i="1"/>
  <c r="R137" i="1" s="1"/>
  <c r="P138" i="1"/>
  <c r="R138" i="1" s="1"/>
  <c r="P122" i="1"/>
  <c r="R122" i="1" s="1"/>
  <c r="P130" i="1"/>
  <c r="R130" i="1" s="1"/>
  <c r="P123" i="1"/>
  <c r="R123" i="1" s="1"/>
  <c r="P139" i="1"/>
  <c r="R139" i="1" s="1"/>
  <c r="P140" i="1"/>
  <c r="R140" i="1" s="1"/>
  <c r="P124" i="1"/>
  <c r="R124" i="1" s="1"/>
  <c r="P141" i="1"/>
  <c r="R141" i="1" s="1"/>
  <c r="P118" i="1"/>
  <c r="R118" i="1" s="1"/>
  <c r="P125" i="1"/>
  <c r="R125" i="1" s="1"/>
  <c r="P119" i="1"/>
  <c r="R119" i="1" s="1"/>
  <c r="P126" i="1"/>
  <c r="R126" i="1" s="1"/>
  <c r="P120" i="1"/>
  <c r="R120" i="1" s="1"/>
  <c r="P131" i="1"/>
  <c r="R131" i="1" s="1"/>
  <c r="P143" i="1"/>
  <c r="R143" i="1" s="1"/>
  <c r="P144" i="1"/>
  <c r="R144" i="1" s="1"/>
  <c r="P142" i="1"/>
  <c r="R142" i="1" s="1"/>
  <c r="P145" i="1"/>
  <c r="R145" i="1" s="1"/>
  <c r="P127" i="1"/>
  <c r="R127" i="1" s="1"/>
  <c r="P121" i="1"/>
  <c r="R121" i="1" s="1"/>
  <c r="P132" i="1"/>
  <c r="R132" i="1" s="1"/>
  <c r="P128" i="1"/>
  <c r="R128" i="1" s="1"/>
  <c r="P133" i="1"/>
  <c r="R133" i="1" s="1"/>
  <c r="P129" i="1"/>
  <c r="R129" i="1" s="1"/>
  <c r="P146" i="1"/>
  <c r="R146" i="1" s="1"/>
  <c r="P18" i="1"/>
  <c r="R18" i="1" s="1"/>
  <c r="P19" i="1"/>
  <c r="R19" i="1" s="1"/>
  <c r="P20" i="1"/>
  <c r="R20" i="1" s="1"/>
  <c r="P21" i="1"/>
  <c r="R21" i="1" s="1"/>
  <c r="P22" i="1"/>
  <c r="R22" i="1" s="1"/>
  <c r="P6" i="1"/>
  <c r="R6" i="1" s="1"/>
  <c r="P14" i="1"/>
  <c r="R14" i="1" s="1"/>
  <c r="P7" i="1"/>
  <c r="R7" i="1" s="1"/>
  <c r="P23" i="1"/>
  <c r="R23" i="1" s="1"/>
  <c r="P24" i="1"/>
  <c r="R24" i="1" s="1"/>
  <c r="P8" i="1"/>
  <c r="R8" i="1" s="1"/>
  <c r="P25" i="1"/>
  <c r="R25" i="1" s="1"/>
  <c r="P2" i="1"/>
  <c r="R2" i="1" s="1"/>
  <c r="P9" i="1"/>
  <c r="R9" i="1" s="1"/>
  <c r="P3" i="1"/>
  <c r="R3" i="1" s="1"/>
  <c r="P10" i="1"/>
  <c r="R10" i="1" s="1"/>
  <c r="P4" i="1"/>
  <c r="R4" i="1" s="1"/>
  <c r="P15" i="1"/>
  <c r="R15" i="1" s="1"/>
  <c r="P27" i="1"/>
  <c r="R27" i="1" s="1"/>
  <c r="P28" i="1"/>
  <c r="R28" i="1" s="1"/>
  <c r="P26" i="1"/>
  <c r="R26" i="1" s="1"/>
  <c r="P29" i="1"/>
  <c r="R29" i="1" s="1"/>
  <c r="P11" i="1"/>
  <c r="R11" i="1" s="1"/>
  <c r="P5" i="1"/>
  <c r="R5" i="1" s="1"/>
  <c r="P16" i="1"/>
  <c r="R16" i="1" s="1"/>
  <c r="P12" i="1"/>
  <c r="R12" i="1" s="1"/>
  <c r="P17" i="1"/>
  <c r="R17" i="1" s="1"/>
  <c r="P13" i="1"/>
  <c r="R13" i="1" s="1"/>
  <c r="P30" i="1"/>
  <c r="R30" i="1" s="1"/>
  <c r="AC174" i="1"/>
  <c r="AC143" i="1"/>
  <c r="AC144" i="1"/>
  <c r="AC145" i="1"/>
  <c r="AC146" i="1"/>
  <c r="AC135" i="1"/>
  <c r="AC136" i="1"/>
  <c r="AC138" i="1"/>
  <c r="AC139" i="1"/>
  <c r="AC140" i="1"/>
  <c r="AC141" i="1"/>
  <c r="AC119" i="1"/>
  <c r="AC120" i="1"/>
  <c r="AC121" i="1"/>
  <c r="AC122" i="1"/>
  <c r="AC123" i="1"/>
  <c r="AC124" i="1"/>
  <c r="AC125" i="1"/>
  <c r="AC127" i="1"/>
  <c r="AC128" i="1"/>
  <c r="AC129" i="1"/>
  <c r="AC130" i="1"/>
  <c r="AC131" i="1"/>
  <c r="AC132" i="1"/>
  <c r="AC133" i="1"/>
  <c r="V56" i="1"/>
  <c r="AC107" i="1" s="1"/>
  <c r="AC99" i="1"/>
  <c r="AC106" i="1"/>
  <c r="AC85" i="1"/>
  <c r="AC3" i="1"/>
  <c r="AC4" i="1"/>
  <c r="AC5" i="1"/>
  <c r="AC6" i="1"/>
  <c r="AC8" i="1"/>
  <c r="AC9" i="1"/>
  <c r="AC10" i="1"/>
  <c r="AC11" i="1"/>
  <c r="AC12" i="1"/>
  <c r="AC13" i="1"/>
  <c r="AC14" i="1"/>
  <c r="AC16" i="1"/>
  <c r="AC17" i="1"/>
  <c r="AC18" i="1"/>
  <c r="AC19" i="1"/>
  <c r="AC20" i="1"/>
  <c r="AC21" i="1"/>
  <c r="AC22" i="1"/>
  <c r="AC24" i="1"/>
  <c r="AC25" i="1"/>
  <c r="AC26" i="1"/>
  <c r="AC27" i="1"/>
  <c r="AC28" i="1"/>
  <c r="AC29" i="1"/>
  <c r="AC30" i="1"/>
  <c r="AC33" i="1"/>
  <c r="AC37" i="1"/>
  <c r="AC44" i="1"/>
  <c r="AB2" i="1"/>
  <c r="AC2" i="1" s="1"/>
  <c r="N163" i="1"/>
  <c r="O163" i="1" s="1"/>
  <c r="N164" i="1"/>
  <c r="O164" i="1" s="1"/>
  <c r="N165" i="1"/>
  <c r="O165" i="1" s="1"/>
  <c r="N166" i="1"/>
  <c r="O166" i="1" s="1"/>
  <c r="N167" i="1"/>
  <c r="O167" i="1" s="1"/>
  <c r="N151" i="1"/>
  <c r="O151" i="1" s="1"/>
  <c r="N159" i="1"/>
  <c r="O159" i="1" s="1"/>
  <c r="N152" i="1"/>
  <c r="O152" i="1" s="1"/>
  <c r="N168" i="1"/>
  <c r="O168" i="1" s="1"/>
  <c r="N169" i="1"/>
  <c r="O169" i="1" s="1"/>
  <c r="N153" i="1"/>
  <c r="O153" i="1" s="1"/>
  <c r="N170" i="1"/>
  <c r="O170" i="1" s="1"/>
  <c r="N147" i="1"/>
  <c r="O147" i="1" s="1"/>
  <c r="N154" i="1"/>
  <c r="O154" i="1" s="1"/>
  <c r="N148" i="1"/>
  <c r="O148" i="1" s="1"/>
  <c r="N155" i="1"/>
  <c r="O155" i="1" s="1"/>
  <c r="N149" i="1"/>
  <c r="O149" i="1" s="1"/>
  <c r="N160" i="1"/>
  <c r="O160" i="1" s="1"/>
  <c r="N172" i="1"/>
  <c r="O172" i="1" s="1"/>
  <c r="N173" i="1"/>
  <c r="O173" i="1" s="1"/>
  <c r="N171" i="1"/>
  <c r="O171" i="1" s="1"/>
  <c r="N174" i="1"/>
  <c r="O174" i="1" s="1"/>
  <c r="N156" i="1"/>
  <c r="O156" i="1" s="1"/>
  <c r="N150" i="1"/>
  <c r="O150" i="1" s="1"/>
  <c r="N161" i="1"/>
  <c r="O161" i="1" s="1"/>
  <c r="N157" i="1"/>
  <c r="O157" i="1" s="1"/>
  <c r="N162" i="1"/>
  <c r="O162" i="1" s="1"/>
  <c r="N158" i="1"/>
  <c r="O158" i="1" s="1"/>
  <c r="N175" i="1"/>
  <c r="O175" i="1" s="1"/>
  <c r="N47" i="1"/>
  <c r="O47" i="1" s="1"/>
  <c r="N48" i="1"/>
  <c r="O48" i="1" s="1"/>
  <c r="N49" i="1"/>
  <c r="O49" i="1" s="1"/>
  <c r="N50" i="1"/>
  <c r="O50" i="1" s="1"/>
  <c r="N51" i="1"/>
  <c r="O51" i="1" s="1"/>
  <c r="N35" i="1"/>
  <c r="O35" i="1" s="1"/>
  <c r="N43" i="1"/>
  <c r="O43" i="1" s="1"/>
  <c r="N36" i="1"/>
  <c r="O36" i="1" s="1"/>
  <c r="N52" i="1"/>
  <c r="O52" i="1" s="1"/>
  <c r="N53" i="1"/>
  <c r="O53" i="1" s="1"/>
  <c r="N37" i="1"/>
  <c r="O37" i="1" s="1"/>
  <c r="N54" i="1"/>
  <c r="O54" i="1" s="1"/>
  <c r="N31" i="1"/>
  <c r="O31" i="1" s="1"/>
  <c r="N38" i="1"/>
  <c r="O38" i="1" s="1"/>
  <c r="N32" i="1"/>
  <c r="O32" i="1" s="1"/>
  <c r="N39" i="1"/>
  <c r="O39" i="1" s="1"/>
  <c r="N33" i="1"/>
  <c r="O33" i="1" s="1"/>
  <c r="N44" i="1"/>
  <c r="O44" i="1" s="1"/>
  <c r="N56" i="1"/>
  <c r="O56" i="1" s="1"/>
  <c r="N57" i="1"/>
  <c r="O57" i="1" s="1"/>
  <c r="N55" i="1"/>
  <c r="O55" i="1" s="1"/>
  <c r="N58" i="1"/>
  <c r="O58" i="1" s="1"/>
  <c r="N40" i="1"/>
  <c r="O40" i="1" s="1"/>
  <c r="N34" i="1"/>
  <c r="O34" i="1" s="1"/>
  <c r="N45" i="1"/>
  <c r="O45" i="1" s="1"/>
  <c r="N41" i="1"/>
  <c r="O41" i="1" s="1"/>
  <c r="N46" i="1"/>
  <c r="O46" i="1" s="1"/>
  <c r="N42" i="1"/>
  <c r="O42" i="1" s="1"/>
  <c r="N59" i="1"/>
  <c r="O59" i="1" s="1"/>
  <c r="N134" i="1"/>
  <c r="O134" i="1" s="1"/>
  <c r="N135" i="1"/>
  <c r="O135" i="1" s="1"/>
  <c r="N136" i="1"/>
  <c r="O136" i="1" s="1"/>
  <c r="N137" i="1"/>
  <c r="O137" i="1" s="1"/>
  <c r="N138" i="1"/>
  <c r="O138" i="1" s="1"/>
  <c r="N122" i="1"/>
  <c r="O122" i="1" s="1"/>
  <c r="N130" i="1"/>
  <c r="O130" i="1" s="1"/>
  <c r="N123" i="1"/>
  <c r="O123" i="1" s="1"/>
  <c r="N139" i="1"/>
  <c r="O139" i="1" s="1"/>
  <c r="N140" i="1"/>
  <c r="O140" i="1" s="1"/>
  <c r="N124" i="1"/>
  <c r="O124" i="1" s="1"/>
  <c r="N141" i="1"/>
  <c r="O141" i="1" s="1"/>
  <c r="N118" i="1"/>
  <c r="O118" i="1" s="1"/>
  <c r="N125" i="1"/>
  <c r="O125" i="1" s="1"/>
  <c r="N119" i="1"/>
  <c r="O119" i="1" s="1"/>
  <c r="N126" i="1"/>
  <c r="O126" i="1" s="1"/>
  <c r="N120" i="1"/>
  <c r="O120" i="1" s="1"/>
  <c r="N131" i="1"/>
  <c r="O131" i="1" s="1"/>
  <c r="N143" i="1"/>
  <c r="O143" i="1" s="1"/>
  <c r="N144" i="1"/>
  <c r="O144" i="1" s="1"/>
  <c r="N142" i="1"/>
  <c r="O142" i="1" s="1"/>
  <c r="N145" i="1"/>
  <c r="O145" i="1" s="1"/>
  <c r="N127" i="1"/>
  <c r="O127" i="1" s="1"/>
  <c r="N121" i="1"/>
  <c r="O121" i="1" s="1"/>
  <c r="N132" i="1"/>
  <c r="O132" i="1" s="1"/>
  <c r="N128" i="1"/>
  <c r="O128" i="1" s="1"/>
  <c r="N133" i="1"/>
  <c r="O133" i="1" s="1"/>
  <c r="N129" i="1"/>
  <c r="O129" i="1" s="1"/>
  <c r="N146" i="1"/>
  <c r="O146" i="1" s="1"/>
  <c r="N18" i="1"/>
  <c r="O18" i="1" s="1"/>
  <c r="N19" i="1"/>
  <c r="O19" i="1" s="1"/>
  <c r="N20" i="1"/>
  <c r="O20" i="1" s="1"/>
  <c r="N21" i="1"/>
  <c r="O21" i="1" s="1"/>
  <c r="N22" i="1"/>
  <c r="O22" i="1" s="1"/>
  <c r="N6" i="1"/>
  <c r="O6" i="1" s="1"/>
  <c r="N14" i="1"/>
  <c r="O14" i="1" s="1"/>
  <c r="N7" i="1"/>
  <c r="O7" i="1" s="1"/>
  <c r="N23" i="1"/>
  <c r="O23" i="1" s="1"/>
  <c r="N24" i="1"/>
  <c r="O24" i="1" s="1"/>
  <c r="N8" i="1"/>
  <c r="O8" i="1" s="1"/>
  <c r="N25" i="1"/>
  <c r="O25" i="1" s="1"/>
  <c r="N2" i="1"/>
  <c r="O2" i="1" s="1"/>
  <c r="N9" i="1"/>
  <c r="O9" i="1" s="1"/>
  <c r="N3" i="1"/>
  <c r="O3" i="1" s="1"/>
  <c r="N10" i="1"/>
  <c r="O10" i="1" s="1"/>
  <c r="N4" i="1"/>
  <c r="O4" i="1" s="1"/>
  <c r="N15" i="1"/>
  <c r="O15" i="1" s="1"/>
  <c r="N27" i="1"/>
  <c r="O27" i="1" s="1"/>
  <c r="N28" i="1"/>
  <c r="O28" i="1" s="1"/>
  <c r="N26" i="1"/>
  <c r="O26" i="1" s="1"/>
  <c r="N29" i="1"/>
  <c r="O29" i="1" s="1"/>
  <c r="N11" i="1"/>
  <c r="O11" i="1" s="1"/>
  <c r="N5" i="1"/>
  <c r="O5" i="1" s="1"/>
  <c r="N16" i="1"/>
  <c r="O16" i="1" s="1"/>
  <c r="N12" i="1"/>
  <c r="O12" i="1" s="1"/>
  <c r="N17" i="1"/>
  <c r="O17" i="1" s="1"/>
  <c r="N13" i="1"/>
  <c r="O13" i="1" s="1"/>
  <c r="N30" i="1"/>
  <c r="O30" i="1" s="1"/>
  <c r="N72" i="1"/>
  <c r="O72" i="1" s="1"/>
  <c r="N65" i="1"/>
  <c r="O65" i="1" s="1"/>
  <c r="N81" i="1"/>
  <c r="O81" i="1" s="1"/>
  <c r="N82" i="1"/>
  <c r="O82" i="1" s="1"/>
  <c r="N66" i="1"/>
  <c r="O66" i="1" s="1"/>
  <c r="N83" i="1"/>
  <c r="O83" i="1" s="1"/>
  <c r="N60" i="1"/>
  <c r="O60" i="1" s="1"/>
  <c r="N86" i="1"/>
  <c r="O86" i="1" s="1"/>
  <c r="N68" i="1"/>
  <c r="O68" i="1" s="1"/>
  <c r="N61" i="1"/>
  <c r="O61" i="1" s="1"/>
  <c r="N73" i="1"/>
  <c r="O73" i="1" s="1"/>
  <c r="N69" i="1"/>
  <c r="O69" i="1" s="1"/>
  <c r="N74" i="1"/>
  <c r="O74" i="1" s="1"/>
  <c r="N70" i="1"/>
  <c r="O70" i="1" s="1"/>
  <c r="N87" i="1"/>
  <c r="O87" i="1" s="1"/>
  <c r="N67" i="1"/>
  <c r="O67" i="1" s="1"/>
  <c r="N62" i="1"/>
  <c r="O62" i="1" s="1"/>
  <c r="N71" i="1"/>
  <c r="O71" i="1" s="1"/>
  <c r="N63" i="1"/>
  <c r="O63" i="1" s="1"/>
  <c r="N75" i="1"/>
  <c r="O75" i="1" s="1"/>
  <c r="N84" i="1"/>
  <c r="O84" i="1" s="1"/>
  <c r="N88" i="1"/>
  <c r="O88" i="1" s="1"/>
  <c r="N85" i="1"/>
  <c r="O85" i="1" s="1"/>
  <c r="N92" i="1"/>
  <c r="O92" i="1" s="1"/>
  <c r="N89" i="1"/>
  <c r="O89" i="1" s="1"/>
  <c r="N97" i="1"/>
  <c r="O97" i="1" s="1"/>
  <c r="N90" i="1"/>
  <c r="O90" i="1" s="1"/>
  <c r="N101" i="1"/>
  <c r="O101" i="1" s="1"/>
  <c r="N115" i="1"/>
  <c r="O115" i="1" s="1"/>
  <c r="N116" i="1"/>
  <c r="O116" i="1" s="1"/>
  <c r="N110" i="1"/>
  <c r="O110" i="1" s="1"/>
  <c r="N93" i="1"/>
  <c r="O93" i="1" s="1"/>
  <c r="N102" i="1"/>
  <c r="O102" i="1" s="1"/>
  <c r="N94" i="1"/>
  <c r="O94" i="1" s="1"/>
  <c r="N111" i="1"/>
  <c r="O111" i="1" s="1"/>
  <c r="N112" i="1"/>
  <c r="O112" i="1" s="1"/>
  <c r="N95" i="1"/>
  <c r="O95" i="1" s="1"/>
  <c r="N113" i="1"/>
  <c r="O113" i="1" s="1"/>
  <c r="N91" i="1"/>
  <c r="O91" i="1" s="1"/>
  <c r="N117" i="1"/>
  <c r="O117" i="1" s="1"/>
  <c r="N98" i="1"/>
  <c r="O98" i="1" s="1"/>
  <c r="N96" i="1"/>
  <c r="O96" i="1" s="1"/>
  <c r="N99" i="1"/>
  <c r="O99" i="1" s="1"/>
  <c r="N103" i="1"/>
  <c r="O103" i="1" s="1"/>
  <c r="N100" i="1"/>
  <c r="O100" i="1" s="1"/>
  <c r="N104" i="1"/>
  <c r="O104" i="1" s="1"/>
  <c r="N114" i="1"/>
  <c r="O114" i="1" s="1"/>
  <c r="N105" i="1"/>
  <c r="O105" i="1" s="1"/>
  <c r="N106" i="1"/>
  <c r="O106" i="1" s="1"/>
  <c r="N107" i="1"/>
  <c r="O107" i="1" s="1"/>
  <c r="N108" i="1"/>
  <c r="O108" i="1" s="1"/>
  <c r="N109" i="1"/>
  <c r="O109" i="1" s="1"/>
  <c r="N77" i="1"/>
  <c r="O77" i="1" s="1"/>
  <c r="N78" i="1"/>
  <c r="O78" i="1" s="1"/>
  <c r="N79" i="1"/>
  <c r="O79" i="1" s="1"/>
  <c r="N80" i="1"/>
  <c r="O80" i="1" s="1"/>
  <c r="N64" i="1"/>
  <c r="O64" i="1" s="1"/>
  <c r="N76" i="1"/>
  <c r="O76" i="1" s="1"/>
  <c r="V59" i="1"/>
  <c r="AC117" i="1" s="1"/>
  <c r="V42" i="1"/>
  <c r="AC42" i="1" s="1"/>
  <c r="V46" i="1"/>
  <c r="AC115" i="1" s="1"/>
  <c r="V41" i="1"/>
  <c r="AC114" i="1" s="1"/>
  <c r="V45" i="1"/>
  <c r="AC113" i="1" s="1"/>
  <c r="V34" i="1"/>
  <c r="AC112" i="1" s="1"/>
  <c r="V40" i="1"/>
  <c r="V58" i="1"/>
  <c r="AC110" i="1" s="1"/>
  <c r="V55" i="1"/>
  <c r="AC55" i="1" s="1"/>
  <c r="V57" i="1"/>
  <c r="V33" i="1"/>
  <c r="AC105" i="1" s="1"/>
  <c r="V39" i="1"/>
  <c r="AC104" i="1" s="1"/>
  <c r="V32" i="1"/>
  <c r="AC103" i="1" s="1"/>
  <c r="V38" i="1"/>
  <c r="AC102" i="1" s="1"/>
  <c r="V31" i="1"/>
  <c r="AC101" i="1" s="1"/>
  <c r="V54" i="1"/>
  <c r="V53" i="1"/>
  <c r="AC98" i="1" s="1"/>
  <c r="V52" i="1"/>
  <c r="AC97" i="1" s="1"/>
  <c r="V36" i="1"/>
  <c r="AC36" i="1" s="1"/>
  <c r="V43" i="1"/>
  <c r="AC43" i="1" s="1"/>
  <c r="V35" i="1"/>
  <c r="AC94" i="1" s="1"/>
  <c r="V51" i="1"/>
  <c r="AC93" i="1" s="1"/>
  <c r="V50" i="1"/>
  <c r="AC92" i="1" s="1"/>
  <c r="V49" i="1"/>
  <c r="V48" i="1"/>
  <c r="V47" i="1"/>
  <c r="V175" i="1"/>
  <c r="AC88" i="1" s="1"/>
  <c r="V158" i="1"/>
  <c r="V162" i="1"/>
  <c r="AC86" i="1" s="1"/>
  <c r="V161" i="1"/>
  <c r="AC84" i="1" s="1"/>
  <c r="V150" i="1"/>
  <c r="AC83" i="1" s="1"/>
  <c r="V156" i="1"/>
  <c r="V174" i="1"/>
  <c r="AC81" i="1" s="1"/>
  <c r="V171" i="1"/>
  <c r="AC80" i="1" s="1"/>
  <c r="V173" i="1"/>
  <c r="AC79" i="1" s="1"/>
  <c r="V172" i="1"/>
  <c r="AC172" i="1" s="1"/>
  <c r="V160" i="1"/>
  <c r="AC77" i="1" s="1"/>
  <c r="V149" i="1"/>
  <c r="AC76" i="1" s="1"/>
  <c r="V155" i="1"/>
  <c r="AC75" i="1" s="1"/>
  <c r="V148" i="1"/>
  <c r="AC74" i="1" s="1"/>
  <c r="V154" i="1"/>
  <c r="AC73" i="1" s="1"/>
  <c r="V147" i="1"/>
  <c r="V170" i="1"/>
  <c r="V153" i="1"/>
  <c r="AC153" i="1" s="1"/>
  <c r="V169" i="1"/>
  <c r="AC69" i="1" s="1"/>
  <c r="V168" i="1"/>
  <c r="AC68" i="1" s="1"/>
  <c r="V152" i="1"/>
  <c r="AC67" i="1" s="1"/>
  <c r="V159" i="1"/>
  <c r="AC159" i="1" s="1"/>
  <c r="V151" i="1"/>
  <c r="AC151" i="1" s="1"/>
  <c r="V167" i="1"/>
  <c r="AC64" i="1" s="1"/>
  <c r="V166" i="1"/>
  <c r="AC63" i="1" s="1"/>
  <c r="V165" i="1"/>
  <c r="AC62" i="1" s="1"/>
  <c r="V164" i="1"/>
  <c r="AC61" i="1" s="1"/>
  <c r="V163" i="1"/>
  <c r="AC60" i="1" s="1"/>
  <c r="AG44" i="1" l="1"/>
  <c r="AC111" i="1"/>
  <c r="AG101" i="1"/>
  <c r="H101" i="2" s="1"/>
  <c r="AG68" i="1"/>
  <c r="H68" i="2" s="1"/>
  <c r="AG84" i="1"/>
  <c r="H84" i="2" s="1"/>
  <c r="AG60" i="1"/>
  <c r="H60" i="2" s="1"/>
  <c r="AG61" i="1"/>
  <c r="H61" i="2" s="1"/>
  <c r="AG43" i="1"/>
  <c r="H43" i="2" s="1"/>
  <c r="AG28" i="1"/>
  <c r="H28" i="2" s="1"/>
  <c r="AG20" i="1"/>
  <c r="H20" i="2" s="1"/>
  <c r="AG12" i="1"/>
  <c r="H12" i="2" s="1"/>
  <c r="AG4" i="1"/>
  <c r="H4" i="2" s="1"/>
  <c r="AG21" i="1"/>
  <c r="H21" i="2" s="1"/>
  <c r="AG36" i="1"/>
  <c r="H36" i="2" s="1"/>
  <c r="AG132" i="1"/>
  <c r="H132" i="2" s="1"/>
  <c r="AG144" i="1"/>
  <c r="H144" i="2" s="1"/>
  <c r="AG136" i="1"/>
  <c r="H136" i="2" s="1"/>
  <c r="AG128" i="1"/>
  <c r="H128" i="2" s="1"/>
  <c r="AG120" i="1"/>
  <c r="H120" i="2" s="1"/>
  <c r="AG80" i="1"/>
  <c r="H80" i="2" s="1"/>
  <c r="AG112" i="1"/>
  <c r="H112" i="2" s="1"/>
  <c r="AG172" i="1"/>
  <c r="H172" i="2" s="1"/>
  <c r="AG133" i="1"/>
  <c r="H133" i="2" s="1"/>
  <c r="AG125" i="1"/>
  <c r="H125" i="2" s="1"/>
  <c r="AG69" i="1"/>
  <c r="H69" i="2" s="1"/>
  <c r="AG13" i="1"/>
  <c r="H13" i="2" s="1"/>
  <c r="AG76" i="1"/>
  <c r="H76" i="2" s="1"/>
  <c r="AG117" i="1"/>
  <c r="H117" i="2" s="1"/>
  <c r="AC50" i="1"/>
  <c r="AG107" i="1"/>
  <c r="H107" i="2" s="1"/>
  <c r="AG99" i="1"/>
  <c r="H99" i="2" s="1"/>
  <c r="AG83" i="1"/>
  <c r="H83" i="2" s="1"/>
  <c r="AG75" i="1"/>
  <c r="H75" i="2" s="1"/>
  <c r="AG67" i="1"/>
  <c r="H67" i="2" s="1"/>
  <c r="AC34" i="1"/>
  <c r="AG34" i="1" s="1"/>
  <c r="H34" i="2" s="1"/>
  <c r="AG5" i="1"/>
  <c r="H5" i="2" s="1"/>
  <c r="AG124" i="1"/>
  <c r="H124" i="2" s="1"/>
  <c r="AG85" i="1"/>
  <c r="H85" i="2" s="1"/>
  <c r="AG146" i="1"/>
  <c r="H146" i="2" s="1"/>
  <c r="AG138" i="1"/>
  <c r="H138" i="2" s="1"/>
  <c r="AG130" i="1"/>
  <c r="H130" i="2" s="1"/>
  <c r="AG122" i="1"/>
  <c r="H122" i="2" s="1"/>
  <c r="AG106" i="1"/>
  <c r="H106" i="2" s="1"/>
  <c r="AG98" i="1"/>
  <c r="H98" i="2" s="1"/>
  <c r="AG74" i="1"/>
  <c r="H74" i="2" s="1"/>
  <c r="AG26" i="1"/>
  <c r="H26" i="2" s="1"/>
  <c r="AG18" i="1"/>
  <c r="H18" i="2" s="1"/>
  <c r="AG10" i="1"/>
  <c r="H10" i="2" s="1"/>
  <c r="AG77" i="1"/>
  <c r="H77" i="2" s="1"/>
  <c r="AG29" i="1"/>
  <c r="H29" i="2" s="1"/>
  <c r="AG37" i="1"/>
  <c r="AG145" i="1"/>
  <c r="H145" i="2" s="1"/>
  <c r="AG137" i="1"/>
  <c r="H137" i="2" s="1"/>
  <c r="AG121" i="1"/>
  <c r="H121" i="2" s="1"/>
  <c r="AG97" i="1"/>
  <c r="H97" i="2" s="1"/>
  <c r="AG81" i="1"/>
  <c r="H81" i="2" s="1"/>
  <c r="AG73" i="1"/>
  <c r="H73" i="2" s="1"/>
  <c r="AG25" i="1"/>
  <c r="H25" i="2" s="1"/>
  <c r="AG17" i="1"/>
  <c r="H17" i="2" s="1"/>
  <c r="AG9" i="1"/>
  <c r="H9" i="2" s="1"/>
  <c r="AG55" i="1"/>
  <c r="H55" i="2" s="1"/>
  <c r="AG115" i="1"/>
  <c r="H115" i="2" s="1"/>
  <c r="AG33" i="1"/>
  <c r="H33" i="2" s="1"/>
  <c r="AG119" i="1"/>
  <c r="H119" i="2" s="1"/>
  <c r="AC173" i="1"/>
  <c r="AG173" i="1" s="1"/>
  <c r="H173" i="2" s="1"/>
  <c r="AG2" i="1"/>
  <c r="AI2" i="1" s="1"/>
  <c r="AC51" i="1"/>
  <c r="AG51" i="1" s="1"/>
  <c r="H51" i="2" s="1"/>
  <c r="AC35" i="1"/>
  <c r="AG35" i="1" s="1"/>
  <c r="H35" i="2" s="1"/>
  <c r="AC154" i="1"/>
  <c r="AG154" i="1" s="1"/>
  <c r="H154" i="2" s="1"/>
  <c r="AC160" i="1"/>
  <c r="AG160" i="1" s="1"/>
  <c r="H160" i="2" s="1"/>
  <c r="AG114" i="1"/>
  <c r="H114" i="2" s="1"/>
  <c r="AG42" i="1"/>
  <c r="H42" i="2" s="1"/>
  <c r="AG113" i="1"/>
  <c r="H113" i="2" s="1"/>
  <c r="AG64" i="1"/>
  <c r="H64" i="2" s="1"/>
  <c r="AG24" i="1"/>
  <c r="H24" i="2" s="1"/>
  <c r="AG16" i="1"/>
  <c r="H16" i="2" s="1"/>
  <c r="AG8" i="1"/>
  <c r="H8" i="2" s="1"/>
  <c r="AC41" i="1"/>
  <c r="AG41" i="1" s="1"/>
  <c r="H41" i="2" s="1"/>
  <c r="AG131" i="1"/>
  <c r="H131" i="2" s="1"/>
  <c r="AG123" i="1"/>
  <c r="H123" i="2" s="1"/>
  <c r="AG139" i="1"/>
  <c r="H139" i="2" s="1"/>
  <c r="AG159" i="1"/>
  <c r="H159" i="2" s="1"/>
  <c r="AG143" i="1"/>
  <c r="H143" i="2" s="1"/>
  <c r="AG135" i="1"/>
  <c r="H135" i="2" s="1"/>
  <c r="AG127" i="1"/>
  <c r="H127" i="2" s="1"/>
  <c r="AG111" i="1"/>
  <c r="H111" i="2" s="1"/>
  <c r="AG103" i="1"/>
  <c r="H103" i="2" s="1"/>
  <c r="AG23" i="1"/>
  <c r="AG15" i="1"/>
  <c r="H15" i="2" s="1"/>
  <c r="AG7" i="1"/>
  <c r="AC53" i="1"/>
  <c r="AG53" i="1" s="1"/>
  <c r="H53" i="2" s="1"/>
  <c r="AG27" i="1"/>
  <c r="H27" i="2" s="1"/>
  <c r="AG19" i="1"/>
  <c r="H19" i="2" s="1"/>
  <c r="AG11" i="1"/>
  <c r="H11" i="2" s="1"/>
  <c r="AG3" i="1"/>
  <c r="H3" i="2" s="1"/>
  <c r="AC167" i="1"/>
  <c r="AG167" i="1" s="1"/>
  <c r="H167" i="2" s="1"/>
  <c r="AG134" i="1"/>
  <c r="H134" i="2" s="1"/>
  <c r="AG126" i="1"/>
  <c r="H126" i="2" s="1"/>
  <c r="AG118" i="1"/>
  <c r="H118" i="2" s="1"/>
  <c r="AG102" i="1"/>
  <c r="H102" i="2" s="1"/>
  <c r="AG94" i="1"/>
  <c r="H94" i="2" s="1"/>
  <c r="AG86" i="1"/>
  <c r="H86" i="2" s="1"/>
  <c r="I88" i="2" s="1"/>
  <c r="AG30" i="1"/>
  <c r="H30" i="2" s="1"/>
  <c r="AG22" i="1"/>
  <c r="H22" i="2" s="1"/>
  <c r="AG14" i="1"/>
  <c r="H14" i="2" s="1"/>
  <c r="AG6" i="1"/>
  <c r="H6" i="2" s="1"/>
  <c r="AG50" i="1"/>
  <c r="H50" i="2" s="1"/>
  <c r="AG153" i="1"/>
  <c r="H153" i="2" s="1"/>
  <c r="AC52" i="1"/>
  <c r="AG52" i="1" s="1"/>
  <c r="H52" i="2" s="1"/>
  <c r="AC164" i="1"/>
  <c r="AG164" i="1" s="1"/>
  <c r="H164" i="2" s="1"/>
  <c r="AC66" i="1"/>
  <c r="AG66" i="1" s="1"/>
  <c r="H66" i="2" s="1"/>
  <c r="AC155" i="1"/>
  <c r="AG155" i="1" s="1"/>
  <c r="H155" i="2" s="1"/>
  <c r="AC82" i="1"/>
  <c r="AG82" i="1" s="1"/>
  <c r="H82" i="2" s="1"/>
  <c r="AC158" i="1"/>
  <c r="AG158" i="1" s="1"/>
  <c r="H158" i="2" s="1"/>
  <c r="AC91" i="1"/>
  <c r="AG91" i="1" s="1"/>
  <c r="H91" i="2" s="1"/>
  <c r="AC49" i="1"/>
  <c r="AG49" i="1" s="1"/>
  <c r="H49" i="2" s="1"/>
  <c r="AC100" i="1"/>
  <c r="AG100" i="1" s="1"/>
  <c r="H100" i="2" s="1"/>
  <c r="AC54" i="1"/>
  <c r="AG54" i="1" s="1"/>
  <c r="H54" i="2" s="1"/>
  <c r="AC58" i="1"/>
  <c r="AG58" i="1" s="1"/>
  <c r="H58" i="2" s="1"/>
  <c r="AC175" i="1"/>
  <c r="AG175" i="1" s="1"/>
  <c r="H175" i="2" s="1"/>
  <c r="AG129" i="1"/>
  <c r="H129" i="2" s="1"/>
  <c r="AG105" i="1"/>
  <c r="H105" i="2" s="1"/>
  <c r="AG79" i="1"/>
  <c r="H79" i="2" s="1"/>
  <c r="AG104" i="1"/>
  <c r="H104" i="2" s="1"/>
  <c r="AG88" i="1"/>
  <c r="H88" i="2" s="1"/>
  <c r="AC78" i="1"/>
  <c r="AG78" i="1" s="1"/>
  <c r="H78" i="2" s="1"/>
  <c r="AC171" i="1"/>
  <c r="AG171" i="1" s="1"/>
  <c r="H171" i="2" s="1"/>
  <c r="AC95" i="1"/>
  <c r="AG95" i="1" s="1"/>
  <c r="H95" i="2" s="1"/>
  <c r="AC39" i="1"/>
  <c r="AG39" i="1" s="1"/>
  <c r="H39" i="2" s="1"/>
  <c r="AG151" i="1"/>
  <c r="H151" i="2" s="1"/>
  <c r="AG63" i="1"/>
  <c r="H63" i="2" s="1"/>
  <c r="AG47" i="1"/>
  <c r="H47" i="2" s="1"/>
  <c r="AC96" i="1"/>
  <c r="AG96" i="1" s="1"/>
  <c r="H96" i="2" s="1"/>
  <c r="AC32" i="1"/>
  <c r="AG32" i="1" s="1"/>
  <c r="H32" i="2" s="1"/>
  <c r="AC89" i="1"/>
  <c r="AG89" i="1" s="1"/>
  <c r="H89" i="2" s="1"/>
  <c r="AC47" i="1"/>
  <c r="AC116" i="1"/>
  <c r="AG116" i="1" s="1"/>
  <c r="H116" i="2" s="1"/>
  <c r="AC46" i="1"/>
  <c r="AG46" i="1" s="1"/>
  <c r="H46" i="2" s="1"/>
  <c r="AC45" i="1"/>
  <c r="AG45" i="1" s="1"/>
  <c r="H45" i="2" s="1"/>
  <c r="AC166" i="1"/>
  <c r="AG166" i="1" s="1"/>
  <c r="H166" i="2" s="1"/>
  <c r="AG174" i="1"/>
  <c r="H174" i="2" s="1"/>
  <c r="AG142" i="1"/>
  <c r="H142" i="2" s="1"/>
  <c r="AG110" i="1"/>
  <c r="H110" i="2" s="1"/>
  <c r="I114" i="2" s="1"/>
  <c r="AG62" i="1"/>
  <c r="H62" i="2" s="1"/>
  <c r="AC70" i="1"/>
  <c r="AG70" i="1" s="1"/>
  <c r="H70" i="2" s="1"/>
  <c r="AC149" i="1"/>
  <c r="AG149" i="1" s="1"/>
  <c r="H149" i="2" s="1"/>
  <c r="AC87" i="1"/>
  <c r="AG87" i="1" s="1"/>
  <c r="H87" i="2" s="1"/>
  <c r="AC162" i="1"/>
  <c r="AG162" i="1" s="1"/>
  <c r="H162" i="2" s="1"/>
  <c r="AC71" i="1"/>
  <c r="AG71" i="1" s="1"/>
  <c r="H71" i="2" s="1"/>
  <c r="AC170" i="1"/>
  <c r="AG170" i="1" s="1"/>
  <c r="H170" i="2" s="1"/>
  <c r="AC72" i="1"/>
  <c r="AG72" i="1" s="1"/>
  <c r="H72" i="2" s="1"/>
  <c r="J75" i="2" s="1"/>
  <c r="AC150" i="1"/>
  <c r="AG150" i="1" s="1"/>
  <c r="H150" i="2" s="1"/>
  <c r="AC108" i="1"/>
  <c r="AG108" i="1" s="1"/>
  <c r="H108" i="2" s="1"/>
  <c r="AC56" i="1"/>
  <c r="AG56" i="1" s="1"/>
  <c r="AC65" i="1"/>
  <c r="AC147" i="1"/>
  <c r="AG147" i="1" s="1"/>
  <c r="H147" i="2" s="1"/>
  <c r="AC90" i="1"/>
  <c r="AG90" i="1" s="1"/>
  <c r="H90" i="2" s="1"/>
  <c r="AC48" i="1"/>
  <c r="AG48" i="1" s="1"/>
  <c r="H48" i="2" s="1"/>
  <c r="AC109" i="1"/>
  <c r="AG109" i="1" s="1"/>
  <c r="H109" i="2" s="1"/>
  <c r="AC57" i="1"/>
  <c r="AG57" i="1" s="1"/>
  <c r="H57" i="2" s="1"/>
  <c r="AC59" i="1"/>
  <c r="AG59" i="1" s="1"/>
  <c r="H59" i="2" s="1"/>
  <c r="AC152" i="1"/>
  <c r="AG152" i="1" s="1"/>
  <c r="H152" i="2" s="1"/>
  <c r="AC165" i="1"/>
  <c r="AG165" i="1" s="1"/>
  <c r="H165" i="2" s="1"/>
  <c r="AC38" i="1"/>
  <c r="AG38" i="1" s="1"/>
  <c r="H38" i="2" s="1"/>
  <c r="AC168" i="1"/>
  <c r="AG168" i="1" s="1"/>
  <c r="H168" i="2" s="1"/>
  <c r="AC163" i="1"/>
  <c r="AG163" i="1" s="1"/>
  <c r="H163" i="2" s="1"/>
  <c r="AC40" i="1"/>
  <c r="AG40" i="1" s="1"/>
  <c r="H40" i="2" s="1"/>
  <c r="AC157" i="1"/>
  <c r="AG157" i="1" s="1"/>
  <c r="H157" i="2" s="1"/>
  <c r="AC31" i="1"/>
  <c r="AG31" i="1" s="1"/>
  <c r="H31" i="2" s="1"/>
  <c r="AC156" i="1"/>
  <c r="AG156" i="1" s="1"/>
  <c r="H156" i="2" s="1"/>
  <c r="AC148" i="1"/>
  <c r="AG148" i="1" s="1"/>
  <c r="H148" i="2" s="1"/>
  <c r="AC169" i="1"/>
  <c r="AG169" i="1" s="1"/>
  <c r="H169" i="2" s="1"/>
  <c r="AC161" i="1"/>
  <c r="AG161" i="1" s="1"/>
  <c r="H161" i="2" s="1"/>
  <c r="S30" i="1"/>
  <c r="U30" i="1" s="1"/>
  <c r="AG65" i="1" l="1"/>
  <c r="AI65" i="1" s="1"/>
  <c r="J22" i="2"/>
  <c r="J104" i="2"/>
  <c r="J125" i="2"/>
  <c r="J138" i="2"/>
  <c r="J34" i="2"/>
  <c r="I85" i="2"/>
  <c r="I51" i="2"/>
  <c r="J88" i="2"/>
  <c r="I42" i="2"/>
  <c r="J114" i="2"/>
  <c r="I171" i="2"/>
  <c r="J96" i="2"/>
  <c r="I71" i="2"/>
  <c r="I121" i="2"/>
  <c r="I109" i="2"/>
  <c r="J9" i="2"/>
  <c r="J162" i="2"/>
  <c r="I138" i="2"/>
  <c r="J71" i="2"/>
  <c r="I100" i="2"/>
  <c r="J109" i="2"/>
  <c r="J91" i="2"/>
  <c r="J150" i="2"/>
  <c r="I150" i="2"/>
  <c r="J55" i="2"/>
  <c r="I55" i="2"/>
  <c r="J117" i="2"/>
  <c r="I117" i="2"/>
  <c r="J175" i="2"/>
  <c r="I175" i="2"/>
  <c r="J63" i="2"/>
  <c r="I63" i="2"/>
  <c r="I75" i="2"/>
  <c r="J30" i="2"/>
  <c r="I30" i="2"/>
  <c r="I26" i="2"/>
  <c r="J26" i="2"/>
  <c r="I38" i="2"/>
  <c r="J38" i="2"/>
  <c r="I146" i="2"/>
  <c r="I34" i="2"/>
  <c r="I129" i="2"/>
  <c r="J129" i="2"/>
  <c r="I80" i="2"/>
  <c r="J80" i="2"/>
  <c r="I104" i="2"/>
  <c r="I9" i="2"/>
  <c r="I22" i="2"/>
  <c r="J42" i="2"/>
  <c r="J17" i="2"/>
  <c r="I17" i="2"/>
  <c r="J142" i="2"/>
  <c r="I142" i="2"/>
  <c r="I162" i="2"/>
  <c r="J100" i="2"/>
  <c r="J154" i="2"/>
  <c r="J59" i="2"/>
  <c r="I59" i="2"/>
  <c r="J158" i="2"/>
  <c r="I158" i="2"/>
  <c r="J133" i="2"/>
  <c r="I133" i="2"/>
  <c r="I125" i="2"/>
  <c r="I154" i="2"/>
  <c r="I96" i="2"/>
  <c r="J167" i="2"/>
  <c r="I167" i="2"/>
  <c r="J51" i="2"/>
  <c r="J171" i="2"/>
  <c r="I91" i="2"/>
  <c r="J5" i="2"/>
  <c r="I5" i="2"/>
  <c r="J121" i="2"/>
  <c r="J85" i="2"/>
  <c r="J13" i="2"/>
  <c r="I13" i="2"/>
  <c r="J146" i="2"/>
  <c r="J46" i="2"/>
  <c r="I46" i="2"/>
  <c r="K30" i="2"/>
  <c r="S13" i="1"/>
  <c r="U13" i="1" s="1"/>
  <c r="H65" i="2" l="1"/>
  <c r="S17" i="1"/>
  <c r="J67" i="2" l="1"/>
  <c r="I67" i="2"/>
  <c r="U17" i="1"/>
  <c r="S12" i="1"/>
  <c r="K17" i="2" l="1"/>
  <c r="U12" i="1"/>
  <c r="S16" i="1"/>
  <c r="U16" i="1" l="1"/>
  <c r="S5" i="1"/>
  <c r="K16" i="2" l="1"/>
  <c r="U5" i="1"/>
  <c r="S11" i="1"/>
  <c r="U11" i="1" l="1"/>
  <c r="S29" i="1"/>
  <c r="K13" i="2" l="1"/>
  <c r="U29" i="1"/>
  <c r="S26" i="1"/>
  <c r="K29" i="2" l="1"/>
  <c r="U26" i="1"/>
  <c r="S28" i="1"/>
  <c r="U28" i="1" l="1"/>
  <c r="S27" i="1"/>
  <c r="K28" i="2" l="1"/>
  <c r="U27" i="1"/>
  <c r="S15" i="1"/>
  <c r="K26" i="2" l="1"/>
  <c r="K27" i="2"/>
  <c r="U15" i="1"/>
  <c r="S4" i="1"/>
  <c r="M30" i="2" l="1"/>
  <c r="L30" i="2"/>
  <c r="K12" i="2"/>
  <c r="K15" i="2"/>
  <c r="G30" i="2"/>
  <c r="F30" i="2"/>
  <c r="U4" i="1"/>
  <c r="S10" i="1"/>
  <c r="U10" i="1" l="1"/>
  <c r="S3" i="1"/>
  <c r="K11" i="2" l="1"/>
  <c r="U3" i="1"/>
  <c r="S9" i="1"/>
  <c r="G26" i="2" l="1"/>
  <c r="F26" i="2"/>
  <c r="U9" i="1"/>
  <c r="S2" i="1"/>
  <c r="K9" i="2" l="1"/>
  <c r="U2" i="1"/>
  <c r="S25" i="1"/>
  <c r="K5" i="2" l="1"/>
  <c r="U25" i="1"/>
  <c r="S8" i="1"/>
  <c r="K25" i="2" l="1"/>
  <c r="U8" i="1"/>
  <c r="S24" i="1"/>
  <c r="K4" i="2" l="1"/>
  <c r="K8" i="2"/>
  <c r="U24" i="1"/>
  <c r="S23" i="1"/>
  <c r="K24" i="2" l="1"/>
  <c r="U23" i="1"/>
  <c r="S7" i="1"/>
  <c r="M26" i="2" l="1"/>
  <c r="L26" i="2"/>
  <c r="U7" i="1"/>
  <c r="S14" i="1"/>
  <c r="G17" i="2" l="1"/>
  <c r="F17" i="2"/>
  <c r="K3" i="2"/>
  <c r="U14" i="1"/>
  <c r="S6" i="1"/>
  <c r="M5" i="2" l="1"/>
  <c r="L5" i="2"/>
  <c r="K10" i="2"/>
  <c r="K14" i="2"/>
  <c r="U6" i="1"/>
  <c r="S22" i="1"/>
  <c r="L17" i="2" l="1"/>
  <c r="M17" i="2"/>
  <c r="L13" i="2"/>
  <c r="M13" i="2"/>
  <c r="K6" i="2"/>
  <c r="U22" i="1"/>
  <c r="S21" i="1"/>
  <c r="M9" i="2" l="1"/>
  <c r="L9" i="2"/>
  <c r="G13" i="2"/>
  <c r="F13" i="2"/>
  <c r="K22" i="2"/>
  <c r="U21" i="1"/>
  <c r="S20" i="1"/>
  <c r="K21" i="2" l="1"/>
  <c r="U20" i="1"/>
  <c r="S19" i="1"/>
  <c r="K20" i="2" l="1"/>
  <c r="U19" i="1"/>
  <c r="S18" i="1"/>
  <c r="K19" i="2" l="1"/>
  <c r="U18" i="1"/>
  <c r="S146" i="1"/>
  <c r="F9" i="2" l="1"/>
  <c r="G9" i="2"/>
  <c r="K18" i="2"/>
  <c r="U146" i="1"/>
  <c r="S129" i="1"/>
  <c r="L22" i="2" l="1"/>
  <c r="M22" i="2"/>
  <c r="G22" i="2"/>
  <c r="F22" i="2"/>
  <c r="K146" i="2"/>
  <c r="U129" i="1"/>
  <c r="S133" i="1"/>
  <c r="U133" i="1" l="1"/>
  <c r="S128" i="1"/>
  <c r="K133" i="2" l="1"/>
  <c r="U128" i="1"/>
  <c r="S132" i="1"/>
  <c r="U132" i="1" l="1"/>
  <c r="S121" i="1"/>
  <c r="K132" i="2" l="1"/>
  <c r="U121" i="1"/>
  <c r="S127" i="1"/>
  <c r="U127" i="1" l="1"/>
  <c r="S145" i="1"/>
  <c r="K129" i="2" l="1"/>
  <c r="U145" i="1"/>
  <c r="S142" i="1"/>
  <c r="K145" i="2" l="1"/>
  <c r="U142" i="1"/>
  <c r="S144" i="1"/>
  <c r="U144" i="1" l="1"/>
  <c r="S143" i="1"/>
  <c r="K144" i="2" l="1"/>
  <c r="U143" i="1"/>
  <c r="K143" i="2" s="1"/>
  <c r="S131" i="1"/>
  <c r="L146" i="2" l="1"/>
  <c r="M146" i="2"/>
  <c r="K142" i="2"/>
  <c r="U131" i="1"/>
  <c r="S120" i="1"/>
  <c r="K128" i="2" l="1"/>
  <c r="K131" i="2"/>
  <c r="F146" i="2"/>
  <c r="G146" i="2"/>
  <c r="U120" i="1"/>
  <c r="S126" i="1"/>
  <c r="U126" i="1" l="1"/>
  <c r="S119" i="1"/>
  <c r="K127" i="2" l="1"/>
  <c r="U119" i="1"/>
  <c r="S125" i="1"/>
  <c r="F142" i="2" l="1"/>
  <c r="G142" i="2"/>
  <c r="U125" i="1"/>
  <c r="S118" i="1"/>
  <c r="K125" i="2" l="1"/>
  <c r="U118" i="1"/>
  <c r="S141" i="1"/>
  <c r="K121" i="2" l="1"/>
  <c r="U141" i="1"/>
  <c r="S124" i="1"/>
  <c r="F121" i="2" l="1"/>
  <c r="G121" i="2"/>
  <c r="K141" i="2"/>
  <c r="U124" i="1"/>
  <c r="S140" i="1"/>
  <c r="K120" i="2" l="1"/>
  <c r="K124" i="2"/>
  <c r="U140" i="1"/>
  <c r="S139" i="1"/>
  <c r="K140" i="2" l="1"/>
  <c r="U139" i="1"/>
  <c r="S123" i="1"/>
  <c r="K139" i="2" l="1"/>
  <c r="U123" i="1"/>
  <c r="S130" i="1"/>
  <c r="M142" i="2" l="1"/>
  <c r="L142" i="2"/>
  <c r="K119" i="2"/>
  <c r="K123" i="2"/>
  <c r="F133" i="2"/>
  <c r="G133" i="2"/>
  <c r="U130" i="1"/>
  <c r="S122" i="1"/>
  <c r="K126" i="2" l="1"/>
  <c r="K130" i="2"/>
  <c r="U122" i="1"/>
  <c r="S138" i="1"/>
  <c r="M133" i="2" l="1"/>
  <c r="L133" i="2"/>
  <c r="L129" i="2"/>
  <c r="M129" i="2"/>
  <c r="K118" i="2"/>
  <c r="K122" i="2"/>
  <c r="U138" i="1"/>
  <c r="S137" i="1"/>
  <c r="L125" i="2" l="1"/>
  <c r="M125" i="2"/>
  <c r="L121" i="2"/>
  <c r="M121" i="2"/>
  <c r="K138" i="2"/>
  <c r="F129" i="2"/>
  <c r="G129" i="2"/>
  <c r="U137" i="1"/>
  <c r="S136" i="1"/>
  <c r="K137" i="2" l="1"/>
  <c r="U136" i="1"/>
  <c r="S135" i="1"/>
  <c r="K136" i="2" l="1"/>
  <c r="U135" i="1"/>
  <c r="S134" i="1"/>
  <c r="K135" i="2" l="1"/>
  <c r="G125" i="2"/>
  <c r="F125" i="2"/>
  <c r="U134" i="1"/>
  <c r="S59" i="1"/>
  <c r="K134" i="2" l="1"/>
  <c r="U59" i="1"/>
  <c r="S42" i="1"/>
  <c r="L138" i="2" l="1"/>
  <c r="M138" i="2"/>
  <c r="K59" i="2"/>
  <c r="F138" i="2"/>
  <c r="G138" i="2"/>
  <c r="U42" i="1"/>
  <c r="S46" i="1"/>
  <c r="U46" i="1" l="1"/>
  <c r="S41" i="1"/>
  <c r="K46" i="2" l="1"/>
  <c r="U41" i="1"/>
  <c r="S45" i="1"/>
  <c r="U45" i="1" l="1"/>
  <c r="S34" i="1"/>
  <c r="K45" i="2" l="1"/>
  <c r="U34" i="1"/>
  <c r="S40" i="1"/>
  <c r="U40" i="1" l="1"/>
  <c r="S58" i="1"/>
  <c r="K42" i="2" l="1"/>
  <c r="U58" i="1"/>
  <c r="S55" i="1"/>
  <c r="K58" i="2" l="1"/>
  <c r="U55" i="1"/>
  <c r="S57" i="1"/>
  <c r="U57" i="1" l="1"/>
  <c r="S56" i="1"/>
  <c r="K57" i="2" l="1"/>
  <c r="U56" i="1"/>
  <c r="S44" i="1"/>
  <c r="M59" i="2" l="1"/>
  <c r="L59" i="2"/>
  <c r="K55" i="2"/>
  <c r="U44" i="1"/>
  <c r="S33" i="1"/>
  <c r="K41" i="2" l="1"/>
  <c r="G59" i="2"/>
  <c r="F59" i="2"/>
  <c r="U33" i="1"/>
  <c r="S39" i="1"/>
  <c r="U39" i="1" l="1"/>
  <c r="S32" i="1"/>
  <c r="K40" i="2" l="1"/>
  <c r="U32" i="1"/>
  <c r="S38" i="1"/>
  <c r="G55" i="2" l="1"/>
  <c r="F55" i="2"/>
  <c r="U38" i="1"/>
  <c r="S31" i="1"/>
  <c r="K38" i="2" l="1"/>
  <c r="U31" i="1"/>
  <c r="S54" i="1"/>
  <c r="K34" i="2" l="1"/>
  <c r="U54" i="1"/>
  <c r="S37" i="1"/>
  <c r="K54" i="2" l="1"/>
  <c r="G34" i="2"/>
  <c r="F34" i="2"/>
  <c r="U37" i="1"/>
  <c r="S53" i="1"/>
  <c r="K33" i="2" l="1"/>
  <c r="U53" i="1"/>
  <c r="S52" i="1"/>
  <c r="K53" i="2" l="1"/>
  <c r="U52" i="1"/>
  <c r="S36" i="1"/>
  <c r="K52" i="2" l="1"/>
  <c r="U36" i="1"/>
  <c r="S43" i="1"/>
  <c r="L55" i="2" l="1"/>
  <c r="M55" i="2"/>
  <c r="K32" i="2"/>
  <c r="K36" i="2"/>
  <c r="G46" i="2"/>
  <c r="F46" i="2"/>
  <c r="U43" i="1"/>
  <c r="S35" i="1"/>
  <c r="K39" i="2" l="1"/>
  <c r="K43" i="2"/>
  <c r="U35" i="1"/>
  <c r="S51" i="1"/>
  <c r="M46" i="2" l="1"/>
  <c r="L46" i="2"/>
  <c r="M42" i="2"/>
  <c r="L42" i="2"/>
  <c r="K31" i="2"/>
  <c r="K35" i="2"/>
  <c r="U51" i="1"/>
  <c r="S50" i="1"/>
  <c r="L34" i="2" l="1"/>
  <c r="M34" i="2"/>
  <c r="M38" i="2"/>
  <c r="L38" i="2"/>
  <c r="K51" i="2"/>
  <c r="G42" i="2"/>
  <c r="F42" i="2"/>
  <c r="U50" i="1"/>
  <c r="S49" i="1"/>
  <c r="K50" i="2" l="1"/>
  <c r="U49" i="1"/>
  <c r="S48" i="1"/>
  <c r="K49" i="2" l="1"/>
  <c r="U48" i="1"/>
  <c r="S47" i="1"/>
  <c r="K48" i="2" l="1"/>
  <c r="U47" i="1"/>
  <c r="S175" i="1"/>
  <c r="K47" i="2" l="1"/>
  <c r="F38" i="2"/>
  <c r="G38" i="2"/>
  <c r="U175" i="1"/>
  <c r="S158" i="1"/>
  <c r="L51" i="2" l="1"/>
  <c r="M51" i="2"/>
  <c r="G51" i="2"/>
  <c r="F51" i="2"/>
  <c r="K175" i="2"/>
  <c r="U158" i="1"/>
  <c r="S162" i="1"/>
  <c r="U162" i="1" l="1"/>
  <c r="S157" i="1"/>
  <c r="K162" i="2" l="1"/>
  <c r="U157" i="1"/>
  <c r="S161" i="1"/>
  <c r="U161" i="1" l="1"/>
  <c r="S150" i="1"/>
  <c r="K161" i="2" l="1"/>
  <c r="U150" i="1"/>
  <c r="S156" i="1"/>
  <c r="U156" i="1" l="1"/>
  <c r="S174" i="1"/>
  <c r="K158" i="2" l="1"/>
  <c r="U174" i="1"/>
  <c r="S171" i="1"/>
  <c r="K174" i="2" l="1"/>
  <c r="U171" i="1"/>
  <c r="S173" i="1"/>
  <c r="U173" i="1" l="1"/>
  <c r="S172" i="1"/>
  <c r="K173" i="2" l="1"/>
  <c r="U172" i="1"/>
  <c r="S160" i="1"/>
  <c r="K171" i="2" l="1"/>
  <c r="K172" i="2"/>
  <c r="U160" i="1"/>
  <c r="S149" i="1"/>
  <c r="L175" i="2" l="1"/>
  <c r="M175" i="2"/>
  <c r="K157" i="2"/>
  <c r="K160" i="2"/>
  <c r="F175" i="2"/>
  <c r="G175" i="2"/>
  <c r="U149" i="1"/>
  <c r="S155" i="1"/>
  <c r="U155" i="1" l="1"/>
  <c r="S148" i="1"/>
  <c r="K156" i="2" l="1"/>
  <c r="U148" i="1"/>
  <c r="S154" i="1"/>
  <c r="F171" i="2" l="1"/>
  <c r="G171" i="2"/>
  <c r="U154" i="1"/>
  <c r="S147" i="1"/>
  <c r="K154" i="2" l="1"/>
  <c r="U147" i="1"/>
  <c r="S170" i="1"/>
  <c r="K150" i="2" l="1"/>
  <c r="U170" i="1"/>
  <c r="S153" i="1"/>
  <c r="K170" i="2" l="1"/>
  <c r="F150" i="2"/>
  <c r="G150" i="2"/>
  <c r="U153" i="1"/>
  <c r="S169" i="1"/>
  <c r="K149" i="2" l="1"/>
  <c r="K153" i="2"/>
  <c r="U169" i="1"/>
  <c r="S168" i="1"/>
  <c r="K169" i="2" l="1"/>
  <c r="U168" i="1"/>
  <c r="S152" i="1"/>
  <c r="K168" i="2" l="1"/>
  <c r="U152" i="1"/>
  <c r="S159" i="1"/>
  <c r="M171" i="2" l="1"/>
  <c r="L171" i="2"/>
  <c r="K148" i="2"/>
  <c r="K152" i="2"/>
  <c r="G162" i="2"/>
  <c r="F162" i="2"/>
  <c r="U159" i="1"/>
  <c r="S151" i="1"/>
  <c r="K155" i="2" l="1"/>
  <c r="K159" i="2"/>
  <c r="U151" i="1"/>
  <c r="S167" i="1"/>
  <c r="M162" i="2" l="1"/>
  <c r="L162" i="2"/>
  <c r="M158" i="2"/>
  <c r="L158" i="2"/>
  <c r="K147" i="2"/>
  <c r="K151" i="2"/>
  <c r="U167" i="1"/>
  <c r="S166" i="1"/>
  <c r="L154" i="2" l="1"/>
  <c r="M154" i="2"/>
  <c r="M150" i="2"/>
  <c r="L150" i="2"/>
  <c r="K167" i="2"/>
  <c r="G158" i="2"/>
  <c r="F158" i="2"/>
  <c r="U166" i="1"/>
  <c r="S165" i="1"/>
  <c r="K166" i="2" l="1"/>
  <c r="U165" i="1"/>
  <c r="S164" i="1"/>
  <c r="K165" i="2" l="1"/>
  <c r="U164" i="1"/>
  <c r="S163" i="1"/>
  <c r="K164" i="2" l="1"/>
  <c r="U163" i="1"/>
  <c r="S109" i="1"/>
  <c r="K163" i="2" l="1"/>
  <c r="G154" i="2"/>
  <c r="F154" i="2"/>
  <c r="U109" i="1"/>
  <c r="S108" i="1"/>
  <c r="M167" i="2" l="1"/>
  <c r="L167" i="2"/>
  <c r="K109" i="2"/>
  <c r="F167" i="2"/>
  <c r="G167" i="2"/>
  <c r="U108" i="1"/>
  <c r="S107" i="1"/>
  <c r="K108" i="2" l="1"/>
  <c r="U107" i="1"/>
  <c r="S106" i="1"/>
  <c r="K107" i="2" l="1"/>
  <c r="U106" i="1"/>
  <c r="S105" i="1"/>
  <c r="K106" i="2" l="1"/>
  <c r="U105" i="1"/>
  <c r="S114" i="1"/>
  <c r="K105" i="2" l="1"/>
  <c r="U114" i="1"/>
  <c r="S104" i="1"/>
  <c r="M109" i="2" l="1"/>
  <c r="L109" i="2"/>
  <c r="U104" i="1"/>
  <c r="S100" i="1"/>
  <c r="K104" i="2" l="1"/>
  <c r="U100" i="1"/>
  <c r="S103" i="1"/>
  <c r="U103" i="1" l="1"/>
  <c r="S99" i="1"/>
  <c r="K103" i="2" l="1"/>
  <c r="U99" i="1"/>
  <c r="S96" i="1"/>
  <c r="U96" i="1" l="1"/>
  <c r="S98" i="1"/>
  <c r="K96" i="2" l="1"/>
  <c r="U98" i="1"/>
  <c r="S117" i="1"/>
  <c r="K100" i="2" l="1"/>
  <c r="U117" i="1"/>
  <c r="S91" i="1"/>
  <c r="K117" i="2" l="1"/>
  <c r="U91" i="1"/>
  <c r="S113" i="1"/>
  <c r="U113" i="1" l="1"/>
  <c r="S95" i="1"/>
  <c r="U95" i="1" l="1"/>
  <c r="S112" i="1"/>
  <c r="K95" i="2" l="1"/>
  <c r="U112" i="1"/>
  <c r="S111" i="1"/>
  <c r="K114" i="2" l="1"/>
  <c r="U111" i="1"/>
  <c r="S94" i="1"/>
  <c r="K113" i="2" l="1"/>
  <c r="U94" i="1"/>
  <c r="S102" i="1"/>
  <c r="F104" i="2" l="1"/>
  <c r="G104" i="2"/>
  <c r="K94" i="2"/>
  <c r="U102" i="1"/>
  <c r="S93" i="1"/>
  <c r="K99" i="2" l="1"/>
  <c r="K102" i="2"/>
  <c r="U93" i="1"/>
  <c r="S110" i="1"/>
  <c r="K93" i="2" l="1"/>
  <c r="U110" i="1"/>
  <c r="S116" i="1"/>
  <c r="K112" i="2" l="1"/>
  <c r="U116" i="1"/>
  <c r="S115" i="1"/>
  <c r="K111" i="2" l="1"/>
  <c r="K116" i="2"/>
  <c r="G96" i="2"/>
  <c r="F96" i="2"/>
  <c r="U115" i="1"/>
  <c r="S101" i="1"/>
  <c r="K110" i="2" l="1"/>
  <c r="K115" i="2"/>
  <c r="U101" i="1"/>
  <c r="S90" i="1"/>
  <c r="M117" i="2" l="1"/>
  <c r="L117" i="2"/>
  <c r="L114" i="2"/>
  <c r="M114" i="2"/>
  <c r="G117" i="2"/>
  <c r="F117" i="2"/>
  <c r="K98" i="2"/>
  <c r="K101" i="2"/>
  <c r="U90" i="1"/>
  <c r="S97" i="1"/>
  <c r="M104" i="2" l="1"/>
  <c r="L104" i="2"/>
  <c r="K91" i="2"/>
  <c r="G109" i="2"/>
  <c r="F109" i="2"/>
  <c r="U97" i="1"/>
  <c r="S89" i="1"/>
  <c r="K97" i="2" l="1"/>
  <c r="U89" i="1"/>
  <c r="S92" i="1"/>
  <c r="L100" i="2" l="1"/>
  <c r="M100" i="2"/>
  <c r="F114" i="2"/>
  <c r="G114" i="2"/>
  <c r="U92" i="1"/>
  <c r="S85" i="1"/>
  <c r="K89" i="2" l="1"/>
  <c r="K92" i="2"/>
  <c r="G91" i="2"/>
  <c r="F91" i="2"/>
  <c r="U85" i="1"/>
  <c r="S88" i="1"/>
  <c r="L96" i="2" l="1"/>
  <c r="M96" i="2"/>
  <c r="M91" i="2"/>
  <c r="L91" i="2"/>
  <c r="G100" i="2"/>
  <c r="F100" i="2"/>
  <c r="U88" i="1"/>
  <c r="S84" i="1"/>
  <c r="K88" i="2" l="1"/>
  <c r="U84" i="1"/>
  <c r="S75" i="1"/>
  <c r="U75" i="1" l="1"/>
  <c r="S63" i="1"/>
  <c r="K75" i="2" l="1"/>
  <c r="U63" i="1"/>
  <c r="S71" i="1"/>
  <c r="U71" i="1" l="1"/>
  <c r="S62" i="1"/>
  <c r="U62" i="1" l="1"/>
  <c r="S67" i="1"/>
  <c r="U67" i="1" l="1"/>
  <c r="S87" i="1"/>
  <c r="K67" i="2" l="1"/>
  <c r="U87" i="1"/>
  <c r="S70" i="1"/>
  <c r="K85" i="2" l="1"/>
  <c r="K87" i="2"/>
  <c r="U70" i="1"/>
  <c r="S74" i="1"/>
  <c r="U74" i="1" l="1"/>
  <c r="S69" i="1"/>
  <c r="K74" i="2" l="1"/>
  <c r="U69" i="1"/>
  <c r="S73" i="1"/>
  <c r="K71" i="2" l="1"/>
  <c r="U73" i="1"/>
  <c r="S61" i="1"/>
  <c r="K70" i="2" l="1"/>
  <c r="K73" i="2"/>
  <c r="U61" i="1"/>
  <c r="S68" i="1"/>
  <c r="U68" i="1" l="1"/>
  <c r="S86" i="1"/>
  <c r="K69" i="2" l="1"/>
  <c r="U86" i="1"/>
  <c r="S60" i="1"/>
  <c r="K84" i="2" l="1"/>
  <c r="K86" i="2"/>
  <c r="U60" i="1"/>
  <c r="S83" i="1"/>
  <c r="L88" i="2" l="1"/>
  <c r="M88" i="2"/>
  <c r="F88" i="2"/>
  <c r="G88" i="2"/>
  <c r="K63" i="2"/>
  <c r="U83" i="1"/>
  <c r="S66" i="1"/>
  <c r="F63" i="2" l="1"/>
  <c r="G63" i="2"/>
  <c r="K83" i="2"/>
  <c r="U66" i="1"/>
  <c r="S82" i="1"/>
  <c r="K62" i="2" l="1"/>
  <c r="K66" i="2"/>
  <c r="U82" i="1"/>
  <c r="S81" i="1"/>
  <c r="K82" i="2" l="1"/>
  <c r="U81" i="1"/>
  <c r="S65" i="1"/>
  <c r="K81" i="2" l="1"/>
  <c r="F75" i="2"/>
  <c r="G75" i="2"/>
  <c r="U65" i="1"/>
  <c r="S72" i="1"/>
  <c r="L85" i="2" l="1"/>
  <c r="M85" i="2"/>
  <c r="K61" i="2"/>
  <c r="U72" i="1"/>
  <c r="S64" i="1"/>
  <c r="K68" i="2" l="1"/>
  <c r="K72" i="2"/>
  <c r="U64" i="1"/>
  <c r="S80" i="1"/>
  <c r="L75" i="2" l="1"/>
  <c r="M75" i="2"/>
  <c r="M71" i="2"/>
  <c r="L71" i="2"/>
  <c r="K60" i="2"/>
  <c r="K64" i="2"/>
  <c r="G85" i="2"/>
  <c r="F85" i="2"/>
  <c r="U80" i="1"/>
  <c r="S79" i="1"/>
  <c r="L67" i="2" l="1"/>
  <c r="M67" i="2"/>
  <c r="M63" i="2"/>
  <c r="L63" i="2"/>
  <c r="K80" i="2"/>
  <c r="F71" i="2"/>
  <c r="G71" i="2"/>
  <c r="U79" i="1"/>
  <c r="S78" i="1"/>
  <c r="U78" i="1" s="1"/>
  <c r="K78" i="2" l="1"/>
  <c r="K79" i="2"/>
  <c r="S76" i="1"/>
  <c r="S77" i="1"/>
  <c r="F67" i="2" l="1"/>
  <c r="G67" i="2"/>
  <c r="U76" i="1"/>
  <c r="U77" i="1"/>
  <c r="K77" i="2" l="1"/>
  <c r="K76" i="2"/>
  <c r="L80" i="2" l="1"/>
  <c r="M80" i="2"/>
  <c r="F80" i="2"/>
  <c r="G80" i="2"/>
</calcChain>
</file>

<file path=xl/sharedStrings.xml><?xml version="1.0" encoding="utf-8"?>
<sst xmlns="http://schemas.openxmlformats.org/spreadsheetml/2006/main" count="2200" uniqueCount="223">
  <si>
    <t>tube #</t>
  </si>
  <si>
    <t>NDS ID (according to bag)</t>
  </si>
  <si>
    <t>Date Ran</t>
  </si>
  <si>
    <t>Pond</t>
  </si>
  <si>
    <t>Top</t>
  </si>
  <si>
    <t xml:space="preserve">Nutrient </t>
  </si>
  <si>
    <t>Notes</t>
  </si>
  <si>
    <t>start time</t>
  </si>
  <si>
    <t>start O2 (mg/L)</t>
  </si>
  <si>
    <t>Start Temp (°C)</t>
  </si>
  <si>
    <t>End Time</t>
  </si>
  <si>
    <t>end O2 (mg/L)</t>
  </si>
  <si>
    <t>End Temp (°C)</t>
  </si>
  <si>
    <t>Total Time (hour:min)</t>
  </si>
  <si>
    <t>Total Time (h)</t>
  </si>
  <si>
    <t>Change in O2 (ug)</t>
  </si>
  <si>
    <t>Change in O2 (ug/h)</t>
  </si>
  <si>
    <t>area (cm2)</t>
  </si>
  <si>
    <t>Start Time2</t>
  </si>
  <si>
    <t>start O2 (mg/L) reads to 0.1</t>
  </si>
  <si>
    <t>End Time4</t>
  </si>
  <si>
    <t>Total Time (hm)</t>
  </si>
  <si>
    <t>Blank Alaganik 1</t>
  </si>
  <si>
    <t>Swanny (Alaganik Elodea)</t>
  </si>
  <si>
    <t>NA</t>
  </si>
  <si>
    <t>Blank Alaganik 2</t>
  </si>
  <si>
    <t>Blank Alaganik 3</t>
  </si>
  <si>
    <t>Blank Alaganik 4</t>
  </si>
  <si>
    <t>Blank Alaganik 5</t>
  </si>
  <si>
    <t>H1</t>
  </si>
  <si>
    <t>sponge</t>
  </si>
  <si>
    <t>control</t>
  </si>
  <si>
    <t>H2</t>
  </si>
  <si>
    <t>elodea</t>
  </si>
  <si>
    <t>H3</t>
  </si>
  <si>
    <t>no light data point</t>
  </si>
  <si>
    <t>H4</t>
  </si>
  <si>
    <t>glass</t>
  </si>
  <si>
    <t>potamageton</t>
  </si>
  <si>
    <t>H5</t>
  </si>
  <si>
    <t>H6</t>
  </si>
  <si>
    <t>H7</t>
  </si>
  <si>
    <t>H8</t>
  </si>
  <si>
    <t>I1</t>
  </si>
  <si>
    <t>I2</t>
  </si>
  <si>
    <t>I3</t>
  </si>
  <si>
    <t>I4</t>
  </si>
  <si>
    <t>I5</t>
  </si>
  <si>
    <t>I6</t>
  </si>
  <si>
    <t>I7</t>
  </si>
  <si>
    <t>I8</t>
  </si>
  <si>
    <t>J1</t>
  </si>
  <si>
    <t>J2</t>
  </si>
  <si>
    <t>J3</t>
  </si>
  <si>
    <t>J4</t>
  </si>
  <si>
    <t>J5</t>
  </si>
  <si>
    <t>J6</t>
  </si>
  <si>
    <t>J7</t>
  </si>
  <si>
    <t>J8</t>
  </si>
  <si>
    <t>K1</t>
  </si>
  <si>
    <t>The Pinch</t>
  </si>
  <si>
    <t>oops! Wrong water for a moment!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</si>
  <si>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</si>
  <si>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</si>
  <si>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</si>
  <si>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</si>
  <si>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</si>
  <si>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</si>
  <si>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</si>
  <si>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</si>
  <si>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</si>
  <si>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</si>
  <si>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</si>
  <si>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</si>
  <si>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</si>
  <si>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</si>
  <si>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L8</t>
  </si>
  <si>
    <t>M1</t>
  </si>
  <si>
    <t>M2</t>
  </si>
  <si>
    <t>M3</t>
  </si>
  <si>
    <t>M4</t>
  </si>
  <si>
    <t>M5</t>
  </si>
  <si>
    <t>M6</t>
  </si>
  <si>
    <t>M7</t>
  </si>
  <si>
    <t>M8</t>
  </si>
  <si>
    <t>Pinch blank</t>
  </si>
  <si>
    <t>Wigeon blank</t>
  </si>
  <si>
    <t>Wigeon</t>
  </si>
  <si>
    <t>N1</t>
  </si>
  <si>
    <t>N2</t>
  </si>
  <si>
    <t>N3</t>
  </si>
  <si>
    <t>N4</t>
  </si>
  <si>
    <t>N5</t>
  </si>
  <si>
    <t>N6</t>
  </si>
  <si>
    <t>N7</t>
  </si>
  <si>
    <t>N8</t>
  </si>
  <si>
    <t>O1</t>
  </si>
  <si>
    <t>O2</t>
  </si>
  <si>
    <t>O3</t>
  </si>
  <si>
    <t>O4</t>
  </si>
  <si>
    <t>O5</t>
  </si>
  <si>
    <t>O6</t>
  </si>
  <si>
    <t>O7</t>
  </si>
  <si>
    <t>O8</t>
  </si>
  <si>
    <t>P1</t>
  </si>
  <si>
    <t>P2</t>
  </si>
  <si>
    <t>P3</t>
  </si>
  <si>
    <t>P4</t>
  </si>
  <si>
    <t>P5</t>
  </si>
  <si>
    <t>P6</t>
  </si>
  <si>
    <t>P7</t>
  </si>
  <si>
    <t>P8</t>
  </si>
  <si>
    <t>Strawberry blank</t>
  </si>
  <si>
    <t>Strawberry</t>
  </si>
  <si>
    <t>Q1</t>
  </si>
  <si>
    <t>Q2</t>
  </si>
  <si>
    <t>Q3</t>
  </si>
  <si>
    <t>Q4</t>
  </si>
  <si>
    <t>Q5</t>
  </si>
  <si>
    <t>Q6</t>
  </si>
  <si>
    <t>topper lost</t>
  </si>
  <si>
    <t>Q7</t>
  </si>
  <si>
    <t>Q8</t>
  </si>
  <si>
    <t>R1</t>
  </si>
  <si>
    <t>R2</t>
  </si>
  <si>
    <t>R3</t>
  </si>
  <si>
    <t>R4</t>
  </si>
  <si>
    <t>R5</t>
  </si>
  <si>
    <t>R6</t>
  </si>
  <si>
    <t>R7</t>
  </si>
  <si>
    <t>R8</t>
  </si>
  <si>
    <t>S1</t>
  </si>
  <si>
    <t>S2</t>
  </si>
  <si>
    <t>S3</t>
  </si>
  <si>
    <t>S4</t>
  </si>
  <si>
    <t>S5</t>
  </si>
  <si>
    <t>S6</t>
  </si>
  <si>
    <t>S7</t>
  </si>
  <si>
    <t>S8</t>
  </si>
  <si>
    <t>West Cannery West Blank</t>
  </si>
  <si>
    <t>West Cannery West</t>
  </si>
  <si>
    <t>T1</t>
  </si>
  <si>
    <t>T2</t>
  </si>
  <si>
    <t>T3</t>
  </si>
  <si>
    <t>T4</t>
  </si>
  <si>
    <t>T5</t>
  </si>
  <si>
    <t>T6</t>
  </si>
  <si>
    <t>T7</t>
  </si>
  <si>
    <t>T8</t>
  </si>
  <si>
    <t>U1</t>
  </si>
  <si>
    <t>U2</t>
  </si>
  <si>
    <t>U3</t>
  </si>
  <si>
    <t>U4</t>
  </si>
  <si>
    <t>U5</t>
  </si>
  <si>
    <t>U6</t>
  </si>
  <si>
    <t>U7</t>
  </si>
  <si>
    <t>U8</t>
  </si>
  <si>
    <t>V1</t>
  </si>
  <si>
    <t>V2</t>
  </si>
  <si>
    <t>V3</t>
  </si>
  <si>
    <t>V4</t>
  </si>
  <si>
    <t>V5</t>
  </si>
  <si>
    <t>V6</t>
  </si>
  <si>
    <t>V7</t>
  </si>
  <si>
    <t>V8</t>
  </si>
  <si>
    <t>Eyak South blank</t>
  </si>
  <si>
    <t>Eyak South</t>
  </si>
  <si>
    <t>X1</t>
  </si>
  <si>
    <t>X2</t>
  </si>
  <si>
    <t>X3</t>
  </si>
  <si>
    <t>7.42 (7.7)</t>
  </si>
  <si>
    <t>18.7 (19.2)</t>
  </si>
  <si>
    <t>X4, stared using Fish Ysi</t>
  </si>
  <si>
    <t>7.3 (7.5)</t>
  </si>
  <si>
    <t>X5</t>
  </si>
  <si>
    <t>X6</t>
  </si>
  <si>
    <t>X7</t>
  </si>
  <si>
    <t>X8</t>
  </si>
  <si>
    <t>Y1</t>
  </si>
  <si>
    <t>Y2</t>
  </si>
  <si>
    <t>Y3</t>
  </si>
  <si>
    <t>Y4</t>
  </si>
  <si>
    <t>Y5</t>
  </si>
  <si>
    <t>Y6</t>
  </si>
  <si>
    <t>Y7</t>
  </si>
  <si>
    <t>Y8</t>
  </si>
  <si>
    <t>Z1</t>
  </si>
  <si>
    <t>Z2</t>
  </si>
  <si>
    <t>Z3</t>
  </si>
  <si>
    <t>Z4</t>
  </si>
  <si>
    <t>Z5</t>
  </si>
  <si>
    <t>Z6</t>
  </si>
  <si>
    <t>Z7</t>
  </si>
  <si>
    <t>Z8</t>
  </si>
  <si>
    <t>CR (mg O2 cm-2 h-1)</t>
  </si>
  <si>
    <t>GPP (mg O2 cm-2 h-1)</t>
  </si>
  <si>
    <t>NEP (mg O2 cm-2 h-1)</t>
  </si>
  <si>
    <t>NDS ID</t>
  </si>
  <si>
    <t>NEP Average</t>
  </si>
  <si>
    <t>NEP Standard Deviation</t>
  </si>
  <si>
    <t>CR Average</t>
  </si>
  <si>
    <t>CR Standard Deviation</t>
  </si>
  <si>
    <t>GPP Average</t>
  </si>
  <si>
    <t>GPP Standard Deviation</t>
  </si>
  <si>
    <t>WCW</t>
  </si>
  <si>
    <t>WGN</t>
  </si>
  <si>
    <t>STB</t>
  </si>
  <si>
    <t>PCH</t>
  </si>
  <si>
    <t>SWN</t>
  </si>
  <si>
    <t>EYS</t>
  </si>
  <si>
    <t>Control</t>
  </si>
  <si>
    <t>Elodea</t>
  </si>
  <si>
    <t>Change in O2 (ug/L)</t>
  </si>
  <si>
    <t>Start Temp (°C)2</t>
  </si>
  <si>
    <t>Volumn Incubated (L)</t>
  </si>
  <si>
    <t>end O2 (mg/L)2</t>
  </si>
  <si>
    <t>End Temp (°C)2</t>
  </si>
  <si>
    <t>Volume Incubated (L)</t>
  </si>
  <si>
    <r>
      <t>NEP (</t>
    </r>
    <r>
      <rPr>
        <b/>
        <sz val="10"/>
        <color rgb="FFFF0000"/>
        <rFont val="Symbol"/>
        <charset val="2"/>
      </rPr>
      <t>m</t>
    </r>
    <r>
      <rPr>
        <b/>
        <sz val="10"/>
        <color rgb="FFFF0000"/>
        <rFont val="Calibri"/>
        <family val="2"/>
      </rPr>
      <t>g O2 cm-2 h-1)</t>
    </r>
  </si>
  <si>
    <r>
      <t>CR (</t>
    </r>
    <r>
      <rPr>
        <b/>
        <sz val="10"/>
        <color rgb="FFFF0000"/>
        <rFont val="Symbol"/>
        <charset val="2"/>
      </rPr>
      <t>m</t>
    </r>
    <r>
      <rPr>
        <b/>
        <sz val="10"/>
        <color rgb="FFFF0000"/>
        <rFont val="Calibri"/>
        <family val="2"/>
      </rPr>
      <t>g O2 cm-2 h-1)</t>
    </r>
  </si>
  <si>
    <r>
      <t>GPP (</t>
    </r>
    <r>
      <rPr>
        <b/>
        <sz val="10"/>
        <color rgb="FFFF0000"/>
        <rFont val="Symbol"/>
        <charset val="2"/>
      </rPr>
      <t>m</t>
    </r>
    <r>
      <rPr>
        <b/>
        <sz val="10"/>
        <color rgb="FFFF0000"/>
        <rFont val="Calibri"/>
        <family val="2"/>
      </rPr>
      <t>g O2 cm-2 h-1)</t>
    </r>
  </si>
  <si>
    <t>Potamogeton</t>
  </si>
  <si>
    <t>Pond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</si>
</sst>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[$-F400]h:mm:ss\ AM/PM"/>
  </numFmts>
  <fonts count="13" x14ac:knownFonts="1">
    <font>
      <sz val="11"/>
      <color rgb="FF000000"/>
      <name val="Palatino Linotype"/>
      <scheme val="minor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Calibri"/>
      <family val="2"/>
    </font>
    <font>
      <b/>
      <sz val="10"/>
      <color rgb="FFFF0000"/>
      <name val="Calibri"/>
      <family val="2"/>
    </font>
    <font>
      <b/>
      <sz val="10"/>
      <color rgb="FFFF0000"/>
      <name val="Symbol"/>
      <charset val="2"/>
    </font>
    <font>
      <sz val="11"/>
      <color rgb="FFFF0000"/>
      <name val="Calibri"/>
      <family val="2"/>
    </font>
    <font>
      <sz val="11"/>
      <color rgb="FFFF0000"/>
      <name val="Palatino Linotype"/>
      <family val="1"/>
      <scheme val="minor"/>
    </font>
    <font>
      <i/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D4E5F6"/>
        <bgColor rgb="FFD4E5F6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5" fontId="2" fillId="0" borderId="0" xfId="0" applyNumberFormat="1" applyFont="1" applyAlignment="1">
      <alignment horizontal="left"/>
    </xf>
    <xf numFmtId="20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20" fontId="2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left" vertical="center"/>
    </xf>
    <xf numFmtId="165" fontId="2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2" fontId="6" fillId="0" borderId="0" xfId="0" applyNumberFormat="1" applyFont="1" applyAlignment="1">
      <alignment horizontal="left"/>
    </xf>
    <xf numFmtId="15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 vertical="center"/>
    </xf>
    <xf numFmtId="0" fontId="2" fillId="0" borderId="0" xfId="0" applyFont="1"/>
    <xf numFmtId="0" fontId="7" fillId="0" borderId="0" xfId="0" applyFont="1" applyAlignment="1">
      <alignment horizontal="left"/>
    </xf>
    <xf numFmtId="0" fontId="2" fillId="3" borderId="0" xfId="0" applyFont="1" applyFill="1"/>
    <xf numFmtId="2" fontId="8" fillId="0" borderId="0" xfId="0" applyNumberFormat="1" applyFont="1" applyAlignment="1">
      <alignment horizontal="left"/>
    </xf>
    <xf numFmtId="2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/>
    <xf numFmtId="2" fontId="8" fillId="0" borderId="0" xfId="0" applyNumberFormat="1" applyFont="1" applyFill="1" applyAlignment="1">
      <alignment horizontal="left"/>
    </xf>
    <xf numFmtId="2" fontId="10" fillId="0" borderId="0" xfId="0" applyNumberFormat="1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11" fillId="0" borderId="0" xfId="0" applyFont="1" applyFill="1"/>
    <xf numFmtId="0" fontId="3" fillId="2" borderId="0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20" fontId="2" fillId="0" borderId="2" xfId="0" applyNumberFormat="1" applyFont="1" applyBorder="1" applyAlignment="1">
      <alignment horizontal="left"/>
    </xf>
    <xf numFmtId="2" fontId="2" fillId="0" borderId="2" xfId="0" applyNumberFormat="1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20" fontId="2" fillId="0" borderId="0" xfId="0" applyNumberFormat="1" applyFont="1" applyBorder="1" applyAlignment="1">
      <alignment horizontal="left"/>
    </xf>
    <xf numFmtId="2" fontId="2" fillId="0" borderId="0" xfId="0" applyNumberFormat="1" applyFont="1" applyBorder="1" applyAlignment="1">
      <alignment horizontal="left"/>
    </xf>
    <xf numFmtId="164" fontId="2" fillId="0" borderId="0" xfId="0" applyNumberFormat="1" applyFont="1" applyBorder="1" applyAlignment="1">
      <alignment horizontal="left"/>
    </xf>
    <xf numFmtId="2" fontId="6" fillId="0" borderId="0" xfId="0" applyNumberFormat="1" applyFont="1"/>
    <xf numFmtId="0" fontId="12" fillId="0" borderId="0" xfId="0" applyFont="1" applyAlignment="1">
      <alignment horizontal="left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color rgb="FFFF0000"/>
      </font>
      <numFmt numFmtId="2" formatCode="0.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ill>
        <patternFill patternType="solid">
          <fgColor rgb="FFDFEBF5"/>
          <bgColor rgb="FFDFEBF5"/>
        </patternFill>
      </fill>
    </dxf>
    <dxf>
      <fill>
        <patternFill patternType="solid">
          <fgColor rgb="FFD4E5F6"/>
          <bgColor rgb="FFD4E5F6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NDS Data Analysis-style" pivot="0" count="3" xr9:uid="{00000000-0011-0000-FFFF-FFFF00000000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Glass</a:t>
            </a:r>
            <a:r>
              <a:rPr lang="en-US" baseline="0"/>
              <a:t> Top NEP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Graphs2!$D$2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Graphs2!$F$2:$F$7</c:f>
                <c:numCache>
                  <c:formatCode>General</c:formatCode>
                  <c:ptCount val="6"/>
                  <c:pt idx="0">
                    <c:v>0.24202027335113604</c:v>
                  </c:pt>
                  <c:pt idx="1">
                    <c:v>0.17419321948004601</c:v>
                  </c:pt>
                  <c:pt idx="2">
                    <c:v>0.72718586427225362</c:v>
                  </c:pt>
                  <c:pt idx="3">
                    <c:v>0.45981081619981806</c:v>
                  </c:pt>
                  <c:pt idx="4">
                    <c:v>0.8831959257608144</c:v>
                  </c:pt>
                  <c:pt idx="5">
                    <c:v>8.9964189289566399E-2</c:v>
                  </c:pt>
                </c:numCache>
              </c:numRef>
            </c:plus>
            <c:minus>
              <c:numRef>
                <c:f>Graphs2!$F$2:$F$7</c:f>
                <c:numCache>
                  <c:formatCode>General</c:formatCode>
                  <c:ptCount val="6"/>
                  <c:pt idx="0">
                    <c:v>0.24202027335113604</c:v>
                  </c:pt>
                  <c:pt idx="1">
                    <c:v>0.17419321948004601</c:v>
                  </c:pt>
                  <c:pt idx="2">
                    <c:v>0.72718586427225362</c:v>
                  </c:pt>
                  <c:pt idx="3">
                    <c:v>0.45981081619981806</c:v>
                  </c:pt>
                  <c:pt idx="4">
                    <c:v>0.8831959257608144</c:v>
                  </c:pt>
                  <c:pt idx="5">
                    <c:v>8.9964189289566399E-2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Graphs2!$B$2:$B$7</c:f>
              <c:strCache>
                <c:ptCount val="6"/>
                <c:pt idx="0">
                  <c:v>EYS</c:v>
                </c:pt>
                <c:pt idx="1">
                  <c:v>STB</c:v>
                </c:pt>
                <c:pt idx="2">
                  <c:v>SWN</c:v>
                </c:pt>
                <c:pt idx="3">
                  <c:v>PCH</c:v>
                </c:pt>
                <c:pt idx="4">
                  <c:v>WCW</c:v>
                </c:pt>
                <c:pt idx="5">
                  <c:v>WGN</c:v>
                </c:pt>
              </c:strCache>
            </c:strRef>
          </c:cat>
          <c:val>
            <c:numRef>
              <c:f>Graphs2!$E$2:$E$7</c:f>
              <c:numCache>
                <c:formatCode>0.00</c:formatCode>
                <c:ptCount val="6"/>
                <c:pt idx="0">
                  <c:v>-0.46720856795108467</c:v>
                </c:pt>
                <c:pt idx="1">
                  <c:v>-0.82313511017310836</c:v>
                </c:pt>
                <c:pt idx="2">
                  <c:v>-0.69118865545331309</c:v>
                </c:pt>
                <c:pt idx="3">
                  <c:v>-0.79561845039069801</c:v>
                </c:pt>
                <c:pt idx="4">
                  <c:v>-1.6677635879531916</c:v>
                </c:pt>
                <c:pt idx="5">
                  <c:v>-1.1008352339754466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91-3449-91B1-608543B82560}"/>
            </c:ext>
          </c:extLst>
        </c:ser>
        <c:ser>
          <c:idx val="1"/>
          <c:order val="1"/>
          <c:tx>
            <c:strRef>
              <c:f>Graphs2!$D$8</c:f>
              <c:strCache>
                <c:ptCount val="1"/>
                <c:pt idx="0">
                  <c:v>Elodea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Graphs2!$F$8:$F$13</c:f>
                <c:numCache>
                  <c:formatCode>General</c:formatCode>
                  <c:ptCount val="6"/>
                  <c:pt idx="0">
                    <c:v>0.61588404452430501</c:v>
                  </c:pt>
                  <c:pt idx="1">
                    <c:v>0.15170550556209636</c:v>
                  </c:pt>
                  <c:pt idx="2">
                    <c:v>0.46768495803302418</c:v>
                  </c:pt>
                  <c:pt idx="3">
                    <c:v>0.51889859021952245</c:v>
                  </c:pt>
                  <c:pt idx="4">
                    <c:v>0.12784752476334829</c:v>
                  </c:pt>
                  <c:pt idx="5">
                    <c:v>0.55934468800405024</c:v>
                  </c:pt>
                </c:numCache>
              </c:numRef>
            </c:plus>
            <c:minus>
              <c:numRef>
                <c:f>Graphs2!$F$8:$F$13</c:f>
                <c:numCache>
                  <c:formatCode>General</c:formatCode>
                  <c:ptCount val="6"/>
                  <c:pt idx="0">
                    <c:v>0.61588404452430501</c:v>
                  </c:pt>
                  <c:pt idx="1">
                    <c:v>0.15170550556209636</c:v>
                  </c:pt>
                  <c:pt idx="2">
                    <c:v>0.46768495803302418</c:v>
                  </c:pt>
                  <c:pt idx="3">
                    <c:v>0.51889859021952245</c:v>
                  </c:pt>
                  <c:pt idx="4">
                    <c:v>0.12784752476334829</c:v>
                  </c:pt>
                  <c:pt idx="5">
                    <c:v>0.55934468800405024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Graphs2!$B$2:$B$7</c:f>
              <c:strCache>
                <c:ptCount val="6"/>
                <c:pt idx="0">
                  <c:v>EYS</c:v>
                </c:pt>
                <c:pt idx="1">
                  <c:v>STB</c:v>
                </c:pt>
                <c:pt idx="2">
                  <c:v>SWN</c:v>
                </c:pt>
                <c:pt idx="3">
                  <c:v>PCH</c:v>
                </c:pt>
                <c:pt idx="4">
                  <c:v>WCW</c:v>
                </c:pt>
                <c:pt idx="5">
                  <c:v>WGN</c:v>
                </c:pt>
              </c:strCache>
            </c:strRef>
          </c:cat>
          <c:val>
            <c:numRef>
              <c:f>Graphs2!$E$8:$E$13</c:f>
              <c:numCache>
                <c:formatCode>0.00</c:formatCode>
                <c:ptCount val="6"/>
                <c:pt idx="0">
                  <c:v>-0.6004539989160036</c:v>
                </c:pt>
                <c:pt idx="1">
                  <c:v>-0.90597429628037462</c:v>
                </c:pt>
                <c:pt idx="2">
                  <c:v>-0.26537396963127763</c:v>
                </c:pt>
                <c:pt idx="3">
                  <c:v>-1.1184242645462115</c:v>
                </c:pt>
                <c:pt idx="4">
                  <c:v>-1.3904339880933843</c:v>
                </c:pt>
                <c:pt idx="5">
                  <c:v>-1.228010730778945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91-3449-91B1-608543B82560}"/>
            </c:ext>
          </c:extLst>
        </c:ser>
        <c:ser>
          <c:idx val="2"/>
          <c:order val="2"/>
          <c:tx>
            <c:strRef>
              <c:f>Graphs2!$D$14</c:f>
              <c:strCache>
                <c:ptCount val="1"/>
                <c:pt idx="0">
                  <c:v>Potamogeton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Graphs2!$F$38:$F$43</c:f>
                <c:numCache>
                  <c:formatCode>General</c:formatCode>
                  <c:ptCount val="6"/>
                  <c:pt idx="0">
                    <c:v>0.12630805450225377</c:v>
                  </c:pt>
                  <c:pt idx="1">
                    <c:v>0.50410130280021492</c:v>
                  </c:pt>
                  <c:pt idx="2">
                    <c:v>0.62056334507702282</c:v>
                  </c:pt>
                  <c:pt idx="3">
                    <c:v>0.32259030885534024</c:v>
                  </c:pt>
                  <c:pt idx="4">
                    <c:v>0.37708689775699122</c:v>
                  </c:pt>
                  <c:pt idx="5">
                    <c:v>0.23623840011579644</c:v>
                  </c:pt>
                </c:numCache>
              </c:numRef>
            </c:plus>
            <c:minus>
              <c:numRef>
                <c:f>Graphs2!$F$38:$F$43</c:f>
                <c:numCache>
                  <c:formatCode>General</c:formatCode>
                  <c:ptCount val="6"/>
                  <c:pt idx="0">
                    <c:v>0.12630805450225377</c:v>
                  </c:pt>
                  <c:pt idx="1">
                    <c:v>0.50410130280021492</c:v>
                  </c:pt>
                  <c:pt idx="2">
                    <c:v>0.62056334507702282</c:v>
                  </c:pt>
                  <c:pt idx="3">
                    <c:v>0.32259030885534024</c:v>
                  </c:pt>
                  <c:pt idx="4">
                    <c:v>0.37708689775699122</c:v>
                  </c:pt>
                  <c:pt idx="5">
                    <c:v>0.23623840011579644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Graphs2!$B$2:$B$7</c:f>
              <c:strCache>
                <c:ptCount val="6"/>
                <c:pt idx="0">
                  <c:v>EYS</c:v>
                </c:pt>
                <c:pt idx="1">
                  <c:v>STB</c:v>
                </c:pt>
                <c:pt idx="2">
                  <c:v>SWN</c:v>
                </c:pt>
                <c:pt idx="3">
                  <c:v>PCH</c:v>
                </c:pt>
                <c:pt idx="4">
                  <c:v>WCW</c:v>
                </c:pt>
                <c:pt idx="5">
                  <c:v>WGN</c:v>
                </c:pt>
              </c:strCache>
            </c:strRef>
          </c:cat>
          <c:val>
            <c:numRef>
              <c:f>Graphs2!$E$14:$E$19</c:f>
              <c:numCache>
                <c:formatCode>0.00</c:formatCode>
                <c:ptCount val="6"/>
                <c:pt idx="0">
                  <c:v>-1.7070720446452898</c:v>
                </c:pt>
                <c:pt idx="1">
                  <c:v>-2.5335477730981188</c:v>
                </c:pt>
                <c:pt idx="2">
                  <c:v>-1.4791006912922913</c:v>
                </c:pt>
                <c:pt idx="3">
                  <c:v>-1.9703507132562663</c:v>
                </c:pt>
                <c:pt idx="4">
                  <c:v>-1.4470455390393591</c:v>
                </c:pt>
                <c:pt idx="5">
                  <c:v>-2.2765818204983894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B91-3449-91B1-608543B82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166016"/>
        <c:axId val="385130032"/>
      </c:barChart>
      <c:catAx>
        <c:axId val="38516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30032"/>
        <c:crosses val="autoZero"/>
        <c:auto val="1"/>
        <c:lblAlgn val="ctr"/>
        <c:lblOffset val="100"/>
        <c:tickLblSkip val="1"/>
        <c:noMultiLvlLbl val="0"/>
      </c:catAx>
      <c:valAx>
        <c:axId val="38513003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6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Spong</a:t>
            </a:r>
            <a:r>
              <a:rPr lang="en-US" baseline="0"/>
              <a:t> Top NEP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Graphs2!$D$2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Graphs2!$F$26:$F$31</c:f>
                <c:numCache>
                  <c:formatCode>General</c:formatCode>
                  <c:ptCount val="6"/>
                  <c:pt idx="0">
                    <c:v>0.18869634145079398</c:v>
                  </c:pt>
                  <c:pt idx="1">
                    <c:v>0.18353015948326801</c:v>
                  </c:pt>
                  <c:pt idx="2">
                    <c:v>0.65827158760284943</c:v>
                  </c:pt>
                  <c:pt idx="3">
                    <c:v>0.24877457807217468</c:v>
                  </c:pt>
                  <c:pt idx="4">
                    <c:v>0.26169204002603702</c:v>
                  </c:pt>
                  <c:pt idx="5">
                    <c:v>0.49972415541039605</c:v>
                  </c:pt>
                </c:numCache>
              </c:numRef>
            </c:plus>
            <c:minus>
              <c:numRef>
                <c:f>Graphs2!$F$2:$F$7</c:f>
                <c:numCache>
                  <c:formatCode>General</c:formatCode>
                  <c:ptCount val="6"/>
                  <c:pt idx="0">
                    <c:v>0.24202027335113604</c:v>
                  </c:pt>
                  <c:pt idx="1">
                    <c:v>0.17419321948004601</c:v>
                  </c:pt>
                  <c:pt idx="2">
                    <c:v>0.72718586427225362</c:v>
                  </c:pt>
                  <c:pt idx="3">
                    <c:v>0.45981081619981806</c:v>
                  </c:pt>
                  <c:pt idx="4">
                    <c:v>0.8831959257608144</c:v>
                  </c:pt>
                  <c:pt idx="5">
                    <c:v>8.9964189289566399E-2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Graphs2!$B$2:$B$7</c:f>
              <c:strCache>
                <c:ptCount val="6"/>
                <c:pt idx="0">
                  <c:v>EYS</c:v>
                </c:pt>
                <c:pt idx="1">
                  <c:v>STB</c:v>
                </c:pt>
                <c:pt idx="2">
                  <c:v>SWN</c:v>
                </c:pt>
                <c:pt idx="3">
                  <c:v>PCH</c:v>
                </c:pt>
                <c:pt idx="4">
                  <c:v>WCW</c:v>
                </c:pt>
                <c:pt idx="5">
                  <c:v>WGN</c:v>
                </c:pt>
              </c:strCache>
            </c:strRef>
          </c:cat>
          <c:val>
            <c:numRef>
              <c:f>Graphs2!$E$26:$E$31</c:f>
              <c:numCache>
                <c:formatCode>0.00</c:formatCode>
                <c:ptCount val="6"/>
                <c:pt idx="0">
                  <c:v>-0.48417603183901381</c:v>
                </c:pt>
                <c:pt idx="1">
                  <c:v>-0.369941956630848</c:v>
                </c:pt>
                <c:pt idx="2">
                  <c:v>-0.72466862465212334</c:v>
                </c:pt>
                <c:pt idx="3">
                  <c:v>-1.1222633066337822</c:v>
                </c:pt>
                <c:pt idx="4">
                  <c:v>-0.66112393133557668</c:v>
                </c:pt>
                <c:pt idx="5">
                  <c:v>-1.0203189521123197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0340-985A-98FF975A352B}"/>
            </c:ext>
          </c:extLst>
        </c:ser>
        <c:ser>
          <c:idx val="1"/>
          <c:order val="1"/>
          <c:tx>
            <c:strRef>
              <c:f>Graphs2!$D$8</c:f>
              <c:strCache>
                <c:ptCount val="1"/>
                <c:pt idx="0">
                  <c:v>Elodea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Graphs2!$F$32:$F$37</c:f>
                <c:numCache>
                  <c:formatCode>General</c:formatCode>
                  <c:ptCount val="6"/>
                  <c:pt idx="0">
                    <c:v>0.42423645172130325</c:v>
                  </c:pt>
                  <c:pt idx="1">
                    <c:v>0.20140044982833014</c:v>
                  </c:pt>
                  <c:pt idx="2">
                    <c:v>0.59642451650607053</c:v>
                  </c:pt>
                  <c:pt idx="3">
                    <c:v>0.32826337343254136</c:v>
                  </c:pt>
                  <c:pt idx="4">
                    <c:v>0.50011586402558605</c:v>
                  </c:pt>
                  <c:pt idx="5">
                    <c:v>0.54245256772442652</c:v>
                  </c:pt>
                </c:numCache>
              </c:numRef>
            </c:plus>
            <c:minus>
              <c:numRef>
                <c:f>Graphs2!$F$32:$F$37</c:f>
                <c:numCache>
                  <c:formatCode>General</c:formatCode>
                  <c:ptCount val="6"/>
                  <c:pt idx="0">
                    <c:v>0.42423645172130325</c:v>
                  </c:pt>
                  <c:pt idx="1">
                    <c:v>0.20140044982833014</c:v>
                  </c:pt>
                  <c:pt idx="2">
                    <c:v>0.59642451650607053</c:v>
                  </c:pt>
                  <c:pt idx="3">
                    <c:v>0.32826337343254136</c:v>
                  </c:pt>
                  <c:pt idx="4">
                    <c:v>0.50011586402558605</c:v>
                  </c:pt>
                  <c:pt idx="5">
                    <c:v>0.54245256772442652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Graphs2!$B$2:$B$7</c:f>
              <c:strCache>
                <c:ptCount val="6"/>
                <c:pt idx="0">
                  <c:v>EYS</c:v>
                </c:pt>
                <c:pt idx="1">
                  <c:v>STB</c:v>
                </c:pt>
                <c:pt idx="2">
                  <c:v>SWN</c:v>
                </c:pt>
                <c:pt idx="3">
                  <c:v>PCH</c:v>
                </c:pt>
                <c:pt idx="4">
                  <c:v>WCW</c:v>
                </c:pt>
                <c:pt idx="5">
                  <c:v>WGN</c:v>
                </c:pt>
              </c:strCache>
            </c:strRef>
          </c:cat>
          <c:val>
            <c:numRef>
              <c:f>Graphs2!$E$32:$E$37</c:f>
              <c:numCache>
                <c:formatCode>0.00</c:formatCode>
                <c:ptCount val="6"/>
                <c:pt idx="0">
                  <c:v>-1.020506400083522</c:v>
                </c:pt>
                <c:pt idx="1">
                  <c:v>-0.60392275301964682</c:v>
                </c:pt>
                <c:pt idx="2">
                  <c:v>-1.0994606166696053</c:v>
                </c:pt>
                <c:pt idx="3">
                  <c:v>-1.1048064068870935</c:v>
                </c:pt>
                <c:pt idx="4">
                  <c:v>-1.6561765972034652</c:v>
                </c:pt>
                <c:pt idx="5">
                  <c:v>-1.386219889972093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F-0340-985A-98FF975A352B}"/>
            </c:ext>
          </c:extLst>
        </c:ser>
        <c:ser>
          <c:idx val="2"/>
          <c:order val="2"/>
          <c:tx>
            <c:strRef>
              <c:f>Graphs2!$D$14</c:f>
              <c:strCache>
                <c:ptCount val="1"/>
                <c:pt idx="0">
                  <c:v>Potamogeton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Graphs2!$F$14:$F$19</c:f>
                <c:numCache>
                  <c:formatCode>General</c:formatCode>
                  <c:ptCount val="6"/>
                  <c:pt idx="0">
                    <c:v>0.60303656327382604</c:v>
                  </c:pt>
                  <c:pt idx="1">
                    <c:v>0.83225736117386806</c:v>
                  </c:pt>
                  <c:pt idx="2">
                    <c:v>0.54690316515877757</c:v>
                  </c:pt>
                  <c:pt idx="3">
                    <c:v>0.460634138777128</c:v>
                  </c:pt>
                  <c:pt idx="4">
                    <c:v>0.55762332245324142</c:v>
                  </c:pt>
                  <c:pt idx="5">
                    <c:v>0.40780307850823155</c:v>
                  </c:pt>
                </c:numCache>
              </c:numRef>
            </c:plus>
            <c:minus>
              <c:numRef>
                <c:f>Graphs2!$F$14:$F$19</c:f>
                <c:numCache>
                  <c:formatCode>General</c:formatCode>
                  <c:ptCount val="6"/>
                  <c:pt idx="0">
                    <c:v>0.60303656327382604</c:v>
                  </c:pt>
                  <c:pt idx="1">
                    <c:v>0.83225736117386806</c:v>
                  </c:pt>
                  <c:pt idx="2">
                    <c:v>0.54690316515877757</c:v>
                  </c:pt>
                  <c:pt idx="3">
                    <c:v>0.460634138777128</c:v>
                  </c:pt>
                  <c:pt idx="4">
                    <c:v>0.55762332245324142</c:v>
                  </c:pt>
                  <c:pt idx="5">
                    <c:v>0.40780307850823155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Graphs2!$B$2:$B$7</c:f>
              <c:strCache>
                <c:ptCount val="6"/>
                <c:pt idx="0">
                  <c:v>EYS</c:v>
                </c:pt>
                <c:pt idx="1">
                  <c:v>STB</c:v>
                </c:pt>
                <c:pt idx="2">
                  <c:v>SWN</c:v>
                </c:pt>
                <c:pt idx="3">
                  <c:v>PCH</c:v>
                </c:pt>
                <c:pt idx="4">
                  <c:v>WCW</c:v>
                </c:pt>
                <c:pt idx="5">
                  <c:v>WGN</c:v>
                </c:pt>
              </c:strCache>
            </c:strRef>
          </c:cat>
          <c:val>
            <c:numRef>
              <c:f>Graphs2!$E$38:$E$43</c:f>
              <c:numCache>
                <c:formatCode>0.00</c:formatCode>
                <c:ptCount val="6"/>
                <c:pt idx="0">
                  <c:v>-1.5628566877196859</c:v>
                </c:pt>
                <c:pt idx="1">
                  <c:v>-1.4463717532052824</c:v>
                </c:pt>
                <c:pt idx="2">
                  <c:v>-1.048452412294762</c:v>
                </c:pt>
                <c:pt idx="3">
                  <c:v>-1.6772838787711397</c:v>
                </c:pt>
                <c:pt idx="4">
                  <c:v>-1.8746615670968665</c:v>
                </c:pt>
                <c:pt idx="5">
                  <c:v>-1.0395711222726469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DF-0340-985A-98FF975A3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166016"/>
        <c:axId val="385130032"/>
      </c:barChart>
      <c:catAx>
        <c:axId val="38516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30032"/>
        <c:crosses val="autoZero"/>
        <c:auto val="1"/>
        <c:lblAlgn val="ctr"/>
        <c:lblOffset val="100"/>
        <c:tickLblSkip val="1"/>
        <c:noMultiLvlLbl val="0"/>
      </c:catAx>
      <c:valAx>
        <c:axId val="385130032"/>
        <c:scaling>
          <c:orientation val="minMax"/>
          <c:max val="0.5"/>
          <c:min val="-3.5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6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Glass</a:t>
            </a:r>
            <a:r>
              <a:rPr lang="en-US" baseline="0"/>
              <a:t> Top CR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Graphs2!$D$2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Graphs2!$H$2:$H$7</c:f>
                <c:numCache>
                  <c:formatCode>General</c:formatCode>
                  <c:ptCount val="6"/>
                  <c:pt idx="0">
                    <c:v>0.16191467780192526</c:v>
                  </c:pt>
                  <c:pt idx="1">
                    <c:v>9.6532791052734337E-2</c:v>
                  </c:pt>
                  <c:pt idx="2">
                    <c:v>0.40924357296821873</c:v>
                  </c:pt>
                  <c:pt idx="3">
                    <c:v>0.47148811185176076</c:v>
                  </c:pt>
                  <c:pt idx="4">
                    <c:v>0.77089618195997311</c:v>
                  </c:pt>
                  <c:pt idx="5">
                    <c:v>0.25012803640211467</c:v>
                  </c:pt>
                </c:numCache>
              </c:numRef>
            </c:plus>
            <c:minus>
              <c:numRef>
                <c:f>Graphs2!$H$2:$H$7</c:f>
                <c:numCache>
                  <c:formatCode>General</c:formatCode>
                  <c:ptCount val="6"/>
                  <c:pt idx="0">
                    <c:v>0.16191467780192526</c:v>
                  </c:pt>
                  <c:pt idx="1">
                    <c:v>9.6532791052734337E-2</c:v>
                  </c:pt>
                  <c:pt idx="2">
                    <c:v>0.40924357296821873</c:v>
                  </c:pt>
                  <c:pt idx="3">
                    <c:v>0.47148811185176076</c:v>
                  </c:pt>
                  <c:pt idx="4">
                    <c:v>0.77089618195997311</c:v>
                  </c:pt>
                  <c:pt idx="5">
                    <c:v>0.25012803640211467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Graphs2!$B$2:$B$7</c:f>
              <c:strCache>
                <c:ptCount val="6"/>
                <c:pt idx="0">
                  <c:v>EYS</c:v>
                </c:pt>
                <c:pt idx="1">
                  <c:v>STB</c:v>
                </c:pt>
                <c:pt idx="2">
                  <c:v>SWN</c:v>
                </c:pt>
                <c:pt idx="3">
                  <c:v>PCH</c:v>
                </c:pt>
                <c:pt idx="4">
                  <c:v>WCW</c:v>
                </c:pt>
                <c:pt idx="5">
                  <c:v>WGN</c:v>
                </c:pt>
              </c:strCache>
            </c:strRef>
          </c:cat>
          <c:val>
            <c:numRef>
              <c:f>Graphs2!$G$2:$G$7</c:f>
              <c:numCache>
                <c:formatCode>0.00</c:formatCode>
                <c:ptCount val="6"/>
                <c:pt idx="0">
                  <c:v>0.15597570925829884</c:v>
                </c:pt>
                <c:pt idx="1">
                  <c:v>0.22328262460990989</c:v>
                </c:pt>
                <c:pt idx="2">
                  <c:v>0.54158209698900861</c:v>
                </c:pt>
                <c:pt idx="3">
                  <c:v>0.9600807933335932</c:v>
                </c:pt>
                <c:pt idx="4">
                  <c:v>0.94011390814573637</c:v>
                </c:pt>
                <c:pt idx="5">
                  <c:v>0.48201313248481337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C-BA42-BDBA-182E250B7B06}"/>
            </c:ext>
          </c:extLst>
        </c:ser>
        <c:ser>
          <c:idx val="1"/>
          <c:order val="1"/>
          <c:tx>
            <c:strRef>
              <c:f>Graphs2!$D$8</c:f>
              <c:strCache>
                <c:ptCount val="1"/>
                <c:pt idx="0">
                  <c:v>Elodea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Graphs2!$H$8:$H$13</c:f>
                <c:numCache>
                  <c:formatCode>General</c:formatCode>
                  <c:ptCount val="6"/>
                  <c:pt idx="0">
                    <c:v>0.1846710645713352</c:v>
                  </c:pt>
                  <c:pt idx="1">
                    <c:v>0.15682422723639347</c:v>
                  </c:pt>
                  <c:pt idx="2">
                    <c:v>0.25940797370958052</c:v>
                  </c:pt>
                  <c:pt idx="3">
                    <c:v>3.8305993421539619E-2</c:v>
                  </c:pt>
                  <c:pt idx="4">
                    <c:v>0.24031530117832114</c:v>
                  </c:pt>
                  <c:pt idx="5">
                    <c:v>0.70104119825080036</c:v>
                  </c:pt>
                </c:numCache>
              </c:numRef>
            </c:plus>
            <c:minus>
              <c:numRef>
                <c:f>Graphs2!$H$8:$H$13</c:f>
                <c:numCache>
                  <c:formatCode>General</c:formatCode>
                  <c:ptCount val="6"/>
                  <c:pt idx="0">
                    <c:v>0.1846710645713352</c:v>
                  </c:pt>
                  <c:pt idx="1">
                    <c:v>0.15682422723639347</c:v>
                  </c:pt>
                  <c:pt idx="2">
                    <c:v>0.25940797370958052</c:v>
                  </c:pt>
                  <c:pt idx="3">
                    <c:v>3.8305993421539619E-2</c:v>
                  </c:pt>
                  <c:pt idx="4">
                    <c:v>0.24031530117832114</c:v>
                  </c:pt>
                  <c:pt idx="5">
                    <c:v>0.70104119825080036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Graphs2!$B$2:$B$7</c:f>
              <c:strCache>
                <c:ptCount val="6"/>
                <c:pt idx="0">
                  <c:v>EYS</c:v>
                </c:pt>
                <c:pt idx="1">
                  <c:v>STB</c:v>
                </c:pt>
                <c:pt idx="2">
                  <c:v>SWN</c:v>
                </c:pt>
                <c:pt idx="3">
                  <c:v>PCH</c:v>
                </c:pt>
                <c:pt idx="4">
                  <c:v>WCW</c:v>
                </c:pt>
                <c:pt idx="5">
                  <c:v>WGN</c:v>
                </c:pt>
              </c:strCache>
            </c:strRef>
          </c:cat>
          <c:val>
            <c:numRef>
              <c:f>Graphs2!$G$8:$G$13</c:f>
              <c:numCache>
                <c:formatCode>0.00</c:formatCode>
                <c:ptCount val="6"/>
                <c:pt idx="0">
                  <c:v>0.33686341939489811</c:v>
                </c:pt>
                <c:pt idx="1">
                  <c:v>0.37313553332579708</c:v>
                </c:pt>
                <c:pt idx="2">
                  <c:v>0.58749721602887339</c:v>
                </c:pt>
                <c:pt idx="3">
                  <c:v>1.2453558899550012</c:v>
                </c:pt>
                <c:pt idx="4">
                  <c:v>1.0331062634305117</c:v>
                </c:pt>
                <c:pt idx="5">
                  <c:v>0.85864582063708106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9C-BA42-BDBA-182E250B7B06}"/>
            </c:ext>
          </c:extLst>
        </c:ser>
        <c:ser>
          <c:idx val="2"/>
          <c:order val="2"/>
          <c:tx>
            <c:strRef>
              <c:f>Graphs2!$D$14</c:f>
              <c:strCache>
                <c:ptCount val="1"/>
                <c:pt idx="0">
                  <c:v>Potamogeton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Graphs2!$H$14:$H$19</c:f>
                <c:numCache>
                  <c:formatCode>General</c:formatCode>
                  <c:ptCount val="6"/>
                  <c:pt idx="0">
                    <c:v>0.34321423608377433</c:v>
                  </c:pt>
                  <c:pt idx="1">
                    <c:v>0.3631604172823148</c:v>
                  </c:pt>
                  <c:pt idx="2">
                    <c:v>0.40663484638253211</c:v>
                  </c:pt>
                  <c:pt idx="3">
                    <c:v>0.65824472412247215</c:v>
                  </c:pt>
                  <c:pt idx="4">
                    <c:v>0.62274803127610112</c:v>
                  </c:pt>
                  <c:pt idx="5">
                    <c:v>0.23634776649132691</c:v>
                  </c:pt>
                </c:numCache>
              </c:numRef>
            </c:plus>
            <c:minus>
              <c:numRef>
                <c:f>Graphs2!$H$14:$H$19</c:f>
                <c:numCache>
                  <c:formatCode>General</c:formatCode>
                  <c:ptCount val="6"/>
                  <c:pt idx="0">
                    <c:v>0.34321423608377433</c:v>
                  </c:pt>
                  <c:pt idx="1">
                    <c:v>0.3631604172823148</c:v>
                  </c:pt>
                  <c:pt idx="2">
                    <c:v>0.40663484638253211</c:v>
                  </c:pt>
                  <c:pt idx="3">
                    <c:v>0.65824472412247215</c:v>
                  </c:pt>
                  <c:pt idx="4">
                    <c:v>0.62274803127610112</c:v>
                  </c:pt>
                  <c:pt idx="5">
                    <c:v>0.23634776649132691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Graphs2!$B$2:$B$7</c:f>
              <c:strCache>
                <c:ptCount val="6"/>
                <c:pt idx="0">
                  <c:v>EYS</c:v>
                </c:pt>
                <c:pt idx="1">
                  <c:v>STB</c:v>
                </c:pt>
                <c:pt idx="2">
                  <c:v>SWN</c:v>
                </c:pt>
                <c:pt idx="3">
                  <c:v>PCH</c:v>
                </c:pt>
                <c:pt idx="4">
                  <c:v>WCW</c:v>
                </c:pt>
                <c:pt idx="5">
                  <c:v>WGN</c:v>
                </c:pt>
              </c:strCache>
            </c:strRef>
          </c:cat>
          <c:val>
            <c:numRef>
              <c:f>Graphs2!$G$14:$G$19</c:f>
              <c:numCache>
                <c:formatCode>0.00</c:formatCode>
                <c:ptCount val="6"/>
                <c:pt idx="0">
                  <c:v>1.3378778596767769</c:v>
                </c:pt>
                <c:pt idx="1">
                  <c:v>1.5496519295823514</c:v>
                </c:pt>
                <c:pt idx="2">
                  <c:v>1.4358539611255388</c:v>
                </c:pt>
                <c:pt idx="3">
                  <c:v>1.8686560325519366</c:v>
                </c:pt>
                <c:pt idx="4">
                  <c:v>1.1038135863657232</c:v>
                </c:pt>
                <c:pt idx="5">
                  <c:v>1.3990931652759739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9C-BA42-BDBA-182E250B7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166016"/>
        <c:axId val="385130032"/>
      </c:barChart>
      <c:catAx>
        <c:axId val="38516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30032"/>
        <c:crosses val="autoZero"/>
        <c:auto val="1"/>
        <c:lblAlgn val="ctr"/>
        <c:lblOffset val="100"/>
        <c:tickLblSkip val="1"/>
        <c:noMultiLvlLbl val="0"/>
      </c:catAx>
      <c:valAx>
        <c:axId val="38513003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6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Sponge</a:t>
            </a:r>
            <a:r>
              <a:rPr lang="en-US" baseline="0"/>
              <a:t> Top CR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Graphs2!$D$2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Graphs2!$H$26:$H$31</c:f>
                <c:numCache>
                  <c:formatCode>General</c:formatCode>
                  <c:ptCount val="6"/>
                  <c:pt idx="0">
                    <c:v>0.28497505667845591</c:v>
                  </c:pt>
                  <c:pt idx="1">
                    <c:v>0.14203379905445812</c:v>
                  </c:pt>
                  <c:pt idx="2">
                    <c:v>0.26339125366237981</c:v>
                  </c:pt>
                  <c:pt idx="3">
                    <c:v>0.17166566428142024</c:v>
                  </c:pt>
                  <c:pt idx="4">
                    <c:v>0.20019115322445966</c:v>
                  </c:pt>
                  <c:pt idx="5">
                    <c:v>0.41751876252421938</c:v>
                  </c:pt>
                </c:numCache>
              </c:numRef>
            </c:plus>
            <c:minus>
              <c:numRef>
                <c:f>Graphs2!$H$26:$H$31</c:f>
                <c:numCache>
                  <c:formatCode>General</c:formatCode>
                  <c:ptCount val="6"/>
                  <c:pt idx="0">
                    <c:v>0.28497505667845591</c:v>
                  </c:pt>
                  <c:pt idx="1">
                    <c:v>0.14203379905445812</c:v>
                  </c:pt>
                  <c:pt idx="2">
                    <c:v>0.26339125366237981</c:v>
                  </c:pt>
                  <c:pt idx="3">
                    <c:v>0.17166566428142024</c:v>
                  </c:pt>
                  <c:pt idx="4">
                    <c:v>0.20019115322445966</c:v>
                  </c:pt>
                  <c:pt idx="5">
                    <c:v>0.41751876252421938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Graphs2!$B$2:$B$7</c:f>
              <c:strCache>
                <c:ptCount val="6"/>
                <c:pt idx="0">
                  <c:v>EYS</c:v>
                </c:pt>
                <c:pt idx="1">
                  <c:v>STB</c:v>
                </c:pt>
                <c:pt idx="2">
                  <c:v>SWN</c:v>
                </c:pt>
                <c:pt idx="3">
                  <c:v>PCH</c:v>
                </c:pt>
                <c:pt idx="4">
                  <c:v>WCW</c:v>
                </c:pt>
                <c:pt idx="5">
                  <c:v>WGN</c:v>
                </c:pt>
              </c:strCache>
            </c:strRef>
          </c:cat>
          <c:val>
            <c:numRef>
              <c:f>Graphs2!$G$26:$G$31</c:f>
              <c:numCache>
                <c:formatCode>0.00</c:formatCode>
                <c:ptCount val="6"/>
                <c:pt idx="0">
                  <c:v>0.79745573745498233</c:v>
                </c:pt>
                <c:pt idx="1">
                  <c:v>0.10740833674332957</c:v>
                </c:pt>
                <c:pt idx="2">
                  <c:v>0.78596282131471373</c:v>
                </c:pt>
                <c:pt idx="3">
                  <c:v>0.97043809487264987</c:v>
                </c:pt>
                <c:pt idx="4">
                  <c:v>0.63270868468283614</c:v>
                </c:pt>
                <c:pt idx="5">
                  <c:v>0.58041262216497591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F-7848-AF77-5D0E67E69255}"/>
            </c:ext>
          </c:extLst>
        </c:ser>
        <c:ser>
          <c:idx val="1"/>
          <c:order val="1"/>
          <c:tx>
            <c:strRef>
              <c:f>Graphs2!$D$8</c:f>
              <c:strCache>
                <c:ptCount val="1"/>
                <c:pt idx="0">
                  <c:v>Elodea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Graphs2!$H$32:$H$37</c:f>
                <c:numCache>
                  <c:formatCode>General</c:formatCode>
                  <c:ptCount val="6"/>
                  <c:pt idx="0">
                    <c:v>0.26138177097879506</c:v>
                  </c:pt>
                  <c:pt idx="1">
                    <c:v>0.17848471122944487</c:v>
                  </c:pt>
                  <c:pt idx="2">
                    <c:v>0.45977330599175659</c:v>
                  </c:pt>
                  <c:pt idx="3">
                    <c:v>0.35247878634188229</c:v>
                  </c:pt>
                  <c:pt idx="4">
                    <c:v>0.2674184238798944</c:v>
                  </c:pt>
                  <c:pt idx="5">
                    <c:v>0.39955562875919809</c:v>
                  </c:pt>
                </c:numCache>
              </c:numRef>
            </c:plus>
            <c:minus>
              <c:numRef>
                <c:f>Graphs2!$H$32:$H$37</c:f>
                <c:numCache>
                  <c:formatCode>General</c:formatCode>
                  <c:ptCount val="6"/>
                  <c:pt idx="0">
                    <c:v>0.26138177097879506</c:v>
                  </c:pt>
                  <c:pt idx="1">
                    <c:v>0.17848471122944487</c:v>
                  </c:pt>
                  <c:pt idx="2">
                    <c:v>0.45977330599175659</c:v>
                  </c:pt>
                  <c:pt idx="3">
                    <c:v>0.35247878634188229</c:v>
                  </c:pt>
                  <c:pt idx="4">
                    <c:v>0.2674184238798944</c:v>
                  </c:pt>
                  <c:pt idx="5">
                    <c:v>0.39955562875919809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Graphs2!$B$2:$B$7</c:f>
              <c:strCache>
                <c:ptCount val="6"/>
                <c:pt idx="0">
                  <c:v>EYS</c:v>
                </c:pt>
                <c:pt idx="1">
                  <c:v>STB</c:v>
                </c:pt>
                <c:pt idx="2">
                  <c:v>SWN</c:v>
                </c:pt>
                <c:pt idx="3">
                  <c:v>PCH</c:v>
                </c:pt>
                <c:pt idx="4">
                  <c:v>WCW</c:v>
                </c:pt>
                <c:pt idx="5">
                  <c:v>WGN</c:v>
                </c:pt>
              </c:strCache>
            </c:strRef>
          </c:cat>
          <c:val>
            <c:numRef>
              <c:f>Graphs2!$G$32:$G$37</c:f>
              <c:numCache>
                <c:formatCode>0.00</c:formatCode>
                <c:ptCount val="6"/>
                <c:pt idx="0">
                  <c:v>1.1152888581967337</c:v>
                </c:pt>
                <c:pt idx="1">
                  <c:v>0.36714206754692613</c:v>
                </c:pt>
                <c:pt idx="2">
                  <c:v>1.1305194962167879</c:v>
                </c:pt>
                <c:pt idx="3">
                  <c:v>1.1734669031457274</c:v>
                </c:pt>
                <c:pt idx="4">
                  <c:v>1.1203321127187269</c:v>
                </c:pt>
                <c:pt idx="5">
                  <c:v>0.81873633171186444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F-7848-AF77-5D0E67E69255}"/>
            </c:ext>
          </c:extLst>
        </c:ser>
        <c:ser>
          <c:idx val="2"/>
          <c:order val="2"/>
          <c:tx>
            <c:strRef>
              <c:f>Graphs2!$D$14</c:f>
              <c:strCache>
                <c:ptCount val="1"/>
                <c:pt idx="0">
                  <c:v>Potamogeton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Graphs2!$H$38:$H$43</c:f>
                <c:numCache>
                  <c:formatCode>General</c:formatCode>
                  <c:ptCount val="6"/>
                  <c:pt idx="0">
                    <c:v>0.36466745365974329</c:v>
                  </c:pt>
                  <c:pt idx="1">
                    <c:v>0.73844983665796571</c:v>
                  </c:pt>
                  <c:pt idx="2">
                    <c:v>0.19874251861586176</c:v>
                  </c:pt>
                  <c:pt idx="3">
                    <c:v>0.39758353923619993</c:v>
                  </c:pt>
                  <c:pt idx="4">
                    <c:v>0.17587758305812626</c:v>
                  </c:pt>
                  <c:pt idx="5">
                    <c:v>0.41127879877091472</c:v>
                  </c:pt>
                </c:numCache>
              </c:numRef>
            </c:plus>
            <c:minus>
              <c:numRef>
                <c:f>Graphs2!$H$38:$H$43</c:f>
                <c:numCache>
                  <c:formatCode>General</c:formatCode>
                  <c:ptCount val="6"/>
                  <c:pt idx="0">
                    <c:v>0.36466745365974329</c:v>
                  </c:pt>
                  <c:pt idx="1">
                    <c:v>0.73844983665796571</c:v>
                  </c:pt>
                  <c:pt idx="2">
                    <c:v>0.19874251861586176</c:v>
                  </c:pt>
                  <c:pt idx="3">
                    <c:v>0.39758353923619993</c:v>
                  </c:pt>
                  <c:pt idx="4">
                    <c:v>0.17587758305812626</c:v>
                  </c:pt>
                  <c:pt idx="5">
                    <c:v>0.41127879877091472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Graphs2!$B$2:$B$7</c:f>
              <c:strCache>
                <c:ptCount val="6"/>
                <c:pt idx="0">
                  <c:v>EYS</c:v>
                </c:pt>
                <c:pt idx="1">
                  <c:v>STB</c:v>
                </c:pt>
                <c:pt idx="2">
                  <c:v>SWN</c:v>
                </c:pt>
                <c:pt idx="3">
                  <c:v>PCH</c:v>
                </c:pt>
                <c:pt idx="4">
                  <c:v>WCW</c:v>
                </c:pt>
                <c:pt idx="5">
                  <c:v>WGN</c:v>
                </c:pt>
              </c:strCache>
            </c:strRef>
          </c:cat>
          <c:val>
            <c:numRef>
              <c:f>Graphs2!$G$38:$G$43</c:f>
              <c:numCache>
                <c:formatCode>0.00</c:formatCode>
                <c:ptCount val="6"/>
                <c:pt idx="0">
                  <c:v>1.4814980123264969</c:v>
                </c:pt>
                <c:pt idx="1">
                  <c:v>0.97862992559415141</c:v>
                </c:pt>
                <c:pt idx="2">
                  <c:v>1.3136653429295524</c:v>
                </c:pt>
                <c:pt idx="3">
                  <c:v>1.6940125294862911</c:v>
                </c:pt>
                <c:pt idx="4">
                  <c:v>1.6565454058326921</c:v>
                </c:pt>
                <c:pt idx="5">
                  <c:v>0.76684254322467615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F-7848-AF77-5D0E67E69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166016"/>
        <c:axId val="385130032"/>
      </c:barChart>
      <c:catAx>
        <c:axId val="38516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30032"/>
        <c:crosses val="autoZero"/>
        <c:auto val="1"/>
        <c:lblAlgn val="ctr"/>
        <c:lblOffset val="100"/>
        <c:tickLblSkip val="1"/>
        <c:noMultiLvlLbl val="0"/>
      </c:catAx>
      <c:valAx>
        <c:axId val="385130032"/>
        <c:scaling>
          <c:orientation val="minMax"/>
          <c:max val="3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6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Glass</a:t>
            </a:r>
            <a:r>
              <a:rPr lang="en-US" baseline="0"/>
              <a:t> Top GPP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Graphs2!$D$2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Graphs2!$J$2:$J$7</c:f>
                <c:numCache>
                  <c:formatCode>General</c:formatCode>
                  <c:ptCount val="6"/>
                  <c:pt idx="0">
                    <c:v>0.26657225788192318</c:v>
                  </c:pt>
                  <c:pt idx="1">
                    <c:v>0.37222341195280728</c:v>
                  </c:pt>
                  <c:pt idx="2">
                    <c:v>0.57105092681103486</c:v>
                  </c:pt>
                  <c:pt idx="3">
                    <c:v>0.21278966081854084</c:v>
                  </c:pt>
                  <c:pt idx="4">
                    <c:v>0.1769215024788858</c:v>
                  </c:pt>
                  <c:pt idx="5">
                    <c:v>0.66327442648743162</c:v>
                  </c:pt>
                </c:numCache>
              </c:numRef>
            </c:plus>
            <c:minus>
              <c:numRef>
                <c:f>Graphs2!$J$2:$J$7</c:f>
                <c:numCache>
                  <c:formatCode>General</c:formatCode>
                  <c:ptCount val="6"/>
                  <c:pt idx="0">
                    <c:v>0.26657225788192318</c:v>
                  </c:pt>
                  <c:pt idx="1">
                    <c:v>0.37222341195280728</c:v>
                  </c:pt>
                  <c:pt idx="2">
                    <c:v>0.57105092681103486</c:v>
                  </c:pt>
                  <c:pt idx="3">
                    <c:v>0.21278966081854084</c:v>
                  </c:pt>
                  <c:pt idx="4">
                    <c:v>0.1769215024788858</c:v>
                  </c:pt>
                  <c:pt idx="5">
                    <c:v>0.66327442648743162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Graphs2!$B$2:$B$7</c:f>
              <c:strCache>
                <c:ptCount val="6"/>
                <c:pt idx="0">
                  <c:v>EYS</c:v>
                </c:pt>
                <c:pt idx="1">
                  <c:v>STB</c:v>
                </c:pt>
                <c:pt idx="2">
                  <c:v>SWN</c:v>
                </c:pt>
                <c:pt idx="3">
                  <c:v>PCH</c:v>
                </c:pt>
                <c:pt idx="4">
                  <c:v>WCW</c:v>
                </c:pt>
                <c:pt idx="5">
                  <c:v>WGN</c:v>
                </c:pt>
              </c:strCache>
            </c:strRef>
          </c:cat>
          <c:val>
            <c:numRef>
              <c:f>Graphs2!$I$2:$I$7</c:f>
              <c:numCache>
                <c:formatCode>0.00</c:formatCode>
                <c:ptCount val="6"/>
                <c:pt idx="0">
                  <c:v>-0.31123285869278577</c:v>
                </c:pt>
                <c:pt idx="1">
                  <c:v>0.34918706127739929</c:v>
                </c:pt>
                <c:pt idx="2">
                  <c:v>-0.26359057952110548</c:v>
                </c:pt>
                <c:pt idx="3">
                  <c:v>9.4782458113211926E-2</c:v>
                </c:pt>
                <c:pt idx="4">
                  <c:v>-3.9012128691985108E-2</c:v>
                </c:pt>
                <c:pt idx="5">
                  <c:v>-0.61477661579382425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F-204E-8388-80D2E8DB3A03}"/>
            </c:ext>
          </c:extLst>
        </c:ser>
        <c:ser>
          <c:idx val="1"/>
          <c:order val="1"/>
          <c:tx>
            <c:strRef>
              <c:f>Graphs2!$D$8</c:f>
              <c:strCache>
                <c:ptCount val="1"/>
                <c:pt idx="0">
                  <c:v>Elodea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Graphs2!$J$8:$J$13</c:f>
                <c:numCache>
                  <c:formatCode>General</c:formatCode>
                  <c:ptCount val="6"/>
                  <c:pt idx="0">
                    <c:v>0.39749529489722718</c:v>
                  </c:pt>
                  <c:pt idx="1">
                    <c:v>8.1822040670904109E-2</c:v>
                  </c:pt>
                  <c:pt idx="2">
                    <c:v>0.23343203162380421</c:v>
                  </c:pt>
                  <c:pt idx="3">
                    <c:v>7.8521708387413111E-3</c:v>
                  </c:pt>
                  <c:pt idx="4">
                    <c:v>0.10449551070717254</c:v>
                  </c:pt>
                  <c:pt idx="5">
                    <c:v>0.15830398301310891</c:v>
                  </c:pt>
                </c:numCache>
              </c:numRef>
            </c:plus>
            <c:minus>
              <c:numRef>
                <c:f>Graphs2!$J$8:$J$13</c:f>
                <c:numCache>
                  <c:formatCode>General</c:formatCode>
                  <c:ptCount val="6"/>
                  <c:pt idx="0">
                    <c:v>0.39749529489722718</c:v>
                  </c:pt>
                  <c:pt idx="1">
                    <c:v>8.1822040670904109E-2</c:v>
                  </c:pt>
                  <c:pt idx="2">
                    <c:v>0.23343203162380421</c:v>
                  </c:pt>
                  <c:pt idx="3">
                    <c:v>7.8521708387413111E-3</c:v>
                  </c:pt>
                  <c:pt idx="4">
                    <c:v>0.10449551070717254</c:v>
                  </c:pt>
                  <c:pt idx="5">
                    <c:v>0.15830398301310891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Graphs2!$B$2:$B$7</c:f>
              <c:strCache>
                <c:ptCount val="6"/>
                <c:pt idx="0">
                  <c:v>EYS</c:v>
                </c:pt>
                <c:pt idx="1">
                  <c:v>STB</c:v>
                </c:pt>
                <c:pt idx="2">
                  <c:v>SWN</c:v>
                </c:pt>
                <c:pt idx="3">
                  <c:v>PCH</c:v>
                </c:pt>
                <c:pt idx="4">
                  <c:v>WCW</c:v>
                </c:pt>
                <c:pt idx="5">
                  <c:v>WGN</c:v>
                </c:pt>
              </c:strCache>
            </c:strRef>
          </c:cat>
          <c:val>
            <c:numRef>
              <c:f>Graphs2!$I$8:$I$13</c:f>
              <c:numCache>
                <c:formatCode>0.00</c:formatCode>
                <c:ptCount val="6"/>
                <c:pt idx="0">
                  <c:v>-8.1358675393188695E-2</c:v>
                </c:pt>
                <c:pt idx="1">
                  <c:v>-0.59985248556319837</c:v>
                </c:pt>
                <c:pt idx="2">
                  <c:v>-0.26253361988751839</c:v>
                </c:pt>
                <c:pt idx="3">
                  <c:v>-0.53283876295457744</c:v>
                </c:pt>
                <c:pt idx="4">
                  <c:v>-0.23678068547272066</c:v>
                </c:pt>
                <c:pt idx="5" formatCode="General">
                  <c:v>-0.61597137272450786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F-204E-8388-80D2E8DB3A03}"/>
            </c:ext>
          </c:extLst>
        </c:ser>
        <c:ser>
          <c:idx val="2"/>
          <c:order val="2"/>
          <c:tx>
            <c:strRef>
              <c:f>Graphs2!$D$14</c:f>
              <c:strCache>
                <c:ptCount val="1"/>
                <c:pt idx="0">
                  <c:v>Potamogeton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Graphs2!$J$14:$J$19</c:f>
                <c:numCache>
                  <c:formatCode>General</c:formatCode>
                  <c:ptCount val="6"/>
                  <c:pt idx="0">
                    <c:v>0.47952201516765897</c:v>
                  </c:pt>
                  <c:pt idx="1">
                    <c:v>0.29550851968943387</c:v>
                  </c:pt>
                  <c:pt idx="2">
                    <c:v>0.63074458460726468</c:v>
                  </c:pt>
                  <c:pt idx="3">
                    <c:v>0.59797980435731535</c:v>
                  </c:pt>
                  <c:pt idx="4">
                    <c:v>0.59333528455311701</c:v>
                  </c:pt>
                  <c:pt idx="5">
                    <c:v>0.4407182370889498</c:v>
                  </c:pt>
                </c:numCache>
              </c:numRef>
            </c:plus>
            <c:minus>
              <c:numRef>
                <c:f>Graphs2!$J$14:$J$19</c:f>
                <c:numCache>
                  <c:formatCode>General</c:formatCode>
                  <c:ptCount val="6"/>
                  <c:pt idx="0">
                    <c:v>0.47952201516765897</c:v>
                  </c:pt>
                  <c:pt idx="1">
                    <c:v>0.29550851968943387</c:v>
                  </c:pt>
                  <c:pt idx="2">
                    <c:v>0.63074458460726468</c:v>
                  </c:pt>
                  <c:pt idx="3">
                    <c:v>0.59797980435731535</c:v>
                  </c:pt>
                  <c:pt idx="4">
                    <c:v>0.59333528455311701</c:v>
                  </c:pt>
                  <c:pt idx="5">
                    <c:v>0.4407182370889498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Graphs2!$B$2:$B$7</c:f>
              <c:strCache>
                <c:ptCount val="6"/>
                <c:pt idx="0">
                  <c:v>EYS</c:v>
                </c:pt>
                <c:pt idx="1">
                  <c:v>STB</c:v>
                </c:pt>
                <c:pt idx="2">
                  <c:v>SWN</c:v>
                </c:pt>
                <c:pt idx="3">
                  <c:v>PCH</c:v>
                </c:pt>
                <c:pt idx="4">
                  <c:v>WCW</c:v>
                </c:pt>
                <c:pt idx="5">
                  <c:v>WGN</c:v>
                </c:pt>
              </c:strCache>
            </c:strRef>
          </c:cat>
          <c:val>
            <c:numRef>
              <c:f>Graphs2!$I$14:$I$19</c:f>
              <c:numCache>
                <c:formatCode>General</c:formatCode>
                <c:ptCount val="6"/>
                <c:pt idx="0">
                  <c:v>-0.98389584351576742</c:v>
                </c:pt>
                <c:pt idx="1">
                  <c:v>-0.46233063177233036</c:v>
                </c:pt>
                <c:pt idx="2">
                  <c:v>-0.14960655846430435</c:v>
                </c:pt>
                <c:pt idx="3">
                  <c:v>-1.9847528883697268E-2</c:v>
                </c:pt>
                <c:pt idx="4">
                  <c:v>0.32212324639759582</c:v>
                </c:pt>
                <c:pt idx="5">
                  <c:v>3.1058879547182866E-2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F-204E-8388-80D2E8DB3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166016"/>
        <c:axId val="385130032"/>
      </c:barChart>
      <c:catAx>
        <c:axId val="38516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30032"/>
        <c:crosses val="autoZero"/>
        <c:auto val="1"/>
        <c:lblAlgn val="ctr"/>
        <c:lblOffset val="100"/>
        <c:tickLblSkip val="1"/>
        <c:noMultiLvlLbl val="0"/>
      </c:catAx>
      <c:valAx>
        <c:axId val="385130032"/>
        <c:scaling>
          <c:orientation val="minMax"/>
          <c:max val="1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6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Sponge</a:t>
            </a:r>
            <a:r>
              <a:rPr lang="en-US" baseline="0"/>
              <a:t> Top CR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Graphs2!$D$2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Graphs2!$J$26:$J$31</c:f>
                <c:numCache>
                  <c:formatCode>General</c:formatCode>
                  <c:ptCount val="6"/>
                  <c:pt idx="0">
                    <c:v>0.64974227119288741</c:v>
                  </c:pt>
                  <c:pt idx="1">
                    <c:v>0.14362454981686668</c:v>
                  </c:pt>
                  <c:pt idx="2">
                    <c:v>0.60658624224885849</c:v>
                  </c:pt>
                  <c:pt idx="3">
                    <c:v>0.14635430196046723</c:v>
                  </c:pt>
                  <c:pt idx="4">
                    <c:v>0.15246484541621458</c:v>
                  </c:pt>
                  <c:pt idx="5">
                    <c:v>0.26116059122315521</c:v>
                  </c:pt>
                </c:numCache>
              </c:numRef>
            </c:plus>
            <c:minus>
              <c:numRef>
                <c:f>Graphs2!$J$26:$J$31</c:f>
                <c:numCache>
                  <c:formatCode>General</c:formatCode>
                  <c:ptCount val="6"/>
                  <c:pt idx="0">
                    <c:v>0.64974227119288741</c:v>
                  </c:pt>
                  <c:pt idx="1">
                    <c:v>0.14362454981686668</c:v>
                  </c:pt>
                  <c:pt idx="2">
                    <c:v>0.60658624224885849</c:v>
                  </c:pt>
                  <c:pt idx="3">
                    <c:v>0.14635430196046723</c:v>
                  </c:pt>
                  <c:pt idx="4">
                    <c:v>0.15246484541621458</c:v>
                  </c:pt>
                  <c:pt idx="5">
                    <c:v>0.26116059122315521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Graphs2!$B$2:$B$7</c:f>
              <c:strCache>
                <c:ptCount val="6"/>
                <c:pt idx="0">
                  <c:v>EYS</c:v>
                </c:pt>
                <c:pt idx="1">
                  <c:v>STB</c:v>
                </c:pt>
                <c:pt idx="2">
                  <c:v>SWN</c:v>
                </c:pt>
                <c:pt idx="3">
                  <c:v>PCH</c:v>
                </c:pt>
                <c:pt idx="4">
                  <c:v>WCW</c:v>
                </c:pt>
                <c:pt idx="5">
                  <c:v>WGN</c:v>
                </c:pt>
              </c:strCache>
            </c:strRef>
          </c:cat>
          <c:val>
            <c:numRef>
              <c:f>Graphs2!$I$26:$I$31</c:f>
              <c:numCache>
                <c:formatCode>General</c:formatCode>
                <c:ptCount val="6"/>
                <c:pt idx="0">
                  <c:v>6.8660496258634046E-2</c:v>
                </c:pt>
                <c:pt idx="1">
                  <c:v>-0.56550492734597635</c:v>
                </c:pt>
                <c:pt idx="2">
                  <c:v>-0.10169468070432944</c:v>
                </c:pt>
                <c:pt idx="3">
                  <c:v>1.6728650715151245E-2</c:v>
                </c:pt>
                <c:pt idx="4">
                  <c:v>-0.7276496798074551</c:v>
                </c:pt>
                <c:pt idx="5">
                  <c:v>-2.8415246652740617E-2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D-9247-8849-1BFB72C877A3}"/>
            </c:ext>
          </c:extLst>
        </c:ser>
        <c:ser>
          <c:idx val="1"/>
          <c:order val="1"/>
          <c:tx>
            <c:strRef>
              <c:f>Graphs2!$D$8</c:f>
              <c:strCache>
                <c:ptCount val="1"/>
                <c:pt idx="0">
                  <c:v>Elodea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Graphs2!$J$32:$J$37</c:f>
                <c:numCache>
                  <c:formatCode>General</c:formatCode>
                  <c:ptCount val="6"/>
                  <c:pt idx="0">
                    <c:v>0.27548310869561177</c:v>
                  </c:pt>
                  <c:pt idx="1">
                    <c:v>0.24526810041692887</c:v>
                  </c:pt>
                  <c:pt idx="2">
                    <c:v>0.1501767112469774</c:v>
                  </c:pt>
                  <c:pt idx="3">
                    <c:v>0.41314733035037599</c:v>
                  </c:pt>
                  <c:pt idx="4">
                    <c:v>0.33802247385832851</c:v>
                  </c:pt>
                  <c:pt idx="5">
                    <c:v>0.18367047324849514</c:v>
                  </c:pt>
                </c:numCache>
              </c:numRef>
            </c:plus>
            <c:minus>
              <c:numRef>
                <c:f>Graphs2!$J$32:$J$37</c:f>
                <c:numCache>
                  <c:formatCode>General</c:formatCode>
                  <c:ptCount val="6"/>
                  <c:pt idx="0">
                    <c:v>0.27548310869561177</c:v>
                  </c:pt>
                  <c:pt idx="1">
                    <c:v>0.24526810041692887</c:v>
                  </c:pt>
                  <c:pt idx="2">
                    <c:v>0.1501767112469774</c:v>
                  </c:pt>
                  <c:pt idx="3">
                    <c:v>0.41314733035037599</c:v>
                  </c:pt>
                  <c:pt idx="4">
                    <c:v>0.33802247385832851</c:v>
                  </c:pt>
                  <c:pt idx="5">
                    <c:v>0.18367047324849514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Graphs2!$B$2:$B$7</c:f>
              <c:strCache>
                <c:ptCount val="6"/>
                <c:pt idx="0">
                  <c:v>EYS</c:v>
                </c:pt>
                <c:pt idx="1">
                  <c:v>STB</c:v>
                </c:pt>
                <c:pt idx="2">
                  <c:v>SWN</c:v>
                </c:pt>
                <c:pt idx="3">
                  <c:v>PCH</c:v>
                </c:pt>
                <c:pt idx="4">
                  <c:v>WCW</c:v>
                </c:pt>
                <c:pt idx="5">
                  <c:v>WGN</c:v>
                </c:pt>
              </c:strCache>
            </c:strRef>
          </c:cat>
          <c:val>
            <c:numRef>
              <c:f>Graphs2!$I$32:$I$37</c:f>
              <c:numCache>
                <c:formatCode>General</c:formatCode>
                <c:ptCount val="6"/>
                <c:pt idx="0">
                  <c:v>-0.3573277246628726</c:v>
                </c:pt>
                <c:pt idx="1">
                  <c:v>-0.53584448448473831</c:v>
                </c:pt>
                <c:pt idx="2">
                  <c:v>-0.50980461014618883</c:v>
                </c:pt>
                <c:pt idx="3">
                  <c:v>-0.34323195267363582</c:v>
                </c:pt>
                <c:pt idx="4">
                  <c:v>-0.21811616126417427</c:v>
                </c:pt>
                <c:pt idx="5">
                  <c:v>-0.61882210149063321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D-9247-8849-1BFB72C877A3}"/>
            </c:ext>
          </c:extLst>
        </c:ser>
        <c:ser>
          <c:idx val="2"/>
          <c:order val="2"/>
          <c:tx>
            <c:strRef>
              <c:f>Graphs2!$D$14</c:f>
              <c:strCache>
                <c:ptCount val="1"/>
                <c:pt idx="0">
                  <c:v>Potamogeton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Graphs2!$J$38:$J$43</c:f>
                <c:numCache>
                  <c:formatCode>General</c:formatCode>
                  <c:ptCount val="6"/>
                  <c:pt idx="0">
                    <c:v>0.28504081621755567</c:v>
                  </c:pt>
                  <c:pt idx="1">
                    <c:v>0.16673612124320059</c:v>
                  </c:pt>
                  <c:pt idx="2">
                    <c:v>0.17343409392107259</c:v>
                  </c:pt>
                  <c:pt idx="3">
                    <c:v>0.46866710244079152</c:v>
                  </c:pt>
                  <c:pt idx="4">
                    <c:v>0.38834782512826127</c:v>
                  </c:pt>
                  <c:pt idx="5">
                    <c:v>0.25509332250307598</c:v>
                  </c:pt>
                </c:numCache>
              </c:numRef>
            </c:plus>
            <c:minus>
              <c:numRef>
                <c:f>Graphs2!$J$38:$J$43</c:f>
                <c:numCache>
                  <c:formatCode>General</c:formatCode>
                  <c:ptCount val="6"/>
                  <c:pt idx="0">
                    <c:v>0.28504081621755567</c:v>
                  </c:pt>
                  <c:pt idx="1">
                    <c:v>0.16673612124320059</c:v>
                  </c:pt>
                  <c:pt idx="2">
                    <c:v>0.17343409392107259</c:v>
                  </c:pt>
                  <c:pt idx="3">
                    <c:v>0.46866710244079152</c:v>
                  </c:pt>
                  <c:pt idx="4">
                    <c:v>0.38834782512826127</c:v>
                  </c:pt>
                  <c:pt idx="5">
                    <c:v>0.25509332250307598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Graphs2!$B$2:$B$7</c:f>
              <c:strCache>
                <c:ptCount val="6"/>
                <c:pt idx="0">
                  <c:v>EYS</c:v>
                </c:pt>
                <c:pt idx="1">
                  <c:v>STB</c:v>
                </c:pt>
                <c:pt idx="2">
                  <c:v>SWN</c:v>
                </c:pt>
                <c:pt idx="3">
                  <c:v>PCH</c:v>
                </c:pt>
                <c:pt idx="4">
                  <c:v>WCW</c:v>
                </c:pt>
                <c:pt idx="5">
                  <c:v>WGN</c:v>
                </c:pt>
              </c:strCache>
            </c:strRef>
          </c:cat>
          <c:val>
            <c:numRef>
              <c:f>Graphs2!$I$38:$I$43</c:f>
              <c:numCache>
                <c:formatCode>General</c:formatCode>
                <c:ptCount val="6"/>
                <c:pt idx="0">
                  <c:v>-0.4399063299473438</c:v>
                </c:pt>
                <c:pt idx="1">
                  <c:v>-0.36936491014186379</c:v>
                </c:pt>
                <c:pt idx="2">
                  <c:v>-0.56748355826022867</c:v>
                </c:pt>
                <c:pt idx="3">
                  <c:v>-0.62353632925720981</c:v>
                </c:pt>
                <c:pt idx="4">
                  <c:v>-0.87748865522241548</c:v>
                </c:pt>
                <c:pt idx="5">
                  <c:v>-0.27272857904797088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BD-9247-8849-1BFB72C87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166016"/>
        <c:axId val="385130032"/>
      </c:barChart>
      <c:catAx>
        <c:axId val="38516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30032"/>
        <c:crossesAt val="0"/>
        <c:auto val="1"/>
        <c:lblAlgn val="ctr"/>
        <c:lblOffset val="100"/>
        <c:tickLblSkip val="1"/>
        <c:noMultiLvlLbl val="0"/>
      </c:catAx>
      <c:valAx>
        <c:axId val="385130032"/>
        <c:scaling>
          <c:orientation val="minMax"/>
          <c:max val="1"/>
          <c:min val="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6601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387350</xdr:colOff>
      <xdr:row>11</xdr:row>
      <xdr:rowOff>133350</xdr:rowOff>
    </xdr:from>
    <xdr:to>
      <xdr:col>16</xdr:col>
      <xdr:colOff>6350</xdr:colOff>
      <xdr:row>27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16712-7B00-20D1-F19C-FED0604B1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306917</xdr:colOff>
      <xdr:row>11</xdr:row>
      <xdr:rowOff>137583</xdr:rowOff>
    </xdr:from>
    <xdr:to>
      <xdr:col>21</xdr:col>
      <xdr:colOff>751417</xdr:colOff>
      <xdr:row>27</xdr:row>
      <xdr:rowOff>35983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1E0CEB-6D77-7345-A3E6-1B3F469BD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370417</xdr:colOff>
      <xdr:row>28</xdr:row>
      <xdr:rowOff>169333</xdr:rowOff>
    </xdr:from>
    <xdr:to>
      <xdr:col>15</xdr:col>
      <xdr:colOff>814917</xdr:colOff>
      <xdr:row>44</xdr:row>
      <xdr:rowOff>67734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F3100D-746F-9647-BF18-C6AC9A74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381000</xdr:colOff>
      <xdr:row>29</xdr:row>
      <xdr:rowOff>10583</xdr:rowOff>
    </xdr:from>
    <xdr:to>
      <xdr:col>22</xdr:col>
      <xdr:colOff>0</xdr:colOff>
      <xdr:row>44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F57A6F-A873-954D-AE11-938AD7B74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328083</xdr:colOff>
      <xdr:row>46</xdr:row>
      <xdr:rowOff>74084</xdr:rowOff>
    </xdr:from>
    <xdr:to>
      <xdr:col>15</xdr:col>
      <xdr:colOff>772583</xdr:colOff>
      <xdr:row>61</xdr:row>
      <xdr:rowOff>152401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FE1C79-0DFE-5A49-8703-B4CF647C7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317500</xdr:colOff>
      <xdr:row>46</xdr:row>
      <xdr:rowOff>84667</xdr:rowOff>
    </xdr:from>
    <xdr:to>
      <xdr:col>21</xdr:col>
      <xdr:colOff>762000</xdr:colOff>
      <xdr:row>61</xdr:row>
      <xdr:rowOff>162984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A9BB18D-5B27-D14D-9256-FE827D018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A175">
  <sortState xmlns:xlrd2="http://schemas.microsoft.com/office/spreadsheetml/2017/richdata2" ref="A2:AA175">
    <sortCondition ref="D2:D175"/>
    <sortCondition ref="F2:F175"/>
    <sortCondition ref="E2:E175"/>
  </sortState>
  <tableColumns count="27">
    <tableColumn id="1" xr3:uid="{00000000-0010-0000-0000-000001000000}" name="tube #"/>
    <tableColumn id="2" xr3:uid="{00000000-0010-0000-0000-000002000000}" name="NDS ID (according to bag)"/>
    <tableColumn id="3" xr3:uid="{00000000-0010-0000-0000-000003000000}" name="Date Ran"/>
    <tableColumn id="4" xr3:uid="{00000000-0010-0000-0000-000004000000}" name="Pond"/>
    <tableColumn id="5" xr3:uid="{00000000-0010-0000-0000-000005000000}" name="Top"/>
    <tableColumn id="6" xr3:uid="{00000000-0010-0000-0000-000006000000}" name="Nutrient "/>
    <tableColumn id="7" xr3:uid="{00000000-0010-0000-0000-000007000000}" name="Notes"/>
    <tableColumn id="8" xr3:uid="{00000000-0010-0000-0000-000008000000}" name="start time"/>
    <tableColumn id="9" xr3:uid="{00000000-0010-0000-0000-000009000000}" name="start O2 (mg/L)"/>
    <tableColumn id="10" xr3:uid="{00000000-0010-0000-0000-00000A000000}" name="Start Temp (°C)"/>
    <tableColumn id="11" xr3:uid="{00000000-0010-0000-0000-00000B000000}" name="End Time"/>
    <tableColumn id="12" xr3:uid="{00000000-0010-0000-0000-00000C000000}" name="end O2 (mg/L)"/>
    <tableColumn id="13" xr3:uid="{00000000-0010-0000-0000-00000D000000}" name="End Temp (°C)"/>
    <tableColumn id="14" xr3:uid="{00000000-0010-0000-0000-00000E000000}" name="Total Time (hour:min)">
      <calculatedColumnFormula>Table_1[[#This Row],[End Time]]-Table_1[[#This Row],[start time]]</calculatedColumnFormula>
    </tableColumn>
    <tableColumn id="15" xr3:uid="{00000000-0010-0000-0000-00000F000000}" name="Total Time (h)" dataDxfId="4">
      <calculatedColumnFormula>(HOUR(Table_1[[#This Row],[Total Time (hour:min)]]))+(MINUTE(Table_1[[#This Row],[Total Time (hour:min)]])/60)</calculatedColumnFormula>
    </tableColumn>
    <tableColumn id="16" xr3:uid="{00000000-0010-0000-0000-000010000000}" name="Change in O2 (ug/L)" dataDxfId="3">
      <calculatedColumnFormula>(Table_1[[#This Row],[end O2 (mg/L)]]-Table_1[[#This Row],[start O2 (mg/L)]])*1000</calculatedColumnFormula>
    </tableColumn>
    <tableColumn id="19" xr3:uid="{051EE953-E359-724A-B41E-AED1B298B5F1}" name="Volume Incubated (L)" dataDxfId="5"/>
    <tableColumn id="18" xr3:uid="{F6482950-B3DA-B44A-9347-EE3C8A20EDEA}" name="Change in O2 (ug)" dataDxfId="2">
      <calculatedColumnFormula>Table_1[[#This Row],[Change in O2 (ug/L)]]*Table_1[[#This Row],[Volume Incubated (L)]]</calculatedColumnFormula>
    </tableColumn>
    <tableColumn id="17" xr3:uid="{00000000-0010-0000-0000-000011000000}" name="Change in O2 (ug/h)">
      <calculatedColumnFormula>Table_1[[#This Row],[Change in O2 (ug)]]/Table_1[[#This Row],[Total Time (h)]]</calculatedColumnFormula>
    </tableColumn>
    <tableColumn id="20" xr3:uid="{00000000-0010-0000-0000-000014000000}" name="area (cm2)" dataDxfId="1">
      <calculatedColumnFormula>PI() * #REF!^2</calculatedColumnFormula>
    </tableColumn>
    <tableColumn id="21" xr3:uid="{00000000-0010-0000-0000-000015000000}" name="NEP (mg O2 cm-2 h-1)" dataDxfId="0">
      <calculatedColumnFormula>Table_1[[#This Row],[Change in O2 (ug/h)]]/Table_1[[#This Row],[area (cm2)]]</calculatedColumnFormula>
    </tableColumn>
    <tableColumn id="22" xr3:uid="{00000000-0010-0000-0000-000016000000}" name="Start Time2"/>
    <tableColumn id="23" xr3:uid="{00000000-0010-0000-0000-000017000000}" name="start O2 (mg/L) reads to 0.1"/>
    <tableColumn id="24" xr3:uid="{00000000-0010-0000-0000-000018000000}" name="Start Temp (°C)2"/>
    <tableColumn id="25" xr3:uid="{00000000-0010-0000-0000-000019000000}" name="End Time4"/>
    <tableColumn id="26" xr3:uid="{00000000-0010-0000-0000-00001A000000}" name="end O2 (mg/L)2"/>
    <tableColumn id="27" xr3:uid="{00000000-0010-0000-0000-00001B000000}" name="End Temp (°C)2"/>
  </tableColumns>
  <tableStyleInfo name="NDS Data Analysi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29DD1"/>
      </a:accent1>
      <a:accent2>
        <a:srgbClr val="297FD5"/>
      </a:accent2>
      <a:accent3>
        <a:srgbClr val="7F8FA9"/>
      </a:accent3>
      <a:accent4>
        <a:srgbClr val="4A66AC"/>
      </a:accent4>
      <a:accent5>
        <a:srgbClr val="5AA2AE"/>
      </a:accent5>
      <a:accent6>
        <a:srgbClr val="9D90A0"/>
      </a:accent6>
      <a:hlink>
        <a:srgbClr val="9454C3"/>
      </a:hlink>
      <a:folHlink>
        <a:srgbClr val="9454C3"/>
      </a:folHlink>
    </a:clrScheme>
    <a:fontScheme name="Sheets">
      <a:majorFont>
        <a:latin typeface="Palatino Linotype"/>
        <a:ea typeface="Palatino Linotype"/>
        <a:cs typeface="Palatino Linotype"/>
      </a:majorFont>
      <a:minorFont>
        <a:latin typeface="Palatino Linotype"/>
        <a:ea typeface="Palatino Linotype"/>
        <a:cs typeface="Palatino Linotyp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00"/>
  <sheetViews>
    <sheetView topLeftCell="W1" zoomScaleNormal="180" workbookViewId="0">
      <pane ySplit="1" topLeftCell="A2" activePane="bottomLeft" state="frozen"/>
      <selection pane="bottomLeft" activeCell="AJ12" sqref="AJ12"/>
    </sheetView>
  </sheetViews>
  <sheetFormatPr baseColWidth="10" defaultColWidth="12.6640625" defaultRowHeight="15" customHeight="1" x14ac:dyDescent="0.25"/>
  <cols>
    <col min="1" max="1" width="5.33203125" bestFit="1" customWidth="1"/>
    <col min="2" max="2" width="20.33203125" bestFit="1" customWidth="1"/>
    <col min="3" max="3" width="8.33203125" bestFit="1" customWidth="1"/>
    <col min="4" max="4" width="20.1640625" bestFit="1" customWidth="1"/>
    <col min="5" max="5" width="6.5" bestFit="1" customWidth="1"/>
    <col min="6" max="6" width="11.33203125" bestFit="1" customWidth="1"/>
    <col min="7" max="7" width="27.33203125" bestFit="1" customWidth="1"/>
    <col min="8" max="8" width="7.6640625" bestFit="1" customWidth="1"/>
    <col min="9" max="9" width="11.5" bestFit="1" customWidth="1"/>
    <col min="10" max="10" width="11.6640625" bestFit="1" customWidth="1"/>
    <col min="11" max="11" width="7.33203125" bestFit="1" customWidth="1"/>
    <col min="12" max="12" width="10.83203125" bestFit="1" customWidth="1"/>
    <col min="13" max="13" width="11" bestFit="1" customWidth="1"/>
    <col min="14" max="14" width="15.6640625" bestFit="1" customWidth="1"/>
    <col min="15" max="15" width="10.33203125" bestFit="1" customWidth="1"/>
    <col min="16" max="16" width="14.5" bestFit="1" customWidth="1"/>
    <col min="17" max="17" width="16.1640625" bestFit="1" customWidth="1"/>
    <col min="18" max="18" width="14.5" customWidth="1"/>
    <col min="19" max="19" width="14.5" bestFit="1" customWidth="1"/>
    <col min="20" max="20" width="8.5" style="23" bestFit="1" customWidth="1"/>
    <col min="21" max="21" width="15.6640625" style="33" bestFit="1" customWidth="1"/>
    <col min="22" max="22" width="9" bestFit="1" customWidth="1"/>
    <col min="23" max="23" width="20" bestFit="1" customWidth="1"/>
    <col min="24" max="24" width="12.5" bestFit="1" customWidth="1"/>
    <col min="25" max="25" width="10" bestFit="1" customWidth="1"/>
    <col min="26" max="26" width="11.6640625" bestFit="1" customWidth="1"/>
    <col min="27" max="27" width="11.83203125" bestFit="1" customWidth="1"/>
    <col min="28" max="28" width="13.6640625" customWidth="1"/>
    <col min="29" max="29" width="11.83203125" customWidth="1"/>
    <col min="30" max="30" width="15.1640625" customWidth="1"/>
    <col min="31" max="31" width="16.1640625" bestFit="1" customWidth="1"/>
    <col min="32" max="33" width="14.5" customWidth="1"/>
    <col min="34" max="34" width="9.33203125" customWidth="1"/>
    <col min="35" max="35" width="17" style="29" customWidth="1"/>
    <col min="36" max="36" width="18.1640625" style="29" customWidth="1"/>
  </cols>
  <sheetData>
    <row r="1" spans="1:36" ht="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212</v>
      </c>
      <c r="Q1" s="1" t="s">
        <v>217</v>
      </c>
      <c r="R1" s="1" t="s">
        <v>15</v>
      </c>
      <c r="S1" s="1" t="s">
        <v>16</v>
      </c>
      <c r="T1" s="24" t="s">
        <v>17</v>
      </c>
      <c r="U1" s="30" t="s">
        <v>218</v>
      </c>
      <c r="V1" s="3" t="s">
        <v>18</v>
      </c>
      <c r="W1" s="1" t="s">
        <v>19</v>
      </c>
      <c r="X1" s="1" t="s">
        <v>213</v>
      </c>
      <c r="Y1" s="1" t="s">
        <v>20</v>
      </c>
      <c r="Z1" s="4" t="s">
        <v>215</v>
      </c>
      <c r="AA1" s="4" t="s">
        <v>216</v>
      </c>
      <c r="AB1" s="1" t="s">
        <v>21</v>
      </c>
      <c r="AC1" s="1" t="s">
        <v>14</v>
      </c>
      <c r="AD1" s="1" t="s">
        <v>212</v>
      </c>
      <c r="AE1" s="1" t="s">
        <v>214</v>
      </c>
      <c r="AF1" s="1" t="s">
        <v>15</v>
      </c>
      <c r="AG1" s="1" t="s">
        <v>16</v>
      </c>
      <c r="AH1" s="1" t="s">
        <v>17</v>
      </c>
      <c r="AI1" s="26" t="s">
        <v>219</v>
      </c>
      <c r="AJ1" s="26" t="s">
        <v>220</v>
      </c>
    </row>
    <row r="2" spans="1:36" ht="17" x14ac:dyDescent="0.25">
      <c r="A2" s="5">
        <v>13</v>
      </c>
      <c r="B2" s="5" t="s">
        <v>177</v>
      </c>
      <c r="C2" s="6">
        <v>43670</v>
      </c>
      <c r="D2" s="5" t="s">
        <v>166</v>
      </c>
      <c r="E2" s="5" t="s">
        <v>37</v>
      </c>
      <c r="F2" s="5" t="s">
        <v>31</v>
      </c>
      <c r="G2" s="5"/>
      <c r="H2" s="7">
        <v>0.47916666666666669</v>
      </c>
      <c r="I2" s="5">
        <v>7.6</v>
      </c>
      <c r="J2" s="5">
        <v>16.899999999999999</v>
      </c>
      <c r="K2" s="7">
        <v>0.65277777777777779</v>
      </c>
      <c r="L2" s="8">
        <v>7.5</v>
      </c>
      <c r="M2" s="8">
        <v>22.5</v>
      </c>
      <c r="N2" s="7">
        <f>Table_1[[#This Row],[End Time]]-Table_1[[#This Row],[start time]]</f>
        <v>0.1736111111111111</v>
      </c>
      <c r="O2" s="9">
        <f>(HOUR(Table_1[[#This Row],[Total Time (hour:min)]]))+(MINUTE(Table_1[[#This Row],[Total Time (hour:min)]])/60)</f>
        <v>4.166666666666667</v>
      </c>
      <c r="P2" s="5">
        <f>(Table_1[[#This Row],[end O2 (mg/L)]]-Table_1[[#This Row],[start O2 (mg/L)]])*1000</f>
        <v>-99.999999999999645</v>
      </c>
      <c r="Q2" s="5">
        <v>0.03</v>
      </c>
      <c r="R2" s="5">
        <f>Table_1[[#This Row],[Change in O2 (ug/L)]]*Table_1[[#This Row],[Volume Incubated (L)]]</f>
        <v>-2.9999999999999893</v>
      </c>
      <c r="S2" s="9">
        <f>Table_1[[#This Row],[Change in O2 (ug)]]/Table_1[[#This Row],[Total Time (h)]]</f>
        <v>-0.71999999999999742</v>
      </c>
      <c r="T2" s="23">
        <v>3.8013300000000001</v>
      </c>
      <c r="U2" s="31">
        <f>Table_1[[#This Row],[Change in O2 (ug/h)]]/Table_1[[#This Row],[area (cm2)]]</f>
        <v>-0.18940739162345743</v>
      </c>
      <c r="V2" s="10">
        <v>0.65347222222222223</v>
      </c>
      <c r="W2" s="9">
        <v>7.52</v>
      </c>
      <c r="X2" s="9">
        <v>18.899999999999999</v>
      </c>
      <c r="Y2" s="7">
        <v>0.80555555555555547</v>
      </c>
      <c r="Z2" s="8">
        <v>7.5</v>
      </c>
      <c r="AA2" s="8">
        <v>20.9</v>
      </c>
      <c r="AB2" s="7">
        <f>Table_1[[#This Row],[End Time4]]-Table_1[[#This Row],[Start Time2]]</f>
        <v>0.15208333333333324</v>
      </c>
      <c r="AC2" s="9">
        <f>HOUR(AB2)+(MINUTE(AB2)/60)</f>
        <v>3.65</v>
      </c>
      <c r="AD2" s="5">
        <f>(Table_1[[#This Row],[end O2 (mg/L)2]]-Table_1[[#This Row],[start O2 (mg/L) reads to 0.1]])*1000</f>
        <v>-19.999999999999574</v>
      </c>
      <c r="AE2" s="5">
        <v>0.03</v>
      </c>
      <c r="AF2" s="5">
        <f>AD2*AE2</f>
        <v>-0.59999999999998721</v>
      </c>
      <c r="AG2" s="5">
        <f>AF2/AC2</f>
        <v>-0.16438356164383211</v>
      </c>
      <c r="AH2" s="25">
        <v>3.8013300000000001</v>
      </c>
      <c r="AI2" s="27">
        <f>-AG2/AH2</f>
        <v>4.3243696717683577E-2</v>
      </c>
      <c r="AJ2" s="27">
        <f>Table_1[[#This Row],[NEP (mg O2 cm-2 h-1)]]+AI2</f>
        <v>-0.14616369490577386</v>
      </c>
    </row>
    <row r="3" spans="1:36" ht="17" x14ac:dyDescent="0.25">
      <c r="A3" s="5">
        <v>15</v>
      </c>
      <c r="B3" s="5" t="s">
        <v>179</v>
      </c>
      <c r="C3" s="6">
        <v>43670</v>
      </c>
      <c r="D3" s="5" t="s">
        <v>166</v>
      </c>
      <c r="E3" s="5" t="s">
        <v>37</v>
      </c>
      <c r="F3" s="5" t="s">
        <v>31</v>
      </c>
      <c r="G3" s="5"/>
      <c r="H3" s="7">
        <v>0.48055555555555557</v>
      </c>
      <c r="I3" s="5">
        <v>7.5</v>
      </c>
      <c r="J3" s="8">
        <v>17</v>
      </c>
      <c r="K3" s="7">
        <v>0.65555555555555556</v>
      </c>
      <c r="L3" s="8">
        <v>7.2</v>
      </c>
      <c r="M3" s="8">
        <v>24.6</v>
      </c>
      <c r="N3" s="7">
        <f>Table_1[[#This Row],[End Time]]-Table_1[[#This Row],[start time]]</f>
        <v>0.17499999999999999</v>
      </c>
      <c r="O3" s="9">
        <f>(HOUR(Table_1[[#This Row],[Total Time (hour:min)]]))+(MINUTE(Table_1[[#This Row],[Total Time (hour:min)]])/60)</f>
        <v>4.2</v>
      </c>
      <c r="P3" s="5">
        <f>(Table_1[[#This Row],[end O2 (mg/L)]]-Table_1[[#This Row],[start O2 (mg/L)]])*1000</f>
        <v>-299.99999999999983</v>
      </c>
      <c r="Q3" s="5">
        <v>0.03</v>
      </c>
      <c r="R3" s="5">
        <f>Table_1[[#This Row],[Change in O2 (ug/L)]]*Table_1[[#This Row],[Volume Incubated (L)]]</f>
        <v>-8.9999999999999947</v>
      </c>
      <c r="S3" s="9">
        <f>Table_1[[#This Row],[Change in O2 (ug)]]/Table_1[[#This Row],[Total Time (h)]]</f>
        <v>-2.1428571428571415</v>
      </c>
      <c r="T3" s="23">
        <v>3.8013300000000001</v>
      </c>
      <c r="U3" s="31">
        <f>Table_1[[#This Row],[Change in O2 (ug/h)]]/Table_1[[#This Row],[area (cm2)]]</f>
        <v>-0.56371247506981537</v>
      </c>
      <c r="V3" s="10">
        <v>0.65555555555555556</v>
      </c>
      <c r="W3" s="9">
        <v>7.5</v>
      </c>
      <c r="X3" s="9">
        <v>19</v>
      </c>
      <c r="Y3" s="7">
        <v>0.80833333333333324</v>
      </c>
      <c r="Z3" s="8">
        <v>7.5</v>
      </c>
      <c r="AA3" s="8">
        <v>20.8</v>
      </c>
      <c r="AB3" s="7">
        <f>Table_1[[#This Row],[End Time4]]-Table_1[[#This Row],[Start Time2]]</f>
        <v>0.15277777777777768</v>
      </c>
      <c r="AC3" s="9">
        <f t="shared" ref="AC3:AC66" si="0">HOUR(AB3)+(MINUTE(AB3)/60)</f>
        <v>3.6666666666666665</v>
      </c>
      <c r="AD3" s="5">
        <f>(Table_1[[#This Row],[end O2 (mg/L)2]]-Table_1[[#This Row],[start O2 (mg/L) reads to 0.1]])*1000</f>
        <v>0</v>
      </c>
      <c r="AE3" s="5">
        <v>0.03</v>
      </c>
      <c r="AF3" s="5">
        <f t="shared" ref="AF3:AF66" si="1">AD3*AE3</f>
        <v>0</v>
      </c>
      <c r="AG3" s="5">
        <f t="shared" ref="AG3:AG66" si="2">AF3/AC3</f>
        <v>0</v>
      </c>
      <c r="AH3" s="25">
        <v>3.8013300000000001</v>
      </c>
      <c r="AI3" s="27">
        <f t="shared" ref="AI3:AI66" si="3">-AG3/AH3</f>
        <v>0</v>
      </c>
      <c r="AJ3" s="27">
        <f>Table_1[[#This Row],[NEP (mg O2 cm-2 h-1)]]+AI3</f>
        <v>-0.56371247506981537</v>
      </c>
    </row>
    <row r="4" spans="1:36" ht="17" x14ac:dyDescent="0.25">
      <c r="A4" s="5">
        <v>17</v>
      </c>
      <c r="B4" s="5" t="s">
        <v>181</v>
      </c>
      <c r="C4" s="6">
        <v>43670</v>
      </c>
      <c r="D4" s="5" t="s">
        <v>166</v>
      </c>
      <c r="E4" s="5" t="s">
        <v>37</v>
      </c>
      <c r="F4" s="5" t="s">
        <v>31</v>
      </c>
      <c r="G4" s="11"/>
      <c r="H4" s="7">
        <v>0.48194444444444445</v>
      </c>
      <c r="I4" s="8">
        <v>7.5</v>
      </c>
      <c r="J4" s="8">
        <v>17</v>
      </c>
      <c r="K4" s="7">
        <v>0.65763888888888888</v>
      </c>
      <c r="L4" s="9">
        <v>7.1</v>
      </c>
      <c r="M4" s="8">
        <v>22.9</v>
      </c>
      <c r="N4" s="7">
        <f>Table_1[[#This Row],[End Time]]-Table_1[[#This Row],[start time]]</f>
        <v>0.17569444444444443</v>
      </c>
      <c r="O4" s="9">
        <f>(HOUR(Table_1[[#This Row],[Total Time (hour:min)]]))+(MINUTE(Table_1[[#This Row],[Total Time (hour:min)]])/60)</f>
        <v>4.2166666666666668</v>
      </c>
      <c r="P4" s="5">
        <f>(Table_1[[#This Row],[end O2 (mg/L)]]-Table_1[[#This Row],[start O2 (mg/L)]])*1000</f>
        <v>-400.00000000000034</v>
      </c>
      <c r="Q4" s="5">
        <v>0.03</v>
      </c>
      <c r="R4" s="5">
        <f>Table_1[[#This Row],[Change in O2 (ug/L)]]*Table_1[[#This Row],[Volume Incubated (L)]]</f>
        <v>-12.000000000000011</v>
      </c>
      <c r="S4" s="9">
        <f>Table_1[[#This Row],[Change in O2 (ug)]]/Table_1[[#This Row],[Total Time (h)]]</f>
        <v>-2.8458498023715442</v>
      </c>
      <c r="T4" s="23">
        <v>3.8013300000000001</v>
      </c>
      <c r="U4" s="31">
        <f>Table_1[[#This Row],[Change in O2 (ug/h)]]/Table_1[[#This Row],[area (cm2)]]</f>
        <v>-0.74864581669351093</v>
      </c>
      <c r="V4" s="10">
        <v>0.65833333333333333</v>
      </c>
      <c r="W4" s="9">
        <v>7.51</v>
      </c>
      <c r="X4" s="9">
        <v>19.100000000000001</v>
      </c>
      <c r="Y4" s="7">
        <v>0.81041666666666667</v>
      </c>
      <c r="Z4" s="8">
        <v>7.4</v>
      </c>
      <c r="AA4" s="8">
        <v>21.4</v>
      </c>
      <c r="AB4" s="7">
        <f>Table_1[[#This Row],[End Time4]]-Table_1[[#This Row],[Start Time2]]</f>
        <v>0.15208333333333335</v>
      </c>
      <c r="AC4" s="9">
        <f t="shared" si="0"/>
        <v>3.65</v>
      </c>
      <c r="AD4" s="5">
        <f>(Table_1[[#This Row],[end O2 (mg/L)2]]-Table_1[[#This Row],[start O2 (mg/L) reads to 0.1]])*1000</f>
        <v>-109.99999999999943</v>
      </c>
      <c r="AE4" s="5">
        <v>0.03</v>
      </c>
      <c r="AF4" s="5">
        <f t="shared" si="1"/>
        <v>-3.2999999999999829</v>
      </c>
      <c r="AG4" s="5">
        <f t="shared" si="2"/>
        <v>-0.90410958904109129</v>
      </c>
      <c r="AH4" s="25">
        <v>3.8013300000000001</v>
      </c>
      <c r="AI4" s="27">
        <f t="shared" si="3"/>
        <v>0.23784033194726353</v>
      </c>
      <c r="AJ4" s="27">
        <f>Table_1[[#This Row],[NEP (mg O2 cm-2 h-1)]]+AI4</f>
        <v>-0.51080548474624743</v>
      </c>
    </row>
    <row r="5" spans="1:36" ht="17" x14ac:dyDescent="0.25">
      <c r="A5" s="5">
        <v>24</v>
      </c>
      <c r="B5" s="5" t="s">
        <v>188</v>
      </c>
      <c r="C5" s="6">
        <v>43670</v>
      </c>
      <c r="D5" s="5" t="s">
        <v>166</v>
      </c>
      <c r="E5" s="5" t="s">
        <v>37</v>
      </c>
      <c r="F5" s="5" t="s">
        <v>31</v>
      </c>
      <c r="G5" s="5"/>
      <c r="H5" s="7">
        <v>0.4861111111111111</v>
      </c>
      <c r="I5" s="8">
        <v>7.5</v>
      </c>
      <c r="J5" s="8">
        <v>17.2</v>
      </c>
      <c r="K5" s="7">
        <v>0.66527777777777775</v>
      </c>
      <c r="L5" s="9">
        <v>7.3</v>
      </c>
      <c r="M5" s="8">
        <v>22.8</v>
      </c>
      <c r="N5" s="7">
        <f>Table_1[[#This Row],[End Time]]-Table_1[[#This Row],[start time]]</f>
        <v>0.17916666666666664</v>
      </c>
      <c r="O5" s="9">
        <f>(HOUR(Table_1[[#This Row],[Total Time (hour:min)]]))+(MINUTE(Table_1[[#This Row],[Total Time (hour:min)]])/60)</f>
        <v>4.3</v>
      </c>
      <c r="P5" s="5">
        <f>(Table_1[[#This Row],[end O2 (mg/L)]]-Table_1[[#This Row],[start O2 (mg/L)]])*1000</f>
        <v>-200.00000000000017</v>
      </c>
      <c r="Q5" s="5">
        <v>0.03</v>
      </c>
      <c r="R5" s="5">
        <f>Table_1[[#This Row],[Change in O2 (ug/L)]]*Table_1[[#This Row],[Volume Incubated (L)]]</f>
        <v>-6.0000000000000053</v>
      </c>
      <c r="S5" s="9">
        <f>Table_1[[#This Row],[Change in O2 (ug)]]/Table_1[[#This Row],[Total Time (h)]]</f>
        <v>-1.3953488372093037</v>
      </c>
      <c r="T5" s="23">
        <v>3.8013300000000001</v>
      </c>
      <c r="U5" s="31">
        <f>Table_1[[#This Row],[Change in O2 (ug/h)]]/Table_1[[#This Row],[area (cm2)]]</f>
        <v>-0.3670685884175548</v>
      </c>
      <c r="V5" s="10">
        <v>0.66666666666666663</v>
      </c>
      <c r="W5" s="9">
        <v>7.56</v>
      </c>
      <c r="X5" s="9">
        <v>19.2</v>
      </c>
      <c r="Y5" s="7">
        <v>0.82013888888888886</v>
      </c>
      <c r="Z5" s="8">
        <v>7.4</v>
      </c>
      <c r="AA5" s="8">
        <v>21</v>
      </c>
      <c r="AB5" s="7">
        <f>Table_1[[#This Row],[End Time4]]-Table_1[[#This Row],[Start Time2]]</f>
        <v>0.15347222222222223</v>
      </c>
      <c r="AC5" s="9">
        <f t="shared" si="0"/>
        <v>3.6833333333333336</v>
      </c>
      <c r="AD5" s="5">
        <f>(Table_1[[#This Row],[end O2 (mg/L)2]]-Table_1[[#This Row],[start O2 (mg/L) reads to 0.1]])*1000</f>
        <v>-159.99999999999926</v>
      </c>
      <c r="AE5" s="5">
        <v>0.03</v>
      </c>
      <c r="AF5" s="5">
        <f t="shared" si="1"/>
        <v>-4.7999999999999776</v>
      </c>
      <c r="AG5" s="5">
        <f t="shared" si="2"/>
        <v>-1.3031674208144735</v>
      </c>
      <c r="AH5" s="25">
        <v>3.8013300000000001</v>
      </c>
      <c r="AI5" s="27">
        <f t="shared" si="3"/>
        <v>0.34281880836824835</v>
      </c>
      <c r="AJ5" s="27">
        <f>Table_1[[#This Row],[NEP (mg O2 cm-2 h-1)]]+AI5</f>
        <v>-2.4249780049306446E-2</v>
      </c>
    </row>
    <row r="6" spans="1:36" ht="17" x14ac:dyDescent="0.25">
      <c r="A6" s="5">
        <v>6</v>
      </c>
      <c r="B6" s="5" t="s">
        <v>167</v>
      </c>
      <c r="C6" s="6">
        <v>43670</v>
      </c>
      <c r="D6" s="5" t="s">
        <v>166</v>
      </c>
      <c r="E6" s="5" t="s">
        <v>30</v>
      </c>
      <c r="F6" s="5" t="s">
        <v>31</v>
      </c>
      <c r="G6" s="5"/>
      <c r="H6" s="7">
        <v>0.47291666666666665</v>
      </c>
      <c r="I6" s="5">
        <v>7.5</v>
      </c>
      <c r="J6" s="5">
        <v>16.600000000000001</v>
      </c>
      <c r="K6" s="7">
        <v>0.63611111111111118</v>
      </c>
      <c r="L6" s="8">
        <v>7.4</v>
      </c>
      <c r="M6" s="8">
        <v>21.1</v>
      </c>
      <c r="N6" s="7">
        <f>Table_1[[#This Row],[End Time]]-Table_1[[#This Row],[start time]]</f>
        <v>0.16319444444444453</v>
      </c>
      <c r="O6" s="9">
        <f>(HOUR(Table_1[[#This Row],[Total Time (hour:min)]]))+(MINUTE(Table_1[[#This Row],[Total Time (hour:min)]])/60)</f>
        <v>3.9166666666666665</v>
      </c>
      <c r="P6" s="5">
        <f>(Table_1[[#This Row],[end O2 (mg/L)]]-Table_1[[#This Row],[start O2 (mg/L)]])*1000</f>
        <v>-99.999999999999645</v>
      </c>
      <c r="Q6" s="5">
        <v>0.03</v>
      </c>
      <c r="R6" s="5">
        <f>Table_1[[#This Row],[Change in O2 (ug/L)]]*Table_1[[#This Row],[Volume Incubated (L)]]</f>
        <v>-2.9999999999999893</v>
      </c>
      <c r="S6" s="9">
        <f>Table_1[[#This Row],[Change in O2 (ug)]]/Table_1[[#This Row],[Total Time (h)]]</f>
        <v>-0.76595744680850797</v>
      </c>
      <c r="T6" s="23">
        <v>3.8013300000000001</v>
      </c>
      <c r="U6" s="31">
        <f>Table_1[[#This Row],[Change in O2 (ug/h)]]/Table_1[[#This Row],[area (cm2)]]</f>
        <v>-0.20149722513133769</v>
      </c>
      <c r="V6" s="10">
        <v>0.6381944444444444</v>
      </c>
      <c r="W6" s="8">
        <v>7.5</v>
      </c>
      <c r="X6" s="8">
        <v>19.3</v>
      </c>
      <c r="Y6" s="7">
        <v>0.79652777777777783</v>
      </c>
      <c r="Z6" s="8">
        <v>7.1</v>
      </c>
      <c r="AA6" s="8">
        <v>20.5</v>
      </c>
      <c r="AB6" s="7">
        <f>Table_1[[#This Row],[End Time4]]-Table_1[[#This Row],[Start Time2]]</f>
        <v>0.15833333333333344</v>
      </c>
      <c r="AC6" s="9">
        <f t="shared" si="0"/>
        <v>3.8</v>
      </c>
      <c r="AD6" s="5">
        <f>(Table_1[[#This Row],[end O2 (mg/L)2]]-Table_1[[#This Row],[start O2 (mg/L) reads to 0.1]])*1000</f>
        <v>-400.00000000000034</v>
      </c>
      <c r="AE6" s="5">
        <v>0.03</v>
      </c>
      <c r="AF6" s="5">
        <f t="shared" si="1"/>
        <v>-12.000000000000011</v>
      </c>
      <c r="AG6" s="5">
        <f t="shared" si="2"/>
        <v>-3.1578947368421084</v>
      </c>
      <c r="AH6" s="25">
        <v>3.8013300000000001</v>
      </c>
      <c r="AI6" s="27">
        <f t="shared" si="3"/>
        <v>0.8307341737870978</v>
      </c>
      <c r="AJ6" s="27">
        <f>Table_1[[#This Row],[NEP (mg O2 cm-2 h-1)]]+AI6</f>
        <v>0.62923694865576008</v>
      </c>
    </row>
    <row r="7" spans="1:36" ht="17" x14ac:dyDescent="0.25">
      <c r="A7" s="5">
        <v>8</v>
      </c>
      <c r="B7" s="5" t="s">
        <v>169</v>
      </c>
      <c r="C7" s="6">
        <v>43670</v>
      </c>
      <c r="D7" s="5" t="s">
        <v>166</v>
      </c>
      <c r="E7" s="5" t="s">
        <v>30</v>
      </c>
      <c r="F7" s="5" t="s">
        <v>31</v>
      </c>
      <c r="G7" s="5"/>
      <c r="H7" s="7">
        <v>0.47500000000000003</v>
      </c>
      <c r="I7" s="5">
        <v>7.5</v>
      </c>
      <c r="J7" s="5">
        <v>16.7</v>
      </c>
      <c r="K7" s="7">
        <v>0.64166666666666672</v>
      </c>
      <c r="L7" s="8">
        <v>7.2</v>
      </c>
      <c r="M7" s="8">
        <v>21.3</v>
      </c>
      <c r="N7" s="7">
        <f>Table_1[[#This Row],[End Time]]-Table_1[[#This Row],[start time]]</f>
        <v>0.16666666666666669</v>
      </c>
      <c r="O7" s="9">
        <f>(HOUR(Table_1[[#This Row],[Total Time (hour:min)]]))+(MINUTE(Table_1[[#This Row],[Total Time (hour:min)]])/60)</f>
        <v>4</v>
      </c>
      <c r="P7" s="5">
        <f>(Table_1[[#This Row],[end O2 (mg/L)]]-Table_1[[#This Row],[start O2 (mg/L)]])*1000</f>
        <v>-299.99999999999983</v>
      </c>
      <c r="Q7" s="5">
        <v>0.03</v>
      </c>
      <c r="R7" s="5">
        <f>Table_1[[#This Row],[Change in O2 (ug/L)]]*Table_1[[#This Row],[Volume Incubated (L)]]</f>
        <v>-8.9999999999999947</v>
      </c>
      <c r="S7" s="9">
        <f>Table_1[[#This Row],[Change in O2 (ug)]]/Table_1[[#This Row],[Total Time (h)]]</f>
        <v>-2.2499999999999987</v>
      </c>
      <c r="T7" s="23">
        <v>3.8013300000000001</v>
      </c>
      <c r="U7" s="31">
        <f>Table_1[[#This Row],[Change in O2 (ug/h)]]/Table_1[[#This Row],[area (cm2)]]</f>
        <v>-0.59189809882330624</v>
      </c>
      <c r="V7" s="10">
        <v>0.6430555555555556</v>
      </c>
      <c r="W7" s="9" t="s">
        <v>170</v>
      </c>
      <c r="X7" s="8" t="s">
        <v>171</v>
      </c>
      <c r="Y7" s="7">
        <v>0.7993055555555556</v>
      </c>
      <c r="Z7" s="8">
        <v>7</v>
      </c>
      <c r="AA7" s="8">
        <v>20.5</v>
      </c>
      <c r="AB7" s="7">
        <f>Table_1[[#This Row],[End Time4]]-Table_1[[#This Row],[Start Time2]]</f>
        <v>0.15625</v>
      </c>
      <c r="AC7" s="9">
        <f t="shared" si="0"/>
        <v>3.75</v>
      </c>
      <c r="AD7" s="5" t="e">
        <f>(Table_1[[#This Row],[end O2 (mg/L)2]]-Table_1[[#This Row],[start O2 (mg/L) reads to 0.1]])*1000</f>
        <v>#VALUE!</v>
      </c>
      <c r="AE7" s="5">
        <v>0.03</v>
      </c>
      <c r="AF7" s="5" t="e">
        <f t="shared" si="1"/>
        <v>#VALUE!</v>
      </c>
      <c r="AG7" s="5" t="e">
        <f t="shared" si="2"/>
        <v>#VALUE!</v>
      </c>
      <c r="AH7" s="25">
        <v>3.8013300000000001</v>
      </c>
      <c r="AI7" s="27" t="e">
        <f t="shared" si="3"/>
        <v>#VALUE!</v>
      </c>
      <c r="AJ7" s="27" t="e">
        <f>Table_1[[#This Row],[NEP (mg O2 cm-2 h-1)]]+AI7</f>
        <v>#VALUE!</v>
      </c>
    </row>
    <row r="8" spans="1:36" ht="17" x14ac:dyDescent="0.25">
      <c r="A8" s="5">
        <v>11</v>
      </c>
      <c r="B8" s="5" t="s">
        <v>175</v>
      </c>
      <c r="C8" s="6">
        <v>43670</v>
      </c>
      <c r="D8" s="5" t="s">
        <v>166</v>
      </c>
      <c r="E8" s="5" t="s">
        <v>30</v>
      </c>
      <c r="F8" s="5" t="s">
        <v>31</v>
      </c>
      <c r="G8" s="5"/>
      <c r="H8" s="7">
        <v>0.4777777777777778</v>
      </c>
      <c r="I8" s="5">
        <v>7.5</v>
      </c>
      <c r="J8" s="5">
        <v>16.8</v>
      </c>
      <c r="K8" s="7">
        <v>0.65</v>
      </c>
      <c r="L8" s="8">
        <v>7.2</v>
      </c>
      <c r="M8" s="8">
        <v>22</v>
      </c>
      <c r="N8" s="7">
        <f>Table_1[[#This Row],[End Time]]-Table_1[[#This Row],[start time]]</f>
        <v>0.17222222222222222</v>
      </c>
      <c r="O8" s="9">
        <f>(HOUR(Table_1[[#This Row],[Total Time (hour:min)]]))+(MINUTE(Table_1[[#This Row],[Total Time (hour:min)]])/60)</f>
        <v>4.1333333333333337</v>
      </c>
      <c r="P8" s="5">
        <f>(Table_1[[#This Row],[end O2 (mg/L)]]-Table_1[[#This Row],[start O2 (mg/L)]])*1000</f>
        <v>-299.99999999999983</v>
      </c>
      <c r="Q8" s="5">
        <v>0.03</v>
      </c>
      <c r="R8" s="5">
        <f>Table_1[[#This Row],[Change in O2 (ug/L)]]*Table_1[[#This Row],[Volume Incubated (L)]]</f>
        <v>-8.9999999999999947</v>
      </c>
      <c r="S8" s="9">
        <f>Table_1[[#This Row],[Change in O2 (ug)]]/Table_1[[#This Row],[Total Time (h)]]</f>
        <v>-2.1774193548387082</v>
      </c>
      <c r="T8" s="23">
        <v>3.8013300000000001</v>
      </c>
      <c r="U8" s="31">
        <f>Table_1[[#This Row],[Change in O2 (ug/h)]]/Table_1[[#This Row],[area (cm2)]]</f>
        <v>-0.57280461176448982</v>
      </c>
      <c r="V8" s="10">
        <v>0.65138888888888891</v>
      </c>
      <c r="W8" s="9">
        <v>7.49</v>
      </c>
      <c r="X8" s="9">
        <v>18.899999999999999</v>
      </c>
      <c r="Y8" s="7">
        <v>0.8027777777777777</v>
      </c>
      <c r="Z8" s="8">
        <v>7</v>
      </c>
      <c r="AA8" s="8">
        <v>21</v>
      </c>
      <c r="AB8" s="7">
        <f>Table_1[[#This Row],[End Time4]]-Table_1[[#This Row],[Start Time2]]</f>
        <v>0.1513888888888888</v>
      </c>
      <c r="AC8" s="9">
        <f t="shared" si="0"/>
        <v>3.6333333333333333</v>
      </c>
      <c r="AD8" s="5">
        <f>(Table_1[[#This Row],[end O2 (mg/L)2]]-Table_1[[#This Row],[start O2 (mg/L) reads to 0.1]])*1000</f>
        <v>-490.00000000000023</v>
      </c>
      <c r="AE8" s="5">
        <v>0.03</v>
      </c>
      <c r="AF8" s="5">
        <f t="shared" si="1"/>
        <v>-14.700000000000006</v>
      </c>
      <c r="AG8" s="5">
        <f t="shared" si="2"/>
        <v>-4.0458715596330297</v>
      </c>
      <c r="AH8" s="25">
        <v>3.8013300000000001</v>
      </c>
      <c r="AI8" s="27">
        <f t="shared" si="3"/>
        <v>1.0643305263244784</v>
      </c>
      <c r="AJ8" s="27">
        <f>Table_1[[#This Row],[NEP (mg O2 cm-2 h-1)]]+AI8</f>
        <v>0.49152591455998862</v>
      </c>
    </row>
    <row r="9" spans="1:36" ht="17" x14ac:dyDescent="0.25">
      <c r="A9" s="5">
        <v>14</v>
      </c>
      <c r="B9" s="5" t="s">
        <v>178</v>
      </c>
      <c r="C9" s="6">
        <v>43670</v>
      </c>
      <c r="D9" s="5" t="s">
        <v>166</v>
      </c>
      <c r="E9" s="5" t="s">
        <v>30</v>
      </c>
      <c r="F9" s="5" t="s">
        <v>31</v>
      </c>
      <c r="G9" s="5"/>
      <c r="H9" s="7">
        <v>0.47986111111111113</v>
      </c>
      <c r="I9" s="5">
        <v>7.5</v>
      </c>
      <c r="J9" s="5">
        <v>16.899999999999999</v>
      </c>
      <c r="K9" s="7">
        <v>0.65277777777777779</v>
      </c>
      <c r="L9" s="8">
        <v>7.2</v>
      </c>
      <c r="M9" s="8">
        <v>22.2</v>
      </c>
      <c r="N9" s="7">
        <f>Table_1[[#This Row],[End Time]]-Table_1[[#This Row],[start time]]</f>
        <v>0.17291666666666666</v>
      </c>
      <c r="O9" s="9">
        <f>(HOUR(Table_1[[#This Row],[Total Time (hour:min)]]))+(MINUTE(Table_1[[#This Row],[Total Time (hour:min)]])/60)</f>
        <v>4.1500000000000004</v>
      </c>
      <c r="P9" s="5">
        <f>(Table_1[[#This Row],[end O2 (mg/L)]]-Table_1[[#This Row],[start O2 (mg/L)]])*1000</f>
        <v>-299.99999999999983</v>
      </c>
      <c r="Q9" s="5">
        <v>0.03</v>
      </c>
      <c r="R9" s="5">
        <f>Table_1[[#This Row],[Change in O2 (ug/L)]]*Table_1[[#This Row],[Volume Incubated (L)]]</f>
        <v>-8.9999999999999947</v>
      </c>
      <c r="S9" s="9">
        <f>Table_1[[#This Row],[Change in O2 (ug)]]/Table_1[[#This Row],[Total Time (h)]]</f>
        <v>-2.1686746987951793</v>
      </c>
      <c r="T9" s="23">
        <v>3.8013300000000001</v>
      </c>
      <c r="U9" s="31">
        <f>Table_1[[#This Row],[Change in O2 (ug/h)]]/Table_1[[#This Row],[area (cm2)]]</f>
        <v>-0.57050419163692156</v>
      </c>
      <c r="V9" s="10">
        <v>0.65486111111111112</v>
      </c>
      <c r="W9" s="9">
        <v>7.43</v>
      </c>
      <c r="X9" s="9">
        <v>19</v>
      </c>
      <c r="Y9" s="7">
        <v>0.80694444444444446</v>
      </c>
      <c r="Z9" s="8">
        <v>7.2</v>
      </c>
      <c r="AA9" s="8">
        <v>20.8</v>
      </c>
      <c r="AB9" s="7">
        <f>Table_1[[#This Row],[End Time4]]-Table_1[[#This Row],[Start Time2]]</f>
        <v>0.15208333333333335</v>
      </c>
      <c r="AC9" s="9">
        <f t="shared" si="0"/>
        <v>3.65</v>
      </c>
      <c r="AD9" s="5">
        <f>(Table_1[[#This Row],[end O2 (mg/L)2]]-Table_1[[#This Row],[start O2 (mg/L) reads to 0.1]])*1000</f>
        <v>-229.99999999999955</v>
      </c>
      <c r="AE9" s="5">
        <v>0.03</v>
      </c>
      <c r="AF9" s="5">
        <f t="shared" si="1"/>
        <v>-6.8999999999999861</v>
      </c>
      <c r="AG9" s="5">
        <f t="shared" si="2"/>
        <v>-1.8904109589041058</v>
      </c>
      <c r="AH9" s="25">
        <v>3.8013300000000001</v>
      </c>
      <c r="AI9" s="27">
        <f t="shared" si="3"/>
        <v>0.49730251225337074</v>
      </c>
      <c r="AJ9" s="27">
        <f>Table_1[[#This Row],[NEP (mg O2 cm-2 h-1)]]+AI9</f>
        <v>-7.3201679383550822E-2</v>
      </c>
    </row>
    <row r="10" spans="1:36" ht="17" x14ac:dyDescent="0.25">
      <c r="A10" s="5">
        <v>16</v>
      </c>
      <c r="B10" s="5" t="s">
        <v>180</v>
      </c>
      <c r="C10" s="6">
        <v>43670</v>
      </c>
      <c r="D10" s="5" t="s">
        <v>166</v>
      </c>
      <c r="E10" s="5" t="s">
        <v>37</v>
      </c>
      <c r="F10" s="5" t="s">
        <v>33</v>
      </c>
      <c r="G10" s="5"/>
      <c r="H10" s="7">
        <v>0.48125000000000001</v>
      </c>
      <c r="I10" s="5">
        <v>7.5</v>
      </c>
      <c r="J10" s="8">
        <v>17</v>
      </c>
      <c r="K10" s="7">
        <v>0.65625</v>
      </c>
      <c r="L10" s="8">
        <v>6.8</v>
      </c>
      <c r="M10" s="8">
        <v>23.4</v>
      </c>
      <c r="N10" s="7">
        <f>Table_1[[#This Row],[End Time]]-Table_1[[#This Row],[start time]]</f>
        <v>0.17499999999999999</v>
      </c>
      <c r="O10" s="9">
        <f>(HOUR(Table_1[[#This Row],[Total Time (hour:min)]]))+(MINUTE(Table_1[[#This Row],[Total Time (hour:min)]])/60)</f>
        <v>4.2</v>
      </c>
      <c r="P10" s="5">
        <f>(Table_1[[#This Row],[end O2 (mg/L)]]-Table_1[[#This Row],[start O2 (mg/L)]])*1000</f>
        <v>-700.00000000000023</v>
      </c>
      <c r="Q10" s="5">
        <v>0.03</v>
      </c>
      <c r="R10" s="5">
        <f>Table_1[[#This Row],[Change in O2 (ug/L)]]*Table_1[[#This Row],[Volume Incubated (L)]]</f>
        <v>-21.000000000000007</v>
      </c>
      <c r="S10" s="9">
        <f>Table_1[[#This Row],[Change in O2 (ug)]]/Table_1[[#This Row],[Total Time (h)]]</f>
        <v>-5.0000000000000018</v>
      </c>
      <c r="T10" s="23">
        <v>3.8013300000000001</v>
      </c>
      <c r="U10" s="31">
        <f>Table_1[[#This Row],[Change in O2 (ug/h)]]/Table_1[[#This Row],[area (cm2)]]</f>
        <v>-1.3153291084962373</v>
      </c>
      <c r="V10" s="10">
        <v>0.65694444444444444</v>
      </c>
      <c r="W10" s="9">
        <v>7.54</v>
      </c>
      <c r="X10" s="9">
        <v>19</v>
      </c>
      <c r="Y10" s="7">
        <v>0.80972222222222223</v>
      </c>
      <c r="Z10" s="8">
        <v>7.4</v>
      </c>
      <c r="AA10" s="8">
        <v>21</v>
      </c>
      <c r="AB10" s="7">
        <f>Table_1[[#This Row],[End Time4]]-Table_1[[#This Row],[Start Time2]]</f>
        <v>0.15277777777777779</v>
      </c>
      <c r="AC10" s="9">
        <f t="shared" si="0"/>
        <v>3.6666666666666665</v>
      </c>
      <c r="AD10" s="5">
        <f>(Table_1[[#This Row],[end O2 (mg/L)2]]-Table_1[[#This Row],[start O2 (mg/L) reads to 0.1]])*1000</f>
        <v>-139.99999999999969</v>
      </c>
      <c r="AE10" s="5">
        <v>0.03</v>
      </c>
      <c r="AF10" s="5">
        <f t="shared" si="1"/>
        <v>-4.1999999999999904</v>
      </c>
      <c r="AG10" s="5">
        <f t="shared" si="2"/>
        <v>-1.1454545454545428</v>
      </c>
      <c r="AH10" s="25">
        <v>3.8013300000000001</v>
      </c>
      <c r="AI10" s="27">
        <f t="shared" si="3"/>
        <v>0.3013299412191372</v>
      </c>
      <c r="AJ10" s="27">
        <f>Table_1[[#This Row],[NEP (mg O2 cm-2 h-1)]]+AI10</f>
        <v>-1.0139991672771</v>
      </c>
    </row>
    <row r="11" spans="1:36" ht="17" x14ac:dyDescent="0.25">
      <c r="A11" s="5">
        <v>23</v>
      </c>
      <c r="B11" s="5" t="s">
        <v>187</v>
      </c>
      <c r="C11" s="6">
        <v>43670</v>
      </c>
      <c r="D11" s="5" t="s">
        <v>166</v>
      </c>
      <c r="E11" s="5" t="s">
        <v>37</v>
      </c>
      <c r="F11" s="5" t="s">
        <v>33</v>
      </c>
      <c r="G11" s="5"/>
      <c r="H11" s="7">
        <v>0.48472222222222222</v>
      </c>
      <c r="I11" s="8">
        <v>7.5</v>
      </c>
      <c r="J11" s="8">
        <v>17.2</v>
      </c>
      <c r="K11" s="7">
        <v>0.6645833333333333</v>
      </c>
      <c r="L11" s="9">
        <v>7.5</v>
      </c>
      <c r="M11" s="8">
        <v>22.9</v>
      </c>
      <c r="N11" s="7">
        <f>Table_1[[#This Row],[End Time]]-Table_1[[#This Row],[start time]]</f>
        <v>0.17986111111111108</v>
      </c>
      <c r="O11" s="9">
        <f>(HOUR(Table_1[[#This Row],[Total Time (hour:min)]]))+(MINUTE(Table_1[[#This Row],[Total Time (hour:min)]])/60)</f>
        <v>4.3166666666666664</v>
      </c>
      <c r="P11" s="5">
        <f>(Table_1[[#This Row],[end O2 (mg/L)]]-Table_1[[#This Row],[start O2 (mg/L)]])*1000</f>
        <v>0</v>
      </c>
      <c r="Q11" s="5">
        <v>0.03</v>
      </c>
      <c r="R11" s="5">
        <f>Table_1[[#This Row],[Change in O2 (ug/L)]]*Table_1[[#This Row],[Volume Incubated (L)]]</f>
        <v>0</v>
      </c>
      <c r="S11" s="9">
        <f>Table_1[[#This Row],[Change in O2 (ug)]]/Table_1[[#This Row],[Total Time (h)]]</f>
        <v>0</v>
      </c>
      <c r="T11" s="23">
        <v>3.8013300000000001</v>
      </c>
      <c r="U11" s="31">
        <f>Table_1[[#This Row],[Change in O2 (ug/h)]]/Table_1[[#This Row],[area (cm2)]]</f>
        <v>0</v>
      </c>
      <c r="V11" s="10">
        <v>0.66527777777777775</v>
      </c>
      <c r="W11" s="9">
        <v>7.56</v>
      </c>
      <c r="X11" s="9">
        <v>19.2</v>
      </c>
      <c r="Y11" s="7">
        <v>0.81874999999999998</v>
      </c>
      <c r="Z11" s="8">
        <v>7.4</v>
      </c>
      <c r="AA11" s="8">
        <v>21.6</v>
      </c>
      <c r="AB11" s="7">
        <f>Table_1[[#This Row],[End Time4]]-Table_1[[#This Row],[Start Time2]]</f>
        <v>0.15347222222222223</v>
      </c>
      <c r="AC11" s="9">
        <f t="shared" si="0"/>
        <v>3.6833333333333336</v>
      </c>
      <c r="AD11" s="5">
        <f>(Table_1[[#This Row],[end O2 (mg/L)2]]-Table_1[[#This Row],[start O2 (mg/L) reads to 0.1]])*1000</f>
        <v>-159.99999999999926</v>
      </c>
      <c r="AE11" s="5">
        <v>0.03</v>
      </c>
      <c r="AF11" s="5">
        <f t="shared" si="1"/>
        <v>-4.7999999999999776</v>
      </c>
      <c r="AG11" s="5">
        <f t="shared" si="2"/>
        <v>-1.3031674208144735</v>
      </c>
      <c r="AH11" s="25">
        <v>3.8013300000000001</v>
      </c>
      <c r="AI11" s="27">
        <f t="shared" si="3"/>
        <v>0.34281880836824835</v>
      </c>
      <c r="AJ11" s="27">
        <f>Table_1[[#This Row],[NEP (mg O2 cm-2 h-1)]]+AI11</f>
        <v>0.34281880836824835</v>
      </c>
    </row>
    <row r="12" spans="1:36" ht="17" x14ac:dyDescent="0.25">
      <c r="A12" s="5">
        <v>26</v>
      </c>
      <c r="B12" s="5" t="s">
        <v>190</v>
      </c>
      <c r="C12" s="6">
        <v>43670</v>
      </c>
      <c r="D12" s="5" t="s">
        <v>166</v>
      </c>
      <c r="E12" s="5" t="s">
        <v>37</v>
      </c>
      <c r="F12" s="5" t="s">
        <v>33</v>
      </c>
      <c r="G12" s="5"/>
      <c r="H12" s="7">
        <v>0.48680555555555555</v>
      </c>
      <c r="I12" s="8">
        <v>7.5</v>
      </c>
      <c r="J12" s="8">
        <v>17.2</v>
      </c>
      <c r="K12" s="7">
        <v>0.66666666666666663</v>
      </c>
      <c r="L12" s="9">
        <v>7.4</v>
      </c>
      <c r="M12" s="8">
        <v>23.3</v>
      </c>
      <c r="N12" s="7">
        <f>Table_1[[#This Row],[End Time]]-Table_1[[#This Row],[start time]]</f>
        <v>0.17986111111111108</v>
      </c>
      <c r="O12" s="9">
        <f>(HOUR(Table_1[[#This Row],[Total Time (hour:min)]]))+(MINUTE(Table_1[[#This Row],[Total Time (hour:min)]])/60)</f>
        <v>4.3166666666666664</v>
      </c>
      <c r="P12" s="5">
        <f>(Table_1[[#This Row],[end O2 (mg/L)]]-Table_1[[#This Row],[start O2 (mg/L)]])*1000</f>
        <v>-99.999999999999645</v>
      </c>
      <c r="Q12" s="5">
        <v>0.03</v>
      </c>
      <c r="R12" s="5">
        <f>Table_1[[#This Row],[Change in O2 (ug/L)]]*Table_1[[#This Row],[Volume Incubated (L)]]</f>
        <v>-2.9999999999999893</v>
      </c>
      <c r="S12" s="9">
        <f>Table_1[[#This Row],[Change in O2 (ug)]]/Table_1[[#This Row],[Total Time (h)]]</f>
        <v>-0.69498069498069259</v>
      </c>
      <c r="T12" s="23">
        <v>3.8013300000000001</v>
      </c>
      <c r="U12" s="31">
        <f>Table_1[[#This Row],[Change in O2 (ug/h)]]/Table_1[[#This Row],[area (cm2)]]</f>
        <v>-0.18282566759020991</v>
      </c>
      <c r="V12" s="10">
        <v>0.66805555555555562</v>
      </c>
      <c r="W12" s="9">
        <v>7.56</v>
      </c>
      <c r="X12" s="9">
        <v>19.2</v>
      </c>
      <c r="Y12" s="7">
        <v>0.82291666666666663</v>
      </c>
      <c r="Z12" s="8">
        <v>7.5</v>
      </c>
      <c r="AA12" s="8">
        <v>21.2</v>
      </c>
      <c r="AB12" s="7">
        <f>Table_1[[#This Row],[End Time4]]-Table_1[[#This Row],[Start Time2]]</f>
        <v>0.15486111111111101</v>
      </c>
      <c r="AC12" s="9">
        <f t="shared" si="0"/>
        <v>3.7166666666666668</v>
      </c>
      <c r="AD12" s="5">
        <f>(Table_1[[#This Row],[end O2 (mg/L)2]]-Table_1[[#This Row],[start O2 (mg/L) reads to 0.1]])*1000</f>
        <v>-59.999999999999609</v>
      </c>
      <c r="AE12" s="5">
        <v>0.03</v>
      </c>
      <c r="AF12" s="5">
        <f t="shared" si="1"/>
        <v>-1.7999999999999883</v>
      </c>
      <c r="AG12" s="5">
        <f t="shared" si="2"/>
        <v>-0.48430493273542286</v>
      </c>
      <c r="AH12" s="25">
        <v>3.8013300000000001</v>
      </c>
      <c r="AI12" s="27">
        <f t="shared" si="3"/>
        <v>0.12740407508304274</v>
      </c>
      <c r="AJ12" s="27">
        <f>Table_1[[#This Row],[NEP (mg O2 cm-2 h-1)]]+AI12</f>
        <v>-5.5421592507167161E-2</v>
      </c>
    </row>
    <row r="13" spans="1:36" ht="17" x14ac:dyDescent="0.25">
      <c r="A13" s="5">
        <v>28</v>
      </c>
      <c r="B13" s="5" t="s">
        <v>192</v>
      </c>
      <c r="C13" s="6">
        <v>43670</v>
      </c>
      <c r="D13" s="5" t="s">
        <v>166</v>
      </c>
      <c r="E13" s="5" t="s">
        <v>37</v>
      </c>
      <c r="F13" s="5" t="s">
        <v>33</v>
      </c>
      <c r="G13" s="5"/>
      <c r="H13" s="7">
        <v>0.48819444444444443</v>
      </c>
      <c r="I13" s="8">
        <v>7.5</v>
      </c>
      <c r="J13" s="8">
        <v>17.2</v>
      </c>
      <c r="K13" s="7">
        <v>0.67013888888888884</v>
      </c>
      <c r="L13" s="9">
        <v>7</v>
      </c>
      <c r="M13" s="8">
        <v>23.4</v>
      </c>
      <c r="N13" s="7">
        <f>Table_1[[#This Row],[End Time]]-Table_1[[#This Row],[start time]]</f>
        <v>0.18194444444444441</v>
      </c>
      <c r="O13" s="9">
        <f>(HOUR(Table_1[[#This Row],[Total Time (hour:min)]]))+(MINUTE(Table_1[[#This Row],[Total Time (hour:min)]])/60)</f>
        <v>4.3666666666666663</v>
      </c>
      <c r="P13" s="5">
        <f>(Table_1[[#This Row],[end O2 (mg/L)]]-Table_1[[#This Row],[start O2 (mg/L)]])*1000</f>
        <v>-500</v>
      </c>
      <c r="Q13" s="5">
        <v>0.03</v>
      </c>
      <c r="R13" s="5">
        <f>Table_1[[#This Row],[Change in O2 (ug/L)]]*Table_1[[#This Row],[Volume Incubated (L)]]</f>
        <v>-15</v>
      </c>
      <c r="S13" s="9">
        <f>Table_1[[#This Row],[Change in O2 (ug)]]/Table_1[[#This Row],[Total Time (h)]]</f>
        <v>-3.4351145038167941</v>
      </c>
      <c r="T13" s="23">
        <v>3.8013300000000001</v>
      </c>
      <c r="U13" s="31">
        <f>Table_1[[#This Row],[Change in O2 (ug/h)]]/Table_1[[#This Row],[area (cm2)]]</f>
        <v>-0.90366121957756729</v>
      </c>
      <c r="V13" s="10">
        <v>0.67083333333333339</v>
      </c>
      <c r="W13" s="9">
        <v>7.57</v>
      </c>
      <c r="X13" s="9">
        <v>19.2</v>
      </c>
      <c r="Y13" s="7">
        <v>0.82500000000000007</v>
      </c>
      <c r="Z13" s="8">
        <v>7.3</v>
      </c>
      <c r="AA13" s="8">
        <v>20.8</v>
      </c>
      <c r="AB13" s="7">
        <f>Table_1[[#This Row],[End Time4]]-Table_1[[#This Row],[Start Time2]]</f>
        <v>0.15416666666666667</v>
      </c>
      <c r="AC13" s="9">
        <f t="shared" si="0"/>
        <v>3.7</v>
      </c>
      <c r="AD13" s="5">
        <f>(Table_1[[#This Row],[end O2 (mg/L)2]]-Table_1[[#This Row],[start O2 (mg/L) reads to 0.1]])*1000</f>
        <v>-270.00000000000045</v>
      </c>
      <c r="AE13" s="5">
        <v>0.03</v>
      </c>
      <c r="AF13" s="5">
        <f t="shared" si="1"/>
        <v>-8.1000000000000139</v>
      </c>
      <c r="AG13" s="5">
        <f t="shared" si="2"/>
        <v>-2.189189189189193</v>
      </c>
      <c r="AH13" s="25">
        <v>3.8013300000000001</v>
      </c>
      <c r="AI13" s="27">
        <f t="shared" si="3"/>
        <v>0.57590085290916415</v>
      </c>
      <c r="AJ13" s="27">
        <f>Table_1[[#This Row],[NEP (mg O2 cm-2 h-1)]]+AI13</f>
        <v>-0.32776036666840314</v>
      </c>
    </row>
    <row r="14" spans="1:36" ht="17" x14ac:dyDescent="0.25">
      <c r="A14" s="5">
        <v>7</v>
      </c>
      <c r="B14" s="5" t="s">
        <v>168</v>
      </c>
      <c r="C14" s="6">
        <v>43670</v>
      </c>
      <c r="D14" s="5" t="s">
        <v>166</v>
      </c>
      <c r="E14" s="5" t="s">
        <v>30</v>
      </c>
      <c r="F14" s="5" t="s">
        <v>33</v>
      </c>
      <c r="G14" s="5"/>
      <c r="H14" s="7">
        <v>0.47361111111111115</v>
      </c>
      <c r="I14" s="5">
        <v>7.5</v>
      </c>
      <c r="J14" s="5">
        <v>16.7</v>
      </c>
      <c r="K14" s="7">
        <v>0.63958333333333328</v>
      </c>
      <c r="L14" s="8">
        <v>7.2</v>
      </c>
      <c r="M14" s="8">
        <v>21.1</v>
      </c>
      <c r="N14" s="7">
        <f>Table_1[[#This Row],[End Time]]-Table_1[[#This Row],[start time]]</f>
        <v>0.16597222222222213</v>
      </c>
      <c r="O14" s="9">
        <f>(HOUR(Table_1[[#This Row],[Total Time (hour:min)]]))+(MINUTE(Table_1[[#This Row],[Total Time (hour:min)]])/60)</f>
        <v>3.9833333333333334</v>
      </c>
      <c r="P14" s="5">
        <f>(Table_1[[#This Row],[end O2 (mg/L)]]-Table_1[[#This Row],[start O2 (mg/L)]])*1000</f>
        <v>-299.99999999999983</v>
      </c>
      <c r="Q14" s="5">
        <v>0.03</v>
      </c>
      <c r="R14" s="5">
        <f>Table_1[[#This Row],[Change in O2 (ug/L)]]*Table_1[[#This Row],[Volume Incubated (L)]]</f>
        <v>-8.9999999999999947</v>
      </c>
      <c r="S14" s="9">
        <f>Table_1[[#This Row],[Change in O2 (ug)]]/Table_1[[#This Row],[Total Time (h)]]</f>
        <v>-2.2594142259414212</v>
      </c>
      <c r="T14" s="23">
        <v>3.8013300000000001</v>
      </c>
      <c r="U14" s="31">
        <f>Table_1[[#This Row],[Change in O2 (ug/h)]]/Table_1[[#This Row],[area (cm2)]]</f>
        <v>-0.59437465990624894</v>
      </c>
      <c r="V14" s="10">
        <v>0.64027777777777783</v>
      </c>
      <c r="W14" s="8">
        <v>7.5</v>
      </c>
      <c r="X14" s="8">
        <v>19.3</v>
      </c>
      <c r="Y14" s="7">
        <v>0.79791666666666661</v>
      </c>
      <c r="Z14" s="8">
        <v>7.1</v>
      </c>
      <c r="AA14" s="8">
        <v>20.5</v>
      </c>
      <c r="AB14" s="7">
        <f>Table_1[[#This Row],[End Time4]]-Table_1[[#This Row],[Start Time2]]</f>
        <v>0.15763888888888877</v>
      </c>
      <c r="AC14" s="9">
        <f t="shared" si="0"/>
        <v>3.7833333333333332</v>
      </c>
      <c r="AD14" s="5">
        <f>(Table_1[[#This Row],[end O2 (mg/L)2]]-Table_1[[#This Row],[start O2 (mg/L) reads to 0.1]])*1000</f>
        <v>-400.00000000000034</v>
      </c>
      <c r="AE14" s="5">
        <v>0.03</v>
      </c>
      <c r="AF14" s="5">
        <f t="shared" si="1"/>
        <v>-12.000000000000011</v>
      </c>
      <c r="AG14" s="5">
        <f t="shared" si="2"/>
        <v>-3.1718061674008839</v>
      </c>
      <c r="AH14" s="25">
        <v>3.8013300000000001</v>
      </c>
      <c r="AI14" s="27">
        <f t="shared" si="3"/>
        <v>0.83439379569805405</v>
      </c>
      <c r="AJ14" s="27">
        <f>Table_1[[#This Row],[NEP (mg O2 cm-2 h-1)]]+AI14</f>
        <v>0.24001913579180512</v>
      </c>
    </row>
    <row r="15" spans="1:36" ht="17" x14ac:dyDescent="0.25">
      <c r="A15" s="5">
        <v>18</v>
      </c>
      <c r="B15" s="5" t="s">
        <v>182</v>
      </c>
      <c r="C15" s="6">
        <v>43670</v>
      </c>
      <c r="D15" s="5" t="s">
        <v>166</v>
      </c>
      <c r="E15" s="5" t="s">
        <v>30</v>
      </c>
      <c r="F15" s="5" t="s">
        <v>33</v>
      </c>
      <c r="G15" s="11"/>
      <c r="H15" s="7">
        <v>0.4826388888888889</v>
      </c>
      <c r="I15" s="8">
        <v>7.5</v>
      </c>
      <c r="J15" s="8">
        <v>17.100000000000001</v>
      </c>
      <c r="K15" s="7">
        <v>0.65902777777777777</v>
      </c>
      <c r="L15" s="9">
        <v>6.8</v>
      </c>
      <c r="M15" s="8">
        <v>22.5</v>
      </c>
      <c r="N15" s="7">
        <f>Table_1[[#This Row],[End Time]]-Table_1[[#This Row],[start time]]</f>
        <v>0.17638888888888887</v>
      </c>
      <c r="O15" s="9">
        <f>(HOUR(Table_1[[#This Row],[Total Time (hour:min)]]))+(MINUTE(Table_1[[#This Row],[Total Time (hour:min)]])/60)</f>
        <v>4.2333333333333334</v>
      </c>
      <c r="P15" s="5">
        <f>(Table_1[[#This Row],[end O2 (mg/L)]]-Table_1[[#This Row],[start O2 (mg/L)]])*1000</f>
        <v>-700.00000000000023</v>
      </c>
      <c r="Q15" s="5">
        <v>0.03</v>
      </c>
      <c r="R15" s="5">
        <f>Table_1[[#This Row],[Change in O2 (ug/L)]]*Table_1[[#This Row],[Volume Incubated (L)]]</f>
        <v>-21.000000000000007</v>
      </c>
      <c r="S15" s="9">
        <f>Table_1[[#This Row],[Change in O2 (ug)]]/Table_1[[#This Row],[Total Time (h)]]</f>
        <v>-4.9606299212598444</v>
      </c>
      <c r="T15" s="23">
        <v>3.8013300000000001</v>
      </c>
      <c r="U15" s="31">
        <f>Table_1[[#This Row],[Change in O2 (ug/h)]]/Table_1[[#This Row],[area (cm2)]]</f>
        <v>-1.3049721863820938</v>
      </c>
      <c r="V15" s="10">
        <v>0.65972222222222221</v>
      </c>
      <c r="W15" s="9">
        <v>7.53</v>
      </c>
      <c r="X15" s="9">
        <v>19.100000000000001</v>
      </c>
      <c r="Y15" s="7">
        <v>0.81180555555555556</v>
      </c>
      <c r="Z15" s="8">
        <v>7</v>
      </c>
      <c r="AA15" s="8">
        <v>21.1</v>
      </c>
      <c r="AB15" s="7">
        <f>Table_1[[#This Row],[End Time4]]-Table_1[[#This Row],[Start Time2]]</f>
        <v>0.15208333333333335</v>
      </c>
      <c r="AC15" s="9">
        <f t="shared" si="0"/>
        <v>3.65</v>
      </c>
      <c r="AD15" s="5">
        <f>(Table_1[[#This Row],[end O2 (mg/L)2]]-Table_1[[#This Row],[start O2 (mg/L) reads to 0.1]])*1000</f>
        <v>-530.00000000000023</v>
      </c>
      <c r="AE15" s="5">
        <v>0.03</v>
      </c>
      <c r="AF15" s="5">
        <f t="shared" si="1"/>
        <v>-15.900000000000006</v>
      </c>
      <c r="AG15" s="5">
        <f t="shared" si="2"/>
        <v>-4.3561643835616453</v>
      </c>
      <c r="AH15" s="25">
        <v>3.8013300000000001</v>
      </c>
      <c r="AI15" s="27">
        <f t="shared" si="3"/>
        <v>1.1459579630186396</v>
      </c>
      <c r="AJ15" s="27">
        <f>Table_1[[#This Row],[NEP (mg O2 cm-2 h-1)]]+AI15</f>
        <v>-0.15901422336345417</v>
      </c>
    </row>
    <row r="16" spans="1:36" ht="17" x14ac:dyDescent="0.25">
      <c r="A16" s="5">
        <v>25</v>
      </c>
      <c r="B16" s="5" t="s">
        <v>189</v>
      </c>
      <c r="C16" s="6">
        <v>43670</v>
      </c>
      <c r="D16" s="5" t="s">
        <v>166</v>
      </c>
      <c r="E16" s="5" t="s">
        <v>30</v>
      </c>
      <c r="F16" s="5" t="s">
        <v>33</v>
      </c>
      <c r="G16" s="5"/>
      <c r="H16" s="7">
        <v>0.4861111111111111</v>
      </c>
      <c r="I16" s="8">
        <v>7.5</v>
      </c>
      <c r="J16" s="8">
        <v>17.2</v>
      </c>
      <c r="K16" s="7">
        <v>0.66666666666666663</v>
      </c>
      <c r="L16" s="9">
        <v>6.7</v>
      </c>
      <c r="M16" s="8">
        <v>22.1</v>
      </c>
      <c r="N16" s="7">
        <f>Table_1[[#This Row],[End Time]]-Table_1[[#This Row],[start time]]</f>
        <v>0.18055555555555552</v>
      </c>
      <c r="O16" s="9">
        <f>(HOUR(Table_1[[#This Row],[Total Time (hour:min)]]))+(MINUTE(Table_1[[#This Row],[Total Time (hour:min)]])/60)</f>
        <v>4.333333333333333</v>
      </c>
      <c r="P16" s="5">
        <f>(Table_1[[#This Row],[end O2 (mg/L)]]-Table_1[[#This Row],[start O2 (mg/L)]])*1000</f>
        <v>-799.99999999999977</v>
      </c>
      <c r="Q16" s="5">
        <v>0.03</v>
      </c>
      <c r="R16" s="5">
        <f>Table_1[[#This Row],[Change in O2 (ug/L)]]*Table_1[[#This Row],[Volume Incubated (L)]]</f>
        <v>-23.999999999999993</v>
      </c>
      <c r="S16" s="9">
        <f>Table_1[[#This Row],[Change in O2 (ug)]]/Table_1[[#This Row],[Total Time (h)]]</f>
        <v>-5.5384615384615374</v>
      </c>
      <c r="T16" s="23">
        <v>3.8013300000000001</v>
      </c>
      <c r="U16" s="31">
        <f>Table_1[[#This Row],[Change in O2 (ug/h)]]/Table_1[[#This Row],[area (cm2)]]</f>
        <v>-1.4569799355650621</v>
      </c>
      <c r="V16" s="10">
        <v>0.66736111111111107</v>
      </c>
      <c r="W16" s="9">
        <v>7.58</v>
      </c>
      <c r="X16" s="9">
        <v>19.2</v>
      </c>
      <c r="Y16" s="7">
        <v>0.8208333333333333</v>
      </c>
      <c r="Z16" s="8">
        <v>6.9</v>
      </c>
      <c r="AA16" s="8">
        <v>20.9</v>
      </c>
      <c r="AB16" s="7">
        <f>Table_1[[#This Row],[End Time4]]-Table_1[[#This Row],[Start Time2]]</f>
        <v>0.15347222222222223</v>
      </c>
      <c r="AC16" s="9">
        <f t="shared" si="0"/>
        <v>3.6833333333333336</v>
      </c>
      <c r="AD16" s="5">
        <f>(Table_1[[#This Row],[end O2 (mg/L)2]]-Table_1[[#This Row],[start O2 (mg/L) reads to 0.1]])*1000</f>
        <v>-679.99999999999977</v>
      </c>
      <c r="AE16" s="5">
        <v>0.03</v>
      </c>
      <c r="AF16" s="5">
        <f t="shared" si="1"/>
        <v>-20.399999999999991</v>
      </c>
      <c r="AG16" s="5">
        <f t="shared" si="2"/>
        <v>-5.5384615384615357</v>
      </c>
      <c r="AH16" s="25">
        <v>3.8013300000000001</v>
      </c>
      <c r="AI16" s="27">
        <f t="shared" si="3"/>
        <v>1.4569799355650617</v>
      </c>
      <c r="AJ16" s="27">
        <f>Table_1[[#This Row],[NEP (mg O2 cm-2 h-1)]]+AI16</f>
        <v>0</v>
      </c>
    </row>
    <row r="17" spans="1:36" ht="17" x14ac:dyDescent="0.25">
      <c r="A17" s="5">
        <v>27</v>
      </c>
      <c r="B17" s="5" t="s">
        <v>191</v>
      </c>
      <c r="C17" s="6">
        <v>43670</v>
      </c>
      <c r="D17" s="5" t="s">
        <v>166</v>
      </c>
      <c r="E17" s="5" t="s">
        <v>30</v>
      </c>
      <c r="F17" s="5" t="s">
        <v>33</v>
      </c>
      <c r="G17" s="5"/>
      <c r="H17" s="7">
        <v>0.48749999999999999</v>
      </c>
      <c r="I17" s="8">
        <v>7.5</v>
      </c>
      <c r="J17" s="8">
        <v>17.2</v>
      </c>
      <c r="K17" s="7">
        <v>0.66875000000000007</v>
      </c>
      <c r="L17" s="9">
        <v>7.1</v>
      </c>
      <c r="M17" s="8">
        <v>22.9</v>
      </c>
      <c r="N17" s="7">
        <f>Table_1[[#This Row],[End Time]]-Table_1[[#This Row],[start time]]</f>
        <v>0.18125000000000008</v>
      </c>
      <c r="O17" s="9">
        <f>(HOUR(Table_1[[#This Row],[Total Time (hour:min)]]))+(MINUTE(Table_1[[#This Row],[Total Time (hour:min)]])/60)</f>
        <v>4.3499999999999996</v>
      </c>
      <c r="P17" s="5">
        <f>(Table_1[[#This Row],[end O2 (mg/L)]]-Table_1[[#This Row],[start O2 (mg/L)]])*1000</f>
        <v>-400.00000000000034</v>
      </c>
      <c r="Q17" s="5">
        <v>0.03</v>
      </c>
      <c r="R17" s="5">
        <f>Table_1[[#This Row],[Change in O2 (ug/L)]]*Table_1[[#This Row],[Volume Incubated (L)]]</f>
        <v>-12.000000000000011</v>
      </c>
      <c r="S17" s="9">
        <f>Table_1[[#This Row],[Change in O2 (ug)]]/Table_1[[#This Row],[Total Time (h)]]</f>
        <v>-2.7586206896551753</v>
      </c>
      <c r="T17" s="23">
        <v>3.8013300000000001</v>
      </c>
      <c r="U17" s="31">
        <f>Table_1[[#This Row],[Change in O2 (ug/h)]]/Table_1[[#This Row],[area (cm2)]]</f>
        <v>-0.72569881848068307</v>
      </c>
      <c r="V17" s="10">
        <v>0.6694444444444444</v>
      </c>
      <c r="W17" s="9">
        <v>7.58</v>
      </c>
      <c r="X17" s="9">
        <v>19.2</v>
      </c>
      <c r="Y17" s="7">
        <v>0.82361111111111107</v>
      </c>
      <c r="Z17" s="8">
        <v>7.1</v>
      </c>
      <c r="AA17" s="8">
        <v>20.8</v>
      </c>
      <c r="AB17" s="7">
        <f>Table_1[[#This Row],[End Time4]]-Table_1[[#This Row],[Start Time2]]</f>
        <v>0.15416666666666667</v>
      </c>
      <c r="AC17" s="9">
        <f t="shared" si="0"/>
        <v>3.7</v>
      </c>
      <c r="AD17" s="5">
        <f>(Table_1[[#This Row],[end O2 (mg/L)2]]-Table_1[[#This Row],[start O2 (mg/L) reads to 0.1]])*1000</f>
        <v>-480.00000000000045</v>
      </c>
      <c r="AE17" s="5">
        <v>0.03</v>
      </c>
      <c r="AF17" s="5">
        <f t="shared" si="1"/>
        <v>-14.400000000000013</v>
      </c>
      <c r="AG17" s="5">
        <f t="shared" si="2"/>
        <v>-3.8918918918918952</v>
      </c>
      <c r="AH17" s="25">
        <v>3.8013300000000001</v>
      </c>
      <c r="AI17" s="27">
        <f t="shared" si="3"/>
        <v>1.0238237385051798</v>
      </c>
      <c r="AJ17" s="27">
        <f>Table_1[[#This Row],[NEP (mg O2 cm-2 h-1)]]+AI17</f>
        <v>0.29812492002449675</v>
      </c>
    </row>
    <row r="18" spans="1:36" ht="17" x14ac:dyDescent="0.25">
      <c r="A18" s="5">
        <v>1</v>
      </c>
      <c r="B18" s="5" t="s">
        <v>165</v>
      </c>
      <c r="C18" s="6">
        <v>43670</v>
      </c>
      <c r="D18" s="5" t="s">
        <v>166</v>
      </c>
      <c r="E18" s="5" t="s">
        <v>24</v>
      </c>
      <c r="F18" s="5" t="s">
        <v>24</v>
      </c>
      <c r="G18" s="5"/>
      <c r="H18" s="7">
        <v>0.46875</v>
      </c>
      <c r="I18" s="5">
        <v>7.3</v>
      </c>
      <c r="J18" s="5">
        <v>17.100000000000001</v>
      </c>
      <c r="K18" s="7">
        <v>0.62708333333333333</v>
      </c>
      <c r="L18" s="8">
        <v>7.7</v>
      </c>
      <c r="M18" s="8">
        <v>21.8</v>
      </c>
      <c r="N18" s="7">
        <f>Table_1[[#This Row],[End Time]]-Table_1[[#This Row],[start time]]</f>
        <v>0.15833333333333333</v>
      </c>
      <c r="O18" s="9">
        <f>(HOUR(Table_1[[#This Row],[Total Time (hour:min)]]))+(MINUTE(Table_1[[#This Row],[Total Time (hour:min)]])/60)</f>
        <v>3.8</v>
      </c>
      <c r="P18" s="5">
        <f>(Table_1[[#This Row],[end O2 (mg/L)]]-Table_1[[#This Row],[start O2 (mg/L)]])*1000</f>
        <v>400.00000000000034</v>
      </c>
      <c r="Q18" s="5">
        <v>0.03</v>
      </c>
      <c r="R18" s="5">
        <f>Table_1[[#This Row],[Change in O2 (ug/L)]]*Table_1[[#This Row],[Volume Incubated (L)]]</f>
        <v>12.000000000000011</v>
      </c>
      <c r="S18" s="9">
        <f>Table_1[[#This Row],[Change in O2 (ug)]]/Table_1[[#This Row],[Total Time (h)]]</f>
        <v>3.1578947368421084</v>
      </c>
      <c r="T18" s="23">
        <v>3.8013300000000001</v>
      </c>
      <c r="U18" s="31">
        <f>Table_1[[#This Row],[Change in O2 (ug/h)]]/Table_1[[#This Row],[area (cm2)]]</f>
        <v>0.8307341737870978</v>
      </c>
      <c r="V18" s="10">
        <v>0.62847222222222221</v>
      </c>
      <c r="W18" s="8">
        <v>7.5</v>
      </c>
      <c r="X18" s="8">
        <v>19.3</v>
      </c>
      <c r="Y18" s="7">
        <v>0.7909722222222223</v>
      </c>
      <c r="Z18" s="8">
        <v>7.8</v>
      </c>
      <c r="AA18" s="8">
        <v>21.1</v>
      </c>
      <c r="AB18" s="7">
        <f>Table_1[[#This Row],[End Time4]]-Table_1[[#This Row],[Start Time2]]</f>
        <v>0.16250000000000009</v>
      </c>
      <c r="AC18" s="9">
        <f t="shared" si="0"/>
        <v>3.9</v>
      </c>
      <c r="AD18" s="5">
        <f>(Table_1[[#This Row],[end O2 (mg/L)2]]-Table_1[[#This Row],[start O2 (mg/L) reads to 0.1]])*1000</f>
        <v>299.99999999999983</v>
      </c>
      <c r="AE18" s="5">
        <v>0.03</v>
      </c>
      <c r="AF18" s="5">
        <f t="shared" si="1"/>
        <v>8.9999999999999947</v>
      </c>
      <c r="AG18" s="5">
        <f t="shared" si="2"/>
        <v>2.3076923076923066</v>
      </c>
      <c r="AH18" s="25">
        <v>3.8013300000000001</v>
      </c>
      <c r="AI18" s="27">
        <f t="shared" si="3"/>
        <v>-0.60707497315210901</v>
      </c>
      <c r="AJ18" s="27">
        <f>Table_1[[#This Row],[NEP (mg O2 cm-2 h-1)]]+AI18</f>
        <v>0.22365920063498879</v>
      </c>
    </row>
    <row r="19" spans="1:36" ht="17" x14ac:dyDescent="0.25">
      <c r="A19" s="5">
        <v>2</v>
      </c>
      <c r="B19" s="5" t="s">
        <v>165</v>
      </c>
      <c r="C19" s="6">
        <v>43670</v>
      </c>
      <c r="D19" s="5" t="s">
        <v>166</v>
      </c>
      <c r="E19" s="5" t="s">
        <v>24</v>
      </c>
      <c r="F19" s="5" t="s">
        <v>24</v>
      </c>
      <c r="G19" s="5"/>
      <c r="H19" s="7">
        <v>0.4694444444444445</v>
      </c>
      <c r="I19" s="5">
        <v>7.6</v>
      </c>
      <c r="J19" s="5">
        <v>16.399999999999999</v>
      </c>
      <c r="K19" s="7">
        <v>0.62916666666666665</v>
      </c>
      <c r="L19" s="5">
        <v>7.7</v>
      </c>
      <c r="M19" s="5">
        <v>21.3</v>
      </c>
      <c r="N19" s="7">
        <f>Table_1[[#This Row],[End Time]]-Table_1[[#This Row],[start time]]</f>
        <v>0.15972222222222215</v>
      </c>
      <c r="O19" s="9">
        <f>(HOUR(Table_1[[#This Row],[Total Time (hour:min)]]))+(MINUTE(Table_1[[#This Row],[Total Time (hour:min)]])/60)</f>
        <v>3.8333333333333335</v>
      </c>
      <c r="P19" s="5">
        <f>(Table_1[[#This Row],[end O2 (mg/L)]]-Table_1[[#This Row],[start O2 (mg/L)]])*1000</f>
        <v>100.00000000000054</v>
      </c>
      <c r="Q19" s="5">
        <v>0.03</v>
      </c>
      <c r="R19" s="5">
        <f>Table_1[[#This Row],[Change in O2 (ug/L)]]*Table_1[[#This Row],[Volume Incubated (L)]]</f>
        <v>3.000000000000016</v>
      </c>
      <c r="S19" s="9">
        <f>Table_1[[#This Row],[Change in O2 (ug)]]/Table_1[[#This Row],[Total Time (h)]]</f>
        <v>0.78260869565217805</v>
      </c>
      <c r="T19" s="23">
        <v>3.8013300000000001</v>
      </c>
      <c r="U19" s="31">
        <f>Table_1[[#This Row],[Change in O2 (ug/h)]]/Table_1[[#This Row],[area (cm2)]]</f>
        <v>0.20587759959071641</v>
      </c>
      <c r="V19" s="10">
        <v>0.62986111111111109</v>
      </c>
      <c r="W19" s="8">
        <v>7.5</v>
      </c>
      <c r="X19" s="8">
        <v>19.2</v>
      </c>
      <c r="Y19" s="7">
        <v>0.79236111111111107</v>
      </c>
      <c r="Z19" s="8">
        <v>7.7</v>
      </c>
      <c r="AA19" s="8">
        <v>20.8</v>
      </c>
      <c r="AB19" s="7">
        <f>Table_1[[#This Row],[End Time4]]-Table_1[[#This Row],[Start Time2]]</f>
        <v>0.16249999999999998</v>
      </c>
      <c r="AC19" s="9">
        <f t="shared" si="0"/>
        <v>3.9</v>
      </c>
      <c r="AD19" s="5">
        <f>(Table_1[[#This Row],[end O2 (mg/L)2]]-Table_1[[#This Row],[start O2 (mg/L) reads to 0.1]])*1000</f>
        <v>200.00000000000017</v>
      </c>
      <c r="AE19" s="5">
        <v>0.03</v>
      </c>
      <c r="AF19" s="5">
        <f t="shared" si="1"/>
        <v>6.0000000000000053</v>
      </c>
      <c r="AG19" s="5">
        <f t="shared" si="2"/>
        <v>1.5384615384615399</v>
      </c>
      <c r="AH19" s="25">
        <v>3.8013300000000001</v>
      </c>
      <c r="AI19" s="27">
        <f t="shared" si="3"/>
        <v>-0.40471664876807323</v>
      </c>
      <c r="AJ19" s="27">
        <f>Table_1[[#This Row],[NEP (mg O2 cm-2 h-1)]]+AI19</f>
        <v>-0.19883904917735681</v>
      </c>
    </row>
    <row r="20" spans="1:36" ht="17" x14ac:dyDescent="0.25">
      <c r="A20" s="5">
        <v>3</v>
      </c>
      <c r="B20" s="5" t="s">
        <v>165</v>
      </c>
      <c r="C20" s="6">
        <v>43670</v>
      </c>
      <c r="D20" s="5" t="s">
        <v>166</v>
      </c>
      <c r="E20" s="5" t="s">
        <v>24</v>
      </c>
      <c r="F20" s="5" t="s">
        <v>24</v>
      </c>
      <c r="G20" s="5"/>
      <c r="H20" s="7">
        <v>0.47013888888888888</v>
      </c>
      <c r="I20" s="5">
        <v>7.6</v>
      </c>
      <c r="J20" s="5">
        <v>16.5</v>
      </c>
      <c r="K20" s="7">
        <v>0.63124999999999998</v>
      </c>
      <c r="L20" s="8">
        <v>7.7</v>
      </c>
      <c r="M20" s="8">
        <v>21.1</v>
      </c>
      <c r="N20" s="7">
        <f>Table_1[[#This Row],[End Time]]-Table_1[[#This Row],[start time]]</f>
        <v>0.16111111111111109</v>
      </c>
      <c r="O20" s="9">
        <f>(HOUR(Table_1[[#This Row],[Total Time (hour:min)]]))+(MINUTE(Table_1[[#This Row],[Total Time (hour:min)]])/60)</f>
        <v>3.8666666666666667</v>
      </c>
      <c r="P20" s="5">
        <f>(Table_1[[#This Row],[end O2 (mg/L)]]-Table_1[[#This Row],[start O2 (mg/L)]])*1000</f>
        <v>100.00000000000054</v>
      </c>
      <c r="Q20" s="5">
        <v>0.03</v>
      </c>
      <c r="R20" s="5">
        <f>Table_1[[#This Row],[Change in O2 (ug/L)]]*Table_1[[#This Row],[Volume Incubated (L)]]</f>
        <v>3.000000000000016</v>
      </c>
      <c r="S20" s="9">
        <f>Table_1[[#This Row],[Change in O2 (ug)]]/Table_1[[#This Row],[Total Time (h)]]</f>
        <v>0.77586206896552135</v>
      </c>
      <c r="T20" s="23">
        <v>3.8013300000000001</v>
      </c>
      <c r="U20" s="31">
        <f>Table_1[[#This Row],[Change in O2 (ug/h)]]/Table_1[[#This Row],[area (cm2)]]</f>
        <v>0.20410279269769299</v>
      </c>
      <c r="V20" s="10">
        <v>0.63263888888888886</v>
      </c>
      <c r="W20" s="8">
        <v>7.6</v>
      </c>
      <c r="X20" s="8">
        <v>19.3</v>
      </c>
      <c r="Y20" s="7">
        <v>0.79375000000000007</v>
      </c>
      <c r="Z20" s="8">
        <v>7.7</v>
      </c>
      <c r="AA20" s="8">
        <v>20.7</v>
      </c>
      <c r="AB20" s="7">
        <f>Table_1[[#This Row],[End Time4]]-Table_1[[#This Row],[Start Time2]]</f>
        <v>0.1611111111111112</v>
      </c>
      <c r="AC20" s="9">
        <f t="shared" si="0"/>
        <v>3.8666666666666667</v>
      </c>
      <c r="AD20" s="5">
        <f>(Table_1[[#This Row],[end O2 (mg/L)2]]-Table_1[[#This Row],[start O2 (mg/L) reads to 0.1]])*1000</f>
        <v>100.00000000000054</v>
      </c>
      <c r="AE20" s="5">
        <v>0.03</v>
      </c>
      <c r="AF20" s="5">
        <f t="shared" si="1"/>
        <v>3.000000000000016</v>
      </c>
      <c r="AG20" s="5">
        <f t="shared" si="2"/>
        <v>0.77586206896552135</v>
      </c>
      <c r="AH20" s="25">
        <v>3.8013300000000001</v>
      </c>
      <c r="AI20" s="27">
        <f t="shared" si="3"/>
        <v>-0.20410279269769299</v>
      </c>
      <c r="AJ20" s="27">
        <f>Table_1[[#This Row],[NEP (mg O2 cm-2 h-1)]]+AI20</f>
        <v>0</v>
      </c>
    </row>
    <row r="21" spans="1:36" ht="15.75" customHeight="1" x14ac:dyDescent="0.25">
      <c r="A21" s="5">
        <v>4</v>
      </c>
      <c r="B21" s="5" t="s">
        <v>165</v>
      </c>
      <c r="C21" s="6">
        <v>43670</v>
      </c>
      <c r="D21" s="5" t="s">
        <v>166</v>
      </c>
      <c r="E21" s="5" t="s">
        <v>24</v>
      </c>
      <c r="F21" s="5" t="s">
        <v>24</v>
      </c>
      <c r="G21" s="5"/>
      <c r="H21" s="7">
        <v>0.47083333333333338</v>
      </c>
      <c r="I21" s="5">
        <v>7.5</v>
      </c>
      <c r="J21" s="5">
        <v>16.600000000000001</v>
      </c>
      <c r="K21" s="7">
        <v>0.6333333333333333</v>
      </c>
      <c r="L21" s="8">
        <v>7.6</v>
      </c>
      <c r="M21" s="8">
        <v>21.2</v>
      </c>
      <c r="N21" s="7">
        <f>Table_1[[#This Row],[End Time]]-Table_1[[#This Row],[start time]]</f>
        <v>0.16249999999999992</v>
      </c>
      <c r="O21" s="9">
        <f>(HOUR(Table_1[[#This Row],[Total Time (hour:min)]]))+(MINUTE(Table_1[[#This Row],[Total Time (hour:min)]])/60)</f>
        <v>3.9</v>
      </c>
      <c r="P21" s="5">
        <f>(Table_1[[#This Row],[end O2 (mg/L)]]-Table_1[[#This Row],[start O2 (mg/L)]])*1000</f>
        <v>99.999999999999645</v>
      </c>
      <c r="Q21" s="5">
        <v>0.03</v>
      </c>
      <c r="R21" s="5">
        <f>Table_1[[#This Row],[Change in O2 (ug/L)]]*Table_1[[#This Row],[Volume Incubated (L)]]</f>
        <v>2.9999999999999893</v>
      </c>
      <c r="S21" s="9">
        <f>Table_1[[#This Row],[Change in O2 (ug)]]/Table_1[[#This Row],[Total Time (h)]]</f>
        <v>0.7692307692307665</v>
      </c>
      <c r="T21" s="23">
        <v>3.8013300000000001</v>
      </c>
      <c r="U21" s="31">
        <f>Table_1[[#This Row],[Change in O2 (ug/h)]]/Table_1[[#This Row],[area (cm2)]]</f>
        <v>0.20235832438403573</v>
      </c>
      <c r="V21" s="10">
        <v>0.63402777777777775</v>
      </c>
      <c r="W21" s="8">
        <v>7.5</v>
      </c>
      <c r="X21" s="8">
        <v>19.2</v>
      </c>
      <c r="Y21" s="7">
        <v>0.7944444444444444</v>
      </c>
      <c r="Z21" s="8">
        <v>7.7</v>
      </c>
      <c r="AA21" s="8">
        <v>20.6</v>
      </c>
      <c r="AB21" s="7">
        <f>Table_1[[#This Row],[End Time4]]-Table_1[[#This Row],[Start Time2]]</f>
        <v>0.16041666666666665</v>
      </c>
      <c r="AC21" s="9">
        <f t="shared" si="0"/>
        <v>3.85</v>
      </c>
      <c r="AD21" s="5">
        <f>(Table_1[[#This Row],[end O2 (mg/L)2]]-Table_1[[#This Row],[start O2 (mg/L) reads to 0.1]])*1000</f>
        <v>200.00000000000017</v>
      </c>
      <c r="AE21" s="5">
        <v>0.03</v>
      </c>
      <c r="AF21" s="5">
        <f t="shared" si="1"/>
        <v>6.0000000000000053</v>
      </c>
      <c r="AG21" s="5">
        <f t="shared" si="2"/>
        <v>1.5584415584415598</v>
      </c>
      <c r="AH21" s="25">
        <v>3.8013300000000001</v>
      </c>
      <c r="AI21" s="27">
        <f t="shared" si="3"/>
        <v>-0.40997270914168454</v>
      </c>
      <c r="AJ21" s="27">
        <f>Table_1[[#This Row],[NEP (mg O2 cm-2 h-1)]]+AI21</f>
        <v>-0.20761438475764882</v>
      </c>
    </row>
    <row r="22" spans="1:36" ht="15.75" customHeight="1" x14ac:dyDescent="0.25">
      <c r="A22" s="5">
        <v>5</v>
      </c>
      <c r="B22" s="5" t="s">
        <v>165</v>
      </c>
      <c r="C22" s="6">
        <v>43670</v>
      </c>
      <c r="D22" s="5" t="s">
        <v>166</v>
      </c>
      <c r="E22" s="5" t="s">
        <v>24</v>
      </c>
      <c r="F22" s="5" t="s">
        <v>24</v>
      </c>
      <c r="G22" s="5"/>
      <c r="H22" s="7">
        <v>0.47152777777777777</v>
      </c>
      <c r="I22" s="5">
        <v>7.5</v>
      </c>
      <c r="J22" s="5">
        <v>16.600000000000001</v>
      </c>
      <c r="K22" s="7">
        <v>0.63541666666666663</v>
      </c>
      <c r="L22" s="8">
        <v>7.7</v>
      </c>
      <c r="M22" s="8">
        <v>21.1</v>
      </c>
      <c r="N22" s="7">
        <f>Table_1[[#This Row],[End Time]]-Table_1[[#This Row],[start time]]</f>
        <v>0.16388888888888886</v>
      </c>
      <c r="O22" s="9">
        <f>(HOUR(Table_1[[#This Row],[Total Time (hour:min)]]))+(MINUTE(Table_1[[#This Row],[Total Time (hour:min)]])/60)</f>
        <v>3.9333333333333336</v>
      </c>
      <c r="P22" s="5">
        <f>(Table_1[[#This Row],[end O2 (mg/L)]]-Table_1[[#This Row],[start O2 (mg/L)]])*1000</f>
        <v>200.00000000000017</v>
      </c>
      <c r="Q22" s="5">
        <v>0.03</v>
      </c>
      <c r="R22" s="5">
        <f>Table_1[[#This Row],[Change in O2 (ug/L)]]*Table_1[[#This Row],[Volume Incubated (L)]]</f>
        <v>6.0000000000000053</v>
      </c>
      <c r="S22" s="9">
        <f>Table_1[[#This Row],[Change in O2 (ug)]]/Table_1[[#This Row],[Total Time (h)]]</f>
        <v>1.5254237288135606</v>
      </c>
      <c r="T22" s="23">
        <v>3.8013300000000001</v>
      </c>
      <c r="U22" s="31">
        <f>Table_1[[#This Row],[Change in O2 (ug/h)]]/Table_1[[#This Row],[area (cm2)]]</f>
        <v>0.40128684665986919</v>
      </c>
      <c r="V22" s="10">
        <v>0.63611111111111118</v>
      </c>
      <c r="W22" s="8">
        <v>7.5</v>
      </c>
      <c r="X22" s="8">
        <v>19.2</v>
      </c>
      <c r="Y22" s="7">
        <v>0.79513888888888884</v>
      </c>
      <c r="Z22" s="8">
        <v>7.7</v>
      </c>
      <c r="AA22" s="8">
        <v>20.5</v>
      </c>
      <c r="AB22" s="7">
        <f>Table_1[[#This Row],[End Time4]]-Table_1[[#This Row],[Start Time2]]</f>
        <v>0.15902777777777766</v>
      </c>
      <c r="AC22" s="9">
        <f t="shared" si="0"/>
        <v>3.8166666666666664</v>
      </c>
      <c r="AD22" s="5">
        <f>(Table_1[[#This Row],[end O2 (mg/L)2]]-Table_1[[#This Row],[start O2 (mg/L) reads to 0.1]])*1000</f>
        <v>200.00000000000017</v>
      </c>
      <c r="AE22" s="5">
        <v>0.03</v>
      </c>
      <c r="AF22" s="5">
        <f t="shared" si="1"/>
        <v>6.0000000000000053</v>
      </c>
      <c r="AG22" s="5">
        <f t="shared" si="2"/>
        <v>1.5720524017467263</v>
      </c>
      <c r="AH22" s="25">
        <v>3.8013300000000001</v>
      </c>
      <c r="AI22" s="27">
        <f t="shared" si="3"/>
        <v>-0.41355325681977789</v>
      </c>
      <c r="AJ22" s="27">
        <f>Table_1[[#This Row],[NEP (mg O2 cm-2 h-1)]]+AI22</f>
        <v>-1.2266410159908703E-2</v>
      </c>
    </row>
    <row r="23" spans="1:36" ht="15.75" customHeight="1" x14ac:dyDescent="0.25">
      <c r="A23" s="5">
        <v>9</v>
      </c>
      <c r="B23" s="5" t="s">
        <v>172</v>
      </c>
      <c r="C23" s="6">
        <v>43670</v>
      </c>
      <c r="D23" s="5" t="s">
        <v>166</v>
      </c>
      <c r="E23" s="5" t="s">
        <v>37</v>
      </c>
      <c r="F23" s="5" t="s">
        <v>38</v>
      </c>
      <c r="G23" s="5"/>
      <c r="H23" s="7">
        <v>0.47569444444444442</v>
      </c>
      <c r="I23" s="5">
        <v>7.5</v>
      </c>
      <c r="J23" s="5">
        <v>16.7</v>
      </c>
      <c r="K23" s="7">
        <v>0.64513888888888882</v>
      </c>
      <c r="L23" s="8">
        <v>7</v>
      </c>
      <c r="M23" s="8">
        <v>21</v>
      </c>
      <c r="N23" s="7">
        <f>Table_1[[#This Row],[End Time]]-Table_1[[#This Row],[start time]]</f>
        <v>0.1694444444444444</v>
      </c>
      <c r="O23" s="9">
        <f>(HOUR(Table_1[[#This Row],[Total Time (hour:min)]]))+(MINUTE(Table_1[[#This Row],[Total Time (hour:min)]])/60)</f>
        <v>4.0666666666666664</v>
      </c>
      <c r="P23" s="5">
        <f>(Table_1[[#This Row],[end O2 (mg/L)]]-Table_1[[#This Row],[start O2 (mg/L)]])*1000</f>
        <v>-500</v>
      </c>
      <c r="Q23" s="5">
        <v>0.03</v>
      </c>
      <c r="R23" s="5">
        <f>Table_1[[#This Row],[Change in O2 (ug/L)]]*Table_1[[#This Row],[Volume Incubated (L)]]</f>
        <v>-15</v>
      </c>
      <c r="S23" s="9">
        <f>Table_1[[#This Row],[Change in O2 (ug)]]/Table_1[[#This Row],[Total Time (h)]]</f>
        <v>-3.6885245901639347</v>
      </c>
      <c r="T23" s="23">
        <v>3.8013300000000001</v>
      </c>
      <c r="U23" s="31">
        <f>Table_1[[#This Row],[Change in O2 (ug/h)]]/Table_1[[#This Row],[area (cm2)]]</f>
        <v>-0.9703247521693551</v>
      </c>
      <c r="V23" s="10">
        <v>0.64583333333333337</v>
      </c>
      <c r="W23" s="9" t="s">
        <v>173</v>
      </c>
      <c r="X23" s="8" t="s">
        <v>171</v>
      </c>
      <c r="Y23" s="7">
        <v>0.79999999999999993</v>
      </c>
      <c r="Z23" s="8">
        <v>6.8</v>
      </c>
      <c r="AA23" s="8">
        <v>20.8</v>
      </c>
      <c r="AB23" s="7">
        <f>Table_1[[#This Row],[End Time4]]-Table_1[[#This Row],[Start Time2]]</f>
        <v>0.15416666666666656</v>
      </c>
      <c r="AC23" s="9">
        <f t="shared" si="0"/>
        <v>3.7</v>
      </c>
      <c r="AD23" s="5" t="e">
        <f>(Table_1[[#This Row],[end O2 (mg/L)2]]-Table_1[[#This Row],[start O2 (mg/L) reads to 0.1]])*1000</f>
        <v>#VALUE!</v>
      </c>
      <c r="AE23" s="5">
        <v>0.03</v>
      </c>
      <c r="AF23" s="5" t="e">
        <f t="shared" si="1"/>
        <v>#VALUE!</v>
      </c>
      <c r="AG23" s="5" t="e">
        <f t="shared" si="2"/>
        <v>#VALUE!</v>
      </c>
      <c r="AH23" s="25">
        <v>3.8013300000000001</v>
      </c>
      <c r="AI23" s="27" t="e">
        <f t="shared" si="3"/>
        <v>#VALUE!</v>
      </c>
      <c r="AJ23" s="27" t="e">
        <f>Table_1[[#This Row],[NEP (mg O2 cm-2 h-1)]]+AI23</f>
        <v>#VALUE!</v>
      </c>
    </row>
    <row r="24" spans="1:36" ht="15.75" customHeight="1" x14ac:dyDescent="0.25">
      <c r="A24" s="5">
        <v>10</v>
      </c>
      <c r="B24" s="5" t="s">
        <v>174</v>
      </c>
      <c r="C24" s="6">
        <v>43670</v>
      </c>
      <c r="D24" s="5" t="s">
        <v>166</v>
      </c>
      <c r="E24" s="5" t="s">
        <v>37</v>
      </c>
      <c r="F24" s="5" t="s">
        <v>38</v>
      </c>
      <c r="G24" s="5"/>
      <c r="H24" s="7">
        <v>0.4770833333333333</v>
      </c>
      <c r="I24" s="5">
        <v>7.5</v>
      </c>
      <c r="J24" s="5">
        <v>16.8</v>
      </c>
      <c r="K24" s="7">
        <v>0.64861111111111114</v>
      </c>
      <c r="L24" s="8">
        <v>6.3</v>
      </c>
      <c r="M24" s="8">
        <v>24.6</v>
      </c>
      <c r="N24" s="7">
        <f>Table_1[[#This Row],[End Time]]-Table_1[[#This Row],[start time]]</f>
        <v>0.17152777777777783</v>
      </c>
      <c r="O24" s="9">
        <f>(HOUR(Table_1[[#This Row],[Total Time (hour:min)]]))+(MINUTE(Table_1[[#This Row],[Total Time (hour:min)]])/60)</f>
        <v>4.1166666666666663</v>
      </c>
      <c r="P24" s="5">
        <f>(Table_1[[#This Row],[end O2 (mg/L)]]-Table_1[[#This Row],[start O2 (mg/L)]])*1000</f>
        <v>-1200.0000000000002</v>
      </c>
      <c r="Q24" s="5">
        <v>0.03</v>
      </c>
      <c r="R24" s="5">
        <f>Table_1[[#This Row],[Change in O2 (ug/L)]]*Table_1[[#This Row],[Volume Incubated (L)]]</f>
        <v>-36.000000000000007</v>
      </c>
      <c r="S24" s="9">
        <f>Table_1[[#This Row],[Change in O2 (ug)]]/Table_1[[#This Row],[Total Time (h)]]</f>
        <v>-8.7449392712550633</v>
      </c>
      <c r="T24" s="23">
        <v>3.8013300000000001</v>
      </c>
      <c r="U24" s="31">
        <f>Table_1[[#This Row],[Change in O2 (ug/h)]]/Table_1[[#This Row],[area (cm2)]]</f>
        <v>-2.3004946351027304</v>
      </c>
      <c r="V24" s="10">
        <v>0.65</v>
      </c>
      <c r="W24" s="9">
        <v>7.47</v>
      </c>
      <c r="X24" s="9">
        <v>18.8</v>
      </c>
      <c r="Y24" s="7">
        <v>0.80138888888888893</v>
      </c>
      <c r="Z24" s="8">
        <v>6.8</v>
      </c>
      <c r="AA24" s="8">
        <v>21</v>
      </c>
      <c r="AB24" s="7">
        <f>Table_1[[#This Row],[End Time4]]-Table_1[[#This Row],[Start Time2]]</f>
        <v>0.15138888888888891</v>
      </c>
      <c r="AC24" s="9">
        <f t="shared" si="0"/>
        <v>3.6333333333333333</v>
      </c>
      <c r="AD24" s="5">
        <f>(Table_1[[#This Row],[end O2 (mg/L)2]]-Table_1[[#This Row],[start O2 (mg/L) reads to 0.1]])*1000</f>
        <v>-669.99999999999989</v>
      </c>
      <c r="AE24" s="5">
        <v>0.03</v>
      </c>
      <c r="AF24" s="5">
        <f t="shared" si="1"/>
        <v>-20.099999999999994</v>
      </c>
      <c r="AG24" s="5">
        <f t="shared" si="2"/>
        <v>-5.5321100917431174</v>
      </c>
      <c r="AH24" s="25">
        <v>3.8013300000000001</v>
      </c>
      <c r="AI24" s="27">
        <f t="shared" si="3"/>
        <v>1.455309087015102</v>
      </c>
      <c r="AJ24" s="27">
        <f>Table_1[[#This Row],[NEP (mg O2 cm-2 h-1)]]+AI24</f>
        <v>-0.84518554808762847</v>
      </c>
    </row>
    <row r="25" spans="1:36" ht="15.75" customHeight="1" x14ac:dyDescent="0.25">
      <c r="A25" s="5">
        <v>12</v>
      </c>
      <c r="B25" s="5" t="s">
        <v>176</v>
      </c>
      <c r="C25" s="6">
        <v>43670</v>
      </c>
      <c r="D25" s="5" t="s">
        <v>166</v>
      </c>
      <c r="E25" s="5" t="s">
        <v>37</v>
      </c>
      <c r="F25" s="5" t="s">
        <v>38</v>
      </c>
      <c r="G25" s="5"/>
      <c r="H25" s="7">
        <v>0.4777777777777778</v>
      </c>
      <c r="I25" s="5">
        <v>7.5</v>
      </c>
      <c r="J25" s="5">
        <v>16.8</v>
      </c>
      <c r="K25" s="7">
        <v>0.65138888888888891</v>
      </c>
      <c r="L25" s="8">
        <v>6.4</v>
      </c>
      <c r="M25" s="8">
        <v>22.2</v>
      </c>
      <c r="N25" s="7">
        <f>Table_1[[#This Row],[End Time]]-Table_1[[#This Row],[start time]]</f>
        <v>0.1736111111111111</v>
      </c>
      <c r="O25" s="9">
        <f>(HOUR(Table_1[[#This Row],[Total Time (hour:min)]]))+(MINUTE(Table_1[[#This Row],[Total Time (hour:min)]])/60)</f>
        <v>4.166666666666667</v>
      </c>
      <c r="P25" s="5">
        <f>(Table_1[[#This Row],[end O2 (mg/L)]]-Table_1[[#This Row],[start O2 (mg/L)]])*1000</f>
        <v>-1099.9999999999995</v>
      </c>
      <c r="Q25" s="5">
        <v>0.03</v>
      </c>
      <c r="R25" s="5">
        <f>Table_1[[#This Row],[Change in O2 (ug/L)]]*Table_1[[#This Row],[Volume Incubated (L)]]</f>
        <v>-32.999999999999986</v>
      </c>
      <c r="S25" s="9">
        <f>Table_1[[#This Row],[Change in O2 (ug)]]/Table_1[[#This Row],[Total Time (h)]]</f>
        <v>-7.9199999999999964</v>
      </c>
      <c r="T25" s="23">
        <v>3.8013300000000001</v>
      </c>
      <c r="U25" s="31">
        <f>Table_1[[#This Row],[Change in O2 (ug/h)]]/Table_1[[#This Row],[area (cm2)]]</f>
        <v>-2.0834813078580381</v>
      </c>
      <c r="V25" s="10">
        <v>0.65208333333333335</v>
      </c>
      <c r="W25" s="9">
        <v>7.34</v>
      </c>
      <c r="X25" s="9">
        <v>18.899999999999999</v>
      </c>
      <c r="Y25" s="7">
        <v>0.8041666666666667</v>
      </c>
      <c r="Z25" s="8">
        <v>6.9</v>
      </c>
      <c r="AA25" s="8">
        <v>21.1</v>
      </c>
      <c r="AB25" s="7">
        <f>Table_1[[#This Row],[End Time4]]-Table_1[[#This Row],[Start Time2]]</f>
        <v>0.15208333333333335</v>
      </c>
      <c r="AC25" s="9">
        <f t="shared" si="0"/>
        <v>3.65</v>
      </c>
      <c r="AD25" s="5">
        <f>(Table_1[[#This Row],[end O2 (mg/L)2]]-Table_1[[#This Row],[start O2 (mg/L) reads to 0.1]])*1000</f>
        <v>-439.99999999999949</v>
      </c>
      <c r="AE25" s="5">
        <v>0.03</v>
      </c>
      <c r="AF25" s="5">
        <f t="shared" si="1"/>
        <v>-13.199999999999983</v>
      </c>
      <c r="AG25" s="5">
        <f t="shared" si="2"/>
        <v>-3.6164383561643789</v>
      </c>
      <c r="AH25" s="25">
        <v>3.8013300000000001</v>
      </c>
      <c r="AI25" s="27">
        <f t="shared" si="3"/>
        <v>0.95136132778905769</v>
      </c>
      <c r="AJ25" s="27">
        <f>Table_1[[#This Row],[NEP (mg O2 cm-2 h-1)]]+AI25</f>
        <v>-1.1321199800689805</v>
      </c>
    </row>
    <row r="26" spans="1:36" ht="15.75" customHeight="1" x14ac:dyDescent="0.25">
      <c r="A26" s="5">
        <v>21</v>
      </c>
      <c r="B26" s="5" t="s">
        <v>185</v>
      </c>
      <c r="C26" s="6">
        <v>43670</v>
      </c>
      <c r="D26" s="5" t="s">
        <v>166</v>
      </c>
      <c r="E26" s="5" t="s">
        <v>37</v>
      </c>
      <c r="F26" s="5" t="s">
        <v>38</v>
      </c>
      <c r="G26" s="11"/>
      <c r="H26" s="7">
        <v>0.48402777777777778</v>
      </c>
      <c r="I26" s="8">
        <v>7.5</v>
      </c>
      <c r="J26" s="8">
        <v>17.2</v>
      </c>
      <c r="K26" s="7">
        <v>0.66249999999999998</v>
      </c>
      <c r="L26" s="9">
        <v>6.7</v>
      </c>
      <c r="M26" s="8">
        <v>23.1</v>
      </c>
      <c r="N26" s="7">
        <f>Table_1[[#This Row],[End Time]]-Table_1[[#This Row],[start time]]</f>
        <v>0.1784722222222222</v>
      </c>
      <c r="O26" s="9">
        <f>(HOUR(Table_1[[#This Row],[Total Time (hour:min)]]))+(MINUTE(Table_1[[#This Row],[Total Time (hour:min)]])/60)</f>
        <v>4.2833333333333332</v>
      </c>
      <c r="P26" s="5">
        <f>(Table_1[[#This Row],[end O2 (mg/L)]]-Table_1[[#This Row],[start O2 (mg/L)]])*1000</f>
        <v>-799.99999999999977</v>
      </c>
      <c r="Q26" s="5">
        <v>0.03</v>
      </c>
      <c r="R26" s="5">
        <f>Table_1[[#This Row],[Change in O2 (ug/L)]]*Table_1[[#This Row],[Volume Incubated (L)]]</f>
        <v>-23.999999999999993</v>
      </c>
      <c r="S26" s="9">
        <f>Table_1[[#This Row],[Change in O2 (ug)]]/Table_1[[#This Row],[Total Time (h)]]</f>
        <v>-5.6031128404669248</v>
      </c>
      <c r="T26" s="23">
        <v>3.8013300000000001</v>
      </c>
      <c r="U26" s="31">
        <f>Table_1[[#This Row],[Change in O2 (ug/h)]]/Table_1[[#This Row],[area (cm2)]]</f>
        <v>-1.4739874834510354</v>
      </c>
      <c r="V26" s="10">
        <v>0.66249999999999998</v>
      </c>
      <c r="W26" s="9">
        <v>7.55</v>
      </c>
      <c r="X26" s="9">
        <v>19.100000000000001</v>
      </c>
      <c r="Y26" s="7">
        <v>0.81597222222222221</v>
      </c>
      <c r="Z26" s="8">
        <v>6.8</v>
      </c>
      <c r="AA26" s="8">
        <v>21.2</v>
      </c>
      <c r="AB26" s="7">
        <f>Table_1[[#This Row],[End Time4]]-Table_1[[#This Row],[Start Time2]]</f>
        <v>0.15347222222222223</v>
      </c>
      <c r="AC26" s="9">
        <f t="shared" si="0"/>
        <v>3.6833333333333336</v>
      </c>
      <c r="AD26" s="5">
        <f>(Table_1[[#This Row],[end O2 (mg/L)2]]-Table_1[[#This Row],[start O2 (mg/L) reads to 0.1]])*1000</f>
        <v>-750</v>
      </c>
      <c r="AE26" s="5">
        <v>0.03</v>
      </c>
      <c r="AF26" s="5">
        <f t="shared" si="1"/>
        <v>-22.5</v>
      </c>
      <c r="AG26" s="5">
        <f t="shared" si="2"/>
        <v>-6.1085972850678729</v>
      </c>
      <c r="AH26" s="25">
        <v>3.8013300000000001</v>
      </c>
      <c r="AI26" s="27">
        <f t="shared" si="3"/>
        <v>1.6069631642261715</v>
      </c>
      <c r="AJ26" s="27">
        <f>Table_1[[#This Row],[NEP (mg O2 cm-2 h-1)]]+AI26</f>
        <v>0.13297568077513611</v>
      </c>
    </row>
    <row r="27" spans="1:36" ht="15.75" customHeight="1" x14ac:dyDescent="0.25">
      <c r="A27" s="5">
        <v>19</v>
      </c>
      <c r="B27" s="5" t="s">
        <v>183</v>
      </c>
      <c r="C27" s="6">
        <v>43670</v>
      </c>
      <c r="D27" s="5" t="s">
        <v>166</v>
      </c>
      <c r="E27" s="5" t="s">
        <v>30</v>
      </c>
      <c r="F27" s="5" t="s">
        <v>38</v>
      </c>
      <c r="G27" s="11"/>
      <c r="H27" s="7">
        <v>0.48333333333333334</v>
      </c>
      <c r="I27" s="8">
        <v>7.5</v>
      </c>
      <c r="J27" s="8">
        <v>17.100000000000001</v>
      </c>
      <c r="K27" s="7">
        <v>0.65972222222222221</v>
      </c>
      <c r="L27" s="9">
        <v>6.6</v>
      </c>
      <c r="M27" s="8">
        <v>22.4</v>
      </c>
      <c r="N27" s="7">
        <f>Table_1[[#This Row],[End Time]]-Table_1[[#This Row],[start time]]</f>
        <v>0.17638888888888887</v>
      </c>
      <c r="O27" s="9">
        <f>(HOUR(Table_1[[#This Row],[Total Time (hour:min)]]))+(MINUTE(Table_1[[#This Row],[Total Time (hour:min)]])/60)</f>
        <v>4.2333333333333334</v>
      </c>
      <c r="P27" s="5">
        <f>(Table_1[[#This Row],[end O2 (mg/L)]]-Table_1[[#This Row],[start O2 (mg/L)]])*1000</f>
        <v>-900.00000000000034</v>
      </c>
      <c r="Q27" s="5">
        <v>0.03</v>
      </c>
      <c r="R27" s="5">
        <f>Table_1[[#This Row],[Change in O2 (ug/L)]]*Table_1[[#This Row],[Volume Incubated (L)]]</f>
        <v>-27.000000000000011</v>
      </c>
      <c r="S27" s="9">
        <f>Table_1[[#This Row],[Change in O2 (ug)]]/Table_1[[#This Row],[Total Time (h)]]</f>
        <v>-6.3779527559055138</v>
      </c>
      <c r="T27" s="23">
        <v>3.8013300000000001</v>
      </c>
      <c r="U27" s="31">
        <f>Table_1[[#This Row],[Change in O2 (ug/h)]]/Table_1[[#This Row],[area (cm2)]]</f>
        <v>-1.6778213824912633</v>
      </c>
      <c r="V27" s="10">
        <v>0.66111111111111109</v>
      </c>
      <c r="W27" s="9">
        <v>7.51</v>
      </c>
      <c r="X27" s="9">
        <v>19.100000000000001</v>
      </c>
      <c r="Y27" s="7">
        <v>0.81319444444444444</v>
      </c>
      <c r="Z27" s="8">
        <v>7</v>
      </c>
      <c r="AA27" s="8">
        <v>21.2</v>
      </c>
      <c r="AB27" s="7">
        <f>Table_1[[#This Row],[End Time4]]-Table_1[[#This Row],[Start Time2]]</f>
        <v>0.15208333333333335</v>
      </c>
      <c r="AC27" s="9">
        <f t="shared" si="0"/>
        <v>3.65</v>
      </c>
      <c r="AD27" s="5">
        <f>(Table_1[[#This Row],[end O2 (mg/L)2]]-Table_1[[#This Row],[start O2 (mg/L) reads to 0.1]])*1000</f>
        <v>-509.99999999999977</v>
      </c>
      <c r="AE27" s="5">
        <v>0.03</v>
      </c>
      <c r="AF27" s="5">
        <f t="shared" si="1"/>
        <v>-15.299999999999992</v>
      </c>
      <c r="AG27" s="5">
        <f t="shared" si="2"/>
        <v>-4.1917808219178063</v>
      </c>
      <c r="AH27" s="25">
        <v>3.8013300000000001</v>
      </c>
      <c r="AI27" s="27">
        <f t="shared" si="3"/>
        <v>1.1027142663009541</v>
      </c>
      <c r="AJ27" s="27">
        <f>Table_1[[#This Row],[NEP (mg O2 cm-2 h-1)]]+AI27</f>
        <v>-0.57510711619030919</v>
      </c>
    </row>
    <row r="28" spans="1:36" ht="15.75" customHeight="1" x14ac:dyDescent="0.25">
      <c r="A28" s="5">
        <v>20</v>
      </c>
      <c r="B28" s="5" t="s">
        <v>184</v>
      </c>
      <c r="C28" s="6">
        <v>43670</v>
      </c>
      <c r="D28" s="5" t="s">
        <v>166</v>
      </c>
      <c r="E28" s="5" t="s">
        <v>30</v>
      </c>
      <c r="F28" s="5" t="s">
        <v>38</v>
      </c>
      <c r="G28" s="11"/>
      <c r="H28" s="7">
        <v>0.48333333333333334</v>
      </c>
      <c r="I28" s="8">
        <v>7.5</v>
      </c>
      <c r="J28" s="8">
        <v>17.2</v>
      </c>
      <c r="K28" s="7">
        <v>0.66111111111111109</v>
      </c>
      <c r="L28" s="9">
        <v>6.6</v>
      </c>
      <c r="M28" s="8">
        <v>22.5</v>
      </c>
      <c r="N28" s="7">
        <f>Table_1[[#This Row],[End Time]]-Table_1[[#This Row],[start time]]</f>
        <v>0.17777777777777776</v>
      </c>
      <c r="O28" s="9">
        <f>(HOUR(Table_1[[#This Row],[Total Time (hour:min)]]))+(MINUTE(Table_1[[#This Row],[Total Time (hour:min)]])/60)</f>
        <v>4.2666666666666666</v>
      </c>
      <c r="P28" s="5">
        <f>(Table_1[[#This Row],[end O2 (mg/L)]]-Table_1[[#This Row],[start O2 (mg/L)]])*1000</f>
        <v>-900.00000000000034</v>
      </c>
      <c r="Q28" s="5">
        <v>0.03</v>
      </c>
      <c r="R28" s="5">
        <f>Table_1[[#This Row],[Change in O2 (ug/L)]]*Table_1[[#This Row],[Volume Incubated (L)]]</f>
        <v>-27.000000000000011</v>
      </c>
      <c r="S28" s="9">
        <f>Table_1[[#This Row],[Change in O2 (ug)]]/Table_1[[#This Row],[Total Time (h)]]</f>
        <v>-6.3281250000000027</v>
      </c>
      <c r="T28" s="23">
        <v>3.8013300000000001</v>
      </c>
      <c r="U28" s="31">
        <f>Table_1[[#This Row],[Change in O2 (ug/h)]]/Table_1[[#This Row],[area (cm2)]]</f>
        <v>-1.6647134029405504</v>
      </c>
      <c r="V28" s="10">
        <v>0.66180555555555554</v>
      </c>
      <c r="W28" s="9">
        <v>7.52</v>
      </c>
      <c r="X28" s="9">
        <v>19.100000000000001</v>
      </c>
      <c r="Y28" s="7">
        <v>0.81458333333333333</v>
      </c>
      <c r="Z28" s="8">
        <v>6.7</v>
      </c>
      <c r="AA28" s="8">
        <v>21.2</v>
      </c>
      <c r="AB28" s="7">
        <f>Table_1[[#This Row],[End Time4]]-Table_1[[#This Row],[Start Time2]]</f>
        <v>0.15277777777777779</v>
      </c>
      <c r="AC28" s="9">
        <f t="shared" si="0"/>
        <v>3.6666666666666665</v>
      </c>
      <c r="AD28" s="5">
        <f>(Table_1[[#This Row],[end O2 (mg/L)2]]-Table_1[[#This Row],[start O2 (mg/L) reads to 0.1]])*1000</f>
        <v>-819.99999999999943</v>
      </c>
      <c r="AE28" s="5">
        <v>0.03</v>
      </c>
      <c r="AF28" s="5">
        <f t="shared" si="1"/>
        <v>-24.599999999999984</v>
      </c>
      <c r="AG28" s="5">
        <f t="shared" si="2"/>
        <v>-6.7090909090909046</v>
      </c>
      <c r="AH28" s="25">
        <v>3.8013300000000001</v>
      </c>
      <c r="AI28" s="27">
        <f t="shared" si="3"/>
        <v>1.7649325128549493</v>
      </c>
      <c r="AJ28" s="27">
        <f>Table_1[[#This Row],[NEP (mg O2 cm-2 h-1)]]+AI28</f>
        <v>0.10021910991439897</v>
      </c>
    </row>
    <row r="29" spans="1:36" ht="15.75" customHeight="1" x14ac:dyDescent="0.25">
      <c r="A29" s="5">
        <v>22</v>
      </c>
      <c r="B29" s="5" t="s">
        <v>186</v>
      </c>
      <c r="C29" s="6">
        <v>43670</v>
      </c>
      <c r="D29" s="5" t="s">
        <v>166</v>
      </c>
      <c r="E29" s="5" t="s">
        <v>30</v>
      </c>
      <c r="F29" s="5" t="s">
        <v>38</v>
      </c>
      <c r="G29" s="5"/>
      <c r="H29" s="7">
        <v>0.48472222222222222</v>
      </c>
      <c r="I29" s="8">
        <v>7.5</v>
      </c>
      <c r="J29" s="8">
        <v>17.100000000000001</v>
      </c>
      <c r="K29" s="7">
        <v>0.66319444444444442</v>
      </c>
      <c r="L29" s="9">
        <v>6.7</v>
      </c>
      <c r="M29" s="8">
        <v>22</v>
      </c>
      <c r="N29" s="7">
        <f>Table_1[[#This Row],[End Time]]-Table_1[[#This Row],[start time]]</f>
        <v>0.1784722222222222</v>
      </c>
      <c r="O29" s="9">
        <f>(HOUR(Table_1[[#This Row],[Total Time (hour:min)]]))+(MINUTE(Table_1[[#This Row],[Total Time (hour:min)]])/60)</f>
        <v>4.2833333333333332</v>
      </c>
      <c r="P29" s="5">
        <f>(Table_1[[#This Row],[end O2 (mg/L)]]-Table_1[[#This Row],[start O2 (mg/L)]])*1000</f>
        <v>-799.99999999999977</v>
      </c>
      <c r="Q29" s="5">
        <v>0.03</v>
      </c>
      <c r="R29" s="5">
        <f>Table_1[[#This Row],[Change in O2 (ug/L)]]*Table_1[[#This Row],[Volume Incubated (L)]]</f>
        <v>-23.999999999999993</v>
      </c>
      <c r="S29" s="9">
        <f>Table_1[[#This Row],[Change in O2 (ug)]]/Table_1[[#This Row],[Total Time (h)]]</f>
        <v>-5.6031128404669248</v>
      </c>
      <c r="T29" s="23">
        <v>3.8013300000000001</v>
      </c>
      <c r="U29" s="31">
        <f>Table_1[[#This Row],[Change in O2 (ug/h)]]/Table_1[[#This Row],[area (cm2)]]</f>
        <v>-1.4739874834510354</v>
      </c>
      <c r="V29" s="10">
        <v>0.66388888888888886</v>
      </c>
      <c r="W29" s="9">
        <v>7.55</v>
      </c>
      <c r="X29" s="9">
        <v>19.100000000000001</v>
      </c>
      <c r="Y29" s="7">
        <v>0.81736111111111109</v>
      </c>
      <c r="Z29" s="8">
        <v>6.7</v>
      </c>
      <c r="AA29" s="8">
        <v>21</v>
      </c>
      <c r="AB29" s="7">
        <f>Table_1[[#This Row],[End Time4]]-Table_1[[#This Row],[Start Time2]]</f>
        <v>0.15347222222222223</v>
      </c>
      <c r="AC29" s="9">
        <f t="shared" si="0"/>
        <v>3.6833333333333336</v>
      </c>
      <c r="AD29" s="5">
        <f>(Table_1[[#This Row],[end O2 (mg/L)2]]-Table_1[[#This Row],[start O2 (mg/L) reads to 0.1]])*1000</f>
        <v>-849.99999999999966</v>
      </c>
      <c r="AE29" s="5">
        <v>0.03</v>
      </c>
      <c r="AF29" s="5">
        <f t="shared" si="1"/>
        <v>-25.499999999999989</v>
      </c>
      <c r="AG29" s="5">
        <f t="shared" si="2"/>
        <v>-6.9230769230769198</v>
      </c>
      <c r="AH29" s="25">
        <v>3.8013300000000001</v>
      </c>
      <c r="AI29" s="27">
        <f t="shared" si="3"/>
        <v>1.821224919456327</v>
      </c>
      <c r="AJ29" s="27">
        <f>Table_1[[#This Row],[NEP (mg O2 cm-2 h-1)]]+AI29</f>
        <v>0.34723743600529167</v>
      </c>
    </row>
    <row r="30" spans="1:36" ht="15.75" customHeight="1" x14ac:dyDescent="0.25">
      <c r="A30" s="5">
        <v>29</v>
      </c>
      <c r="B30" s="5" t="s">
        <v>193</v>
      </c>
      <c r="C30" s="6">
        <v>43670</v>
      </c>
      <c r="D30" s="5" t="s">
        <v>166</v>
      </c>
      <c r="E30" s="5" t="s">
        <v>30</v>
      </c>
      <c r="F30" s="5" t="s">
        <v>38</v>
      </c>
      <c r="G30" s="5"/>
      <c r="H30" s="7">
        <v>0.48819444444444443</v>
      </c>
      <c r="I30" s="8">
        <v>7.6</v>
      </c>
      <c r="J30" s="8">
        <v>17.2</v>
      </c>
      <c r="K30" s="7">
        <v>0.67152777777777783</v>
      </c>
      <c r="L30" s="9">
        <v>6.8</v>
      </c>
      <c r="M30" s="8">
        <v>22.3</v>
      </c>
      <c r="N30" s="7">
        <f>Table_1[[#This Row],[End Time]]-Table_1[[#This Row],[start time]]</f>
        <v>0.1833333333333334</v>
      </c>
      <c r="O30" s="9">
        <f>(HOUR(Table_1[[#This Row],[Total Time (hour:min)]]))+(MINUTE(Table_1[[#This Row],[Total Time (hour:min)]])/60)</f>
        <v>4.4000000000000004</v>
      </c>
      <c r="P30" s="5">
        <f>(Table_1[[#This Row],[end O2 (mg/L)]]-Table_1[[#This Row],[start O2 (mg/L)]])*1000</f>
        <v>-799.99999999999977</v>
      </c>
      <c r="Q30" s="5">
        <v>0.03</v>
      </c>
      <c r="R30" s="5">
        <f>Table_1[[#This Row],[Change in O2 (ug/L)]]*Table_1[[#This Row],[Volume Incubated (L)]]</f>
        <v>-23.999999999999993</v>
      </c>
      <c r="S30" s="9">
        <f>Table_1[[#This Row],[Change in O2 (ug)]]/Table_1[[#This Row],[Total Time (h)]]</f>
        <v>-5.4545454545454524</v>
      </c>
      <c r="T30" s="23">
        <v>3.8013300000000001</v>
      </c>
      <c r="U30" s="31">
        <f>Table_1[[#This Row],[Change in O2 (ug/h)]]/Table_1[[#This Row],[area (cm2)]]</f>
        <v>-1.434904481995894</v>
      </c>
      <c r="V30" s="10">
        <v>0.67222222222222217</v>
      </c>
      <c r="W30" s="9">
        <v>7.58</v>
      </c>
      <c r="X30" s="9">
        <v>19.2</v>
      </c>
      <c r="Y30" s="7">
        <v>0.82638888888888884</v>
      </c>
      <c r="Z30" s="8">
        <v>7</v>
      </c>
      <c r="AA30" s="8">
        <v>20.9</v>
      </c>
      <c r="AB30" s="7">
        <f>Table_1[[#This Row],[End Time4]]-Table_1[[#This Row],[Start Time2]]</f>
        <v>0.15416666666666667</v>
      </c>
      <c r="AC30" s="9">
        <f t="shared" si="0"/>
        <v>3.7</v>
      </c>
      <c r="AD30" s="5">
        <f>(Table_1[[#This Row],[end O2 (mg/L)2]]-Table_1[[#This Row],[start O2 (mg/L) reads to 0.1]])*1000</f>
        <v>-580.00000000000011</v>
      </c>
      <c r="AE30" s="5">
        <v>0.03</v>
      </c>
      <c r="AF30" s="5">
        <f t="shared" si="1"/>
        <v>-17.400000000000002</v>
      </c>
      <c r="AG30" s="5">
        <f t="shared" si="2"/>
        <v>-4.7027027027027026</v>
      </c>
      <c r="AH30" s="25">
        <v>3.8013300000000001</v>
      </c>
      <c r="AI30" s="27">
        <f t="shared" si="3"/>
        <v>1.2371203506937578</v>
      </c>
      <c r="AJ30" s="27">
        <f>Table_1[[#This Row],[NEP (mg O2 cm-2 h-1)]]+AI30</f>
        <v>-0.19778413130213623</v>
      </c>
    </row>
    <row r="31" spans="1:36" ht="15.75" customHeight="1" x14ac:dyDescent="0.25">
      <c r="A31" s="5">
        <v>42</v>
      </c>
      <c r="B31" s="5" t="s">
        <v>122</v>
      </c>
      <c r="C31" s="6"/>
      <c r="D31" s="6" t="s">
        <v>113</v>
      </c>
      <c r="E31" s="5" t="s">
        <v>37</v>
      </c>
      <c r="F31" s="5" t="s">
        <v>31</v>
      </c>
      <c r="G31" s="5"/>
      <c r="H31" s="7">
        <v>0.43402777777777773</v>
      </c>
      <c r="I31" s="8">
        <v>8</v>
      </c>
      <c r="J31" s="8">
        <v>14.6</v>
      </c>
      <c r="K31" s="7">
        <v>0.6118055555555556</v>
      </c>
      <c r="L31" s="8">
        <v>7.6</v>
      </c>
      <c r="M31" s="8">
        <v>21.3</v>
      </c>
      <c r="N31" s="7">
        <f>Table_1[[#This Row],[End Time]]-Table_1[[#This Row],[start time]]</f>
        <v>0.17777777777777787</v>
      </c>
      <c r="O31" s="9">
        <f>(HOUR(Table_1[[#This Row],[Total Time (hour:min)]]))+(MINUTE(Table_1[[#This Row],[Total Time (hour:min)]])/60)</f>
        <v>4.2666666666666666</v>
      </c>
      <c r="P31" s="5">
        <f>(Table_1[[#This Row],[end O2 (mg/L)]]-Table_1[[#This Row],[start O2 (mg/L)]])*1000</f>
        <v>-400.00000000000034</v>
      </c>
      <c r="Q31" s="5">
        <v>0.03</v>
      </c>
      <c r="R31" s="5">
        <f>Table_1[[#This Row],[Change in O2 (ug/L)]]*Table_1[[#This Row],[Volume Incubated (L)]]</f>
        <v>-12.000000000000011</v>
      </c>
      <c r="S31" s="9">
        <f>Table_1[[#This Row],[Change in O2 (ug)]]/Table_1[[#This Row],[Total Time (h)]]</f>
        <v>-2.8125000000000027</v>
      </c>
      <c r="T31" s="23">
        <v>3.8013300000000001</v>
      </c>
      <c r="U31" s="31">
        <f>Table_1[[#This Row],[Change in O2 (ug/h)]]/Table_1[[#This Row],[area (cm2)]]</f>
        <v>-0.73987262352913385</v>
      </c>
      <c r="V31" s="10">
        <f>K31</f>
        <v>0.6118055555555556</v>
      </c>
      <c r="W31" s="8">
        <v>7.78</v>
      </c>
      <c r="X31" s="8">
        <v>17.7</v>
      </c>
      <c r="Y31" s="7">
        <v>0.78611111111111109</v>
      </c>
      <c r="Z31" s="8">
        <v>7.7</v>
      </c>
      <c r="AA31" s="8">
        <v>20.6</v>
      </c>
      <c r="AB31" s="7">
        <f>Table_1[[#This Row],[End Time4]]-Table_1[[#This Row],[Start Time2]]</f>
        <v>0.17430555555555549</v>
      </c>
      <c r="AC31" s="9">
        <f t="shared" si="0"/>
        <v>4.1833333333333336</v>
      </c>
      <c r="AD31" s="5">
        <f>(Table_1[[#This Row],[end O2 (mg/L)2]]-Table_1[[#This Row],[start O2 (mg/L) reads to 0.1]])*1000</f>
        <v>-80.000000000000071</v>
      </c>
      <c r="AE31" s="5">
        <v>0.03</v>
      </c>
      <c r="AF31" s="5">
        <f t="shared" si="1"/>
        <v>-2.4000000000000021</v>
      </c>
      <c r="AG31" s="5">
        <f t="shared" si="2"/>
        <v>-0.57370517928286902</v>
      </c>
      <c r="AH31" s="25">
        <v>3.8013300000000001</v>
      </c>
      <c r="AI31" s="27">
        <f t="shared" si="3"/>
        <v>0.15092222440116196</v>
      </c>
      <c r="AJ31" s="27">
        <f>Table_1[[#This Row],[NEP (mg O2 cm-2 h-1)]]+AI31</f>
        <v>-0.58895039912797187</v>
      </c>
    </row>
    <row r="32" spans="1:36" ht="15.75" customHeight="1" x14ac:dyDescent="0.25">
      <c r="A32" s="5">
        <v>44</v>
      </c>
      <c r="B32" s="5" t="s">
        <v>124</v>
      </c>
      <c r="C32" s="6"/>
      <c r="D32" s="6" t="s">
        <v>113</v>
      </c>
      <c r="E32" s="5" t="s">
        <v>37</v>
      </c>
      <c r="F32" s="5" t="s">
        <v>31</v>
      </c>
      <c r="G32" s="5"/>
      <c r="H32" s="7">
        <v>0.43541666666666662</v>
      </c>
      <c r="I32" s="8">
        <v>8</v>
      </c>
      <c r="J32" s="8">
        <v>14.7</v>
      </c>
      <c r="K32" s="7">
        <v>0.61458333333333337</v>
      </c>
      <c r="L32" s="8">
        <v>7.6</v>
      </c>
      <c r="M32" s="8">
        <v>21.2</v>
      </c>
      <c r="N32" s="7">
        <f>Table_1[[#This Row],[End Time]]-Table_1[[#This Row],[start time]]</f>
        <v>0.17916666666666675</v>
      </c>
      <c r="O32" s="9">
        <f>(HOUR(Table_1[[#This Row],[Total Time (hour:min)]]))+(MINUTE(Table_1[[#This Row],[Total Time (hour:min)]])/60)</f>
        <v>4.3</v>
      </c>
      <c r="P32" s="5">
        <f>(Table_1[[#This Row],[end O2 (mg/L)]]-Table_1[[#This Row],[start O2 (mg/L)]])*1000</f>
        <v>-400.00000000000034</v>
      </c>
      <c r="Q32" s="5">
        <v>0.03</v>
      </c>
      <c r="R32" s="5">
        <f>Table_1[[#This Row],[Change in O2 (ug/L)]]*Table_1[[#This Row],[Volume Incubated (L)]]</f>
        <v>-12.000000000000011</v>
      </c>
      <c r="S32" s="9">
        <f>Table_1[[#This Row],[Change in O2 (ug)]]/Table_1[[#This Row],[Total Time (h)]]</f>
        <v>-2.7906976744186074</v>
      </c>
      <c r="T32" s="23">
        <v>3.8013300000000001</v>
      </c>
      <c r="U32" s="31">
        <f>Table_1[[#This Row],[Change in O2 (ug/h)]]/Table_1[[#This Row],[area (cm2)]]</f>
        <v>-0.73413717683510959</v>
      </c>
      <c r="V32" s="10">
        <f>K32</f>
        <v>0.61458333333333337</v>
      </c>
      <c r="W32" s="8">
        <v>7.8</v>
      </c>
      <c r="X32" s="8">
        <v>17.8</v>
      </c>
      <c r="Y32" s="7">
        <v>0.78888888888888886</v>
      </c>
      <c r="Z32" s="8">
        <v>7.7</v>
      </c>
      <c r="AA32" s="8">
        <v>20.9</v>
      </c>
      <c r="AB32" s="7">
        <f>Table_1[[#This Row],[End Time4]]-Table_1[[#This Row],[Start Time2]]</f>
        <v>0.17430555555555549</v>
      </c>
      <c r="AC32" s="9">
        <f t="shared" si="0"/>
        <v>4.1833333333333336</v>
      </c>
      <c r="AD32" s="5">
        <f>(Table_1[[#This Row],[end O2 (mg/L)2]]-Table_1[[#This Row],[start O2 (mg/L) reads to 0.1]])*1000</f>
        <v>-99.999999999999645</v>
      </c>
      <c r="AE32" s="5">
        <v>0.03</v>
      </c>
      <c r="AF32" s="5">
        <f t="shared" si="1"/>
        <v>-2.9999999999999893</v>
      </c>
      <c r="AG32" s="5">
        <f t="shared" si="2"/>
        <v>-0.71713147410358302</v>
      </c>
      <c r="AH32" s="25">
        <v>3.8013300000000001</v>
      </c>
      <c r="AI32" s="27">
        <f t="shared" si="3"/>
        <v>0.18865278050145159</v>
      </c>
      <c r="AJ32" s="27">
        <f>Table_1[[#This Row],[NEP (mg O2 cm-2 h-1)]]+AI32</f>
        <v>-0.54548439633365797</v>
      </c>
    </row>
    <row r="33" spans="1:36" ht="15.75" customHeight="1" x14ac:dyDescent="0.25">
      <c r="A33" s="5">
        <v>46</v>
      </c>
      <c r="B33" s="5" t="s">
        <v>126</v>
      </c>
      <c r="C33" s="6"/>
      <c r="D33" s="6" t="s">
        <v>113</v>
      </c>
      <c r="E33" s="5" t="s">
        <v>37</v>
      </c>
      <c r="F33" s="5" t="s">
        <v>31</v>
      </c>
      <c r="G33" s="5"/>
      <c r="H33" s="7">
        <v>0.436805555555555</v>
      </c>
      <c r="I33" s="8">
        <v>8</v>
      </c>
      <c r="J33" s="8">
        <v>14.8</v>
      </c>
      <c r="K33" s="7">
        <v>0.61597222222222225</v>
      </c>
      <c r="L33" s="8">
        <v>7.6</v>
      </c>
      <c r="M33" s="8">
        <v>21.3</v>
      </c>
      <c r="N33" s="7">
        <f>Table_1[[#This Row],[End Time]]-Table_1[[#This Row],[start time]]</f>
        <v>0.17916666666666725</v>
      </c>
      <c r="O33" s="9">
        <f>(HOUR(Table_1[[#This Row],[Total Time (hour:min)]]))+(MINUTE(Table_1[[#This Row],[Total Time (hour:min)]])/60)</f>
        <v>4.3</v>
      </c>
      <c r="P33" s="5">
        <f>(Table_1[[#This Row],[end O2 (mg/L)]]-Table_1[[#This Row],[start O2 (mg/L)]])*1000</f>
        <v>-400.00000000000034</v>
      </c>
      <c r="Q33" s="5">
        <v>0.03</v>
      </c>
      <c r="R33" s="5">
        <f>Table_1[[#This Row],[Change in O2 (ug/L)]]*Table_1[[#This Row],[Volume Incubated (L)]]</f>
        <v>-12.000000000000011</v>
      </c>
      <c r="S33" s="9">
        <f>Table_1[[#This Row],[Change in O2 (ug)]]/Table_1[[#This Row],[Total Time (h)]]</f>
        <v>-2.7906976744186074</v>
      </c>
      <c r="T33" s="23">
        <v>3.8013300000000001</v>
      </c>
      <c r="U33" s="31">
        <f>Table_1[[#This Row],[Change in O2 (ug/h)]]/Table_1[[#This Row],[area (cm2)]]</f>
        <v>-0.73413717683510959</v>
      </c>
      <c r="V33" s="10">
        <f>K33</f>
        <v>0.61597222222222225</v>
      </c>
      <c r="W33" s="8">
        <v>7.8</v>
      </c>
      <c r="X33" s="8">
        <v>17.899999999999999</v>
      </c>
      <c r="Y33" s="7">
        <v>0.7909722222222223</v>
      </c>
      <c r="Z33" s="8">
        <v>7.7</v>
      </c>
      <c r="AA33" s="8">
        <v>21</v>
      </c>
      <c r="AB33" s="7">
        <f>Table_1[[#This Row],[End Time4]]-Table_1[[#This Row],[Start Time2]]</f>
        <v>0.17500000000000004</v>
      </c>
      <c r="AC33" s="9">
        <f t="shared" si="0"/>
        <v>4.2</v>
      </c>
      <c r="AD33" s="5">
        <f>(Table_1[[#This Row],[end O2 (mg/L)2]]-Table_1[[#This Row],[start O2 (mg/L) reads to 0.1]])*1000</f>
        <v>-99.999999999999645</v>
      </c>
      <c r="AE33" s="5">
        <v>0.03</v>
      </c>
      <c r="AF33" s="5">
        <f t="shared" si="1"/>
        <v>-2.9999999999999893</v>
      </c>
      <c r="AG33" s="5">
        <f t="shared" si="2"/>
        <v>-0.71428571428571175</v>
      </c>
      <c r="AH33" s="25">
        <v>3.8013300000000001</v>
      </c>
      <c r="AI33" s="27">
        <f t="shared" si="3"/>
        <v>0.18790415835660459</v>
      </c>
      <c r="AJ33" s="27">
        <f>Table_1[[#This Row],[NEP (mg O2 cm-2 h-1)]]+AI33</f>
        <v>-0.54623301847850503</v>
      </c>
    </row>
    <row r="34" spans="1:36" ht="15.75" customHeight="1" x14ac:dyDescent="0.25">
      <c r="A34" s="5">
        <v>53</v>
      </c>
      <c r="B34" s="5" t="s">
        <v>133</v>
      </c>
      <c r="C34" s="6"/>
      <c r="D34" s="6" t="s">
        <v>113</v>
      </c>
      <c r="E34" s="5" t="s">
        <v>37</v>
      </c>
      <c r="F34" s="5" t="s">
        <v>31</v>
      </c>
      <c r="G34" s="5"/>
      <c r="H34" s="7">
        <v>0.44097222222222227</v>
      </c>
      <c r="I34" s="8">
        <v>8.1</v>
      </c>
      <c r="J34" s="8">
        <v>14.8</v>
      </c>
      <c r="K34" s="7">
        <v>0.62291666666666667</v>
      </c>
      <c r="L34" s="8">
        <v>7.5</v>
      </c>
      <c r="M34" s="8">
        <v>21.4</v>
      </c>
      <c r="N34" s="7">
        <f>Table_1[[#This Row],[End Time]]-Table_1[[#This Row],[start time]]</f>
        <v>0.18194444444444441</v>
      </c>
      <c r="O34" s="9">
        <f>(HOUR(Table_1[[#This Row],[Total Time (hour:min)]]))+(MINUTE(Table_1[[#This Row],[Total Time (hour:min)]])/60)</f>
        <v>4.3666666666666663</v>
      </c>
      <c r="P34" s="5">
        <f>(Table_1[[#This Row],[end O2 (mg/L)]]-Table_1[[#This Row],[start O2 (mg/L)]])*1000</f>
        <v>-599.99999999999966</v>
      </c>
      <c r="Q34" s="5">
        <v>0.03</v>
      </c>
      <c r="R34" s="5">
        <f>Table_1[[#This Row],[Change in O2 (ug/L)]]*Table_1[[#This Row],[Volume Incubated (L)]]</f>
        <v>-17.999999999999989</v>
      </c>
      <c r="S34" s="9">
        <f>Table_1[[#This Row],[Change in O2 (ug)]]/Table_1[[#This Row],[Total Time (h)]]</f>
        <v>-4.1221374045801502</v>
      </c>
      <c r="T34" s="23">
        <v>3.8013300000000001</v>
      </c>
      <c r="U34" s="31">
        <f>Table_1[[#This Row],[Change in O2 (ug/h)]]/Table_1[[#This Row],[area (cm2)]]</f>
        <v>-1.0843934634930801</v>
      </c>
      <c r="V34" s="10">
        <f>K34</f>
        <v>0.62291666666666667</v>
      </c>
      <c r="W34" s="8">
        <v>7.8</v>
      </c>
      <c r="X34" s="8">
        <v>18.2</v>
      </c>
      <c r="Y34" s="7">
        <v>0.8027777777777777</v>
      </c>
      <c r="Z34" s="8">
        <v>7.6</v>
      </c>
      <c r="AA34" s="8">
        <v>20.6</v>
      </c>
      <c r="AB34" s="7">
        <f>Table_1[[#This Row],[End Time4]]-Table_1[[#This Row],[Start Time2]]</f>
        <v>0.17986111111111103</v>
      </c>
      <c r="AC34" s="9">
        <f t="shared" si="0"/>
        <v>4.3166666666666664</v>
      </c>
      <c r="AD34" s="5">
        <f>(Table_1[[#This Row],[end O2 (mg/L)2]]-Table_1[[#This Row],[start O2 (mg/L) reads to 0.1]])*1000</f>
        <v>-200.00000000000017</v>
      </c>
      <c r="AE34" s="5">
        <v>0.03</v>
      </c>
      <c r="AF34" s="5">
        <f t="shared" si="1"/>
        <v>-6.0000000000000053</v>
      </c>
      <c r="AG34" s="5">
        <f t="shared" si="2"/>
        <v>-1.3899613899613912</v>
      </c>
      <c r="AH34" s="25">
        <v>3.8013300000000001</v>
      </c>
      <c r="AI34" s="27">
        <f t="shared" si="3"/>
        <v>0.36565133518042137</v>
      </c>
      <c r="AJ34" s="27">
        <f>Table_1[[#This Row],[NEP (mg O2 cm-2 h-1)]]+AI34</f>
        <v>-0.71874212831265871</v>
      </c>
    </row>
    <row r="35" spans="1:36" ht="15.75" customHeight="1" x14ac:dyDescent="0.25">
      <c r="A35" s="5">
        <v>35</v>
      </c>
      <c r="B35" s="5" t="s">
        <v>114</v>
      </c>
      <c r="C35" s="6"/>
      <c r="D35" s="6" t="s">
        <v>113</v>
      </c>
      <c r="E35" s="5" t="s">
        <v>30</v>
      </c>
      <c r="F35" s="5" t="s">
        <v>31</v>
      </c>
      <c r="G35" s="5"/>
      <c r="H35" s="7">
        <v>0.4291666666666667</v>
      </c>
      <c r="I35" s="8">
        <v>8</v>
      </c>
      <c r="J35" s="8">
        <v>14.5</v>
      </c>
      <c r="K35" s="7">
        <v>0.60625000000000007</v>
      </c>
      <c r="L35" s="8">
        <v>7.9</v>
      </c>
      <c r="M35" s="8">
        <v>20.9</v>
      </c>
      <c r="N35" s="7">
        <f>Table_1[[#This Row],[End Time]]-Table_1[[#This Row],[start time]]</f>
        <v>0.17708333333333337</v>
      </c>
      <c r="O35" s="9">
        <f>(HOUR(Table_1[[#This Row],[Total Time (hour:min)]]))+(MINUTE(Table_1[[#This Row],[Total Time (hour:min)]])/60)</f>
        <v>4.25</v>
      </c>
      <c r="P35" s="5">
        <f>(Table_1[[#This Row],[end O2 (mg/L)]]-Table_1[[#This Row],[start O2 (mg/L)]])*1000</f>
        <v>-99.999999999999645</v>
      </c>
      <c r="Q35" s="5">
        <v>0.03</v>
      </c>
      <c r="R35" s="5">
        <f>Table_1[[#This Row],[Change in O2 (ug/L)]]*Table_1[[#This Row],[Volume Incubated (L)]]</f>
        <v>-2.9999999999999893</v>
      </c>
      <c r="S35" s="9">
        <f>Table_1[[#This Row],[Change in O2 (ug)]]/Table_1[[#This Row],[Total Time (h)]]</f>
        <v>-0.70588235294117396</v>
      </c>
      <c r="T35" s="23">
        <v>3.8013300000000001</v>
      </c>
      <c r="U35" s="31">
        <f>Table_1[[#This Row],[Change in O2 (ug/h)]]/Table_1[[#This Row],[area (cm2)]]</f>
        <v>-0.18569352119946805</v>
      </c>
      <c r="V35" s="10">
        <f>K35</f>
        <v>0.60625000000000007</v>
      </c>
      <c r="W35" s="8">
        <v>7.8</v>
      </c>
      <c r="X35" s="8">
        <v>17.399999999999999</v>
      </c>
      <c r="Y35" s="7">
        <v>0.77916666666666667</v>
      </c>
      <c r="Z35" s="8">
        <v>7.7</v>
      </c>
      <c r="AA35" s="8">
        <v>21</v>
      </c>
      <c r="AB35" s="7">
        <f>Table_1[[#This Row],[End Time4]]-Table_1[[#This Row],[Start Time2]]</f>
        <v>0.17291666666666661</v>
      </c>
      <c r="AC35" s="9">
        <f t="shared" si="0"/>
        <v>4.1500000000000004</v>
      </c>
      <c r="AD35" s="5">
        <f>(Table_1[[#This Row],[end O2 (mg/L)2]]-Table_1[[#This Row],[start O2 (mg/L) reads to 0.1]])*1000</f>
        <v>-99.999999999999645</v>
      </c>
      <c r="AE35" s="5">
        <v>0.03</v>
      </c>
      <c r="AF35" s="5">
        <f t="shared" si="1"/>
        <v>-2.9999999999999893</v>
      </c>
      <c r="AG35" s="5">
        <f t="shared" si="2"/>
        <v>-0.72289156626505757</v>
      </c>
      <c r="AH35" s="25">
        <v>3.8013300000000001</v>
      </c>
      <c r="AI35" s="27">
        <f t="shared" si="3"/>
        <v>0.19016806387897328</v>
      </c>
      <c r="AJ35" s="27">
        <f>Table_1[[#This Row],[NEP (mg O2 cm-2 h-1)]]+AI35</f>
        <v>4.4745426795052279E-3</v>
      </c>
    </row>
    <row r="36" spans="1:36" ht="15.75" customHeight="1" x14ac:dyDescent="0.25">
      <c r="A36" s="5">
        <v>37</v>
      </c>
      <c r="B36" s="5" t="s">
        <v>116</v>
      </c>
      <c r="C36" s="5"/>
      <c r="D36" s="6" t="s">
        <v>113</v>
      </c>
      <c r="E36" s="5" t="s">
        <v>30</v>
      </c>
      <c r="F36" s="5" t="s">
        <v>31</v>
      </c>
      <c r="G36" s="5"/>
      <c r="H36" s="7">
        <v>0.43055555555555558</v>
      </c>
      <c r="I36" s="8">
        <v>8</v>
      </c>
      <c r="J36" s="8">
        <v>14.5</v>
      </c>
      <c r="K36" s="7">
        <v>0.60763888888888895</v>
      </c>
      <c r="L36" s="8">
        <v>7.8</v>
      </c>
      <c r="M36" s="8">
        <v>21</v>
      </c>
      <c r="N36" s="7">
        <f>Table_1[[#This Row],[End Time]]-Table_1[[#This Row],[start time]]</f>
        <v>0.17708333333333337</v>
      </c>
      <c r="O36" s="9">
        <f>(HOUR(Table_1[[#This Row],[Total Time (hour:min)]]))+(MINUTE(Table_1[[#This Row],[Total Time (hour:min)]])/60)</f>
        <v>4.25</v>
      </c>
      <c r="P36" s="5">
        <f>(Table_1[[#This Row],[end O2 (mg/L)]]-Table_1[[#This Row],[start O2 (mg/L)]])*1000</f>
        <v>-200.00000000000017</v>
      </c>
      <c r="Q36" s="5">
        <v>0.03</v>
      </c>
      <c r="R36" s="5">
        <f>Table_1[[#This Row],[Change in O2 (ug/L)]]*Table_1[[#This Row],[Volume Incubated (L)]]</f>
        <v>-6.0000000000000053</v>
      </c>
      <c r="S36" s="9">
        <f>Table_1[[#This Row],[Change in O2 (ug)]]/Table_1[[#This Row],[Total Time (h)]]</f>
        <v>-1.4117647058823541</v>
      </c>
      <c r="T36" s="23">
        <v>3.8013300000000001</v>
      </c>
      <c r="U36" s="31">
        <f>Table_1[[#This Row],[Change in O2 (ug/h)]]/Table_1[[#This Row],[area (cm2)]]</f>
        <v>-0.37138704239893777</v>
      </c>
      <c r="V36" s="10">
        <f>K36</f>
        <v>0.60763888888888895</v>
      </c>
      <c r="W36" s="8">
        <v>7.77</v>
      </c>
      <c r="X36" s="8">
        <v>17.5</v>
      </c>
      <c r="Y36" s="7">
        <v>0.78194444444444444</v>
      </c>
      <c r="Z36" s="8">
        <v>7.8</v>
      </c>
      <c r="AA36" s="8">
        <v>20.5</v>
      </c>
      <c r="AB36" s="7">
        <f>Table_1[[#This Row],[End Time4]]-Table_1[[#This Row],[Start Time2]]</f>
        <v>0.17430555555555549</v>
      </c>
      <c r="AC36" s="9">
        <f t="shared" si="0"/>
        <v>4.1833333333333336</v>
      </c>
      <c r="AD36" s="5">
        <f>(Table_1[[#This Row],[end O2 (mg/L)2]]-Table_1[[#This Row],[start O2 (mg/L) reads to 0.1]])*1000</f>
        <v>30.000000000000249</v>
      </c>
      <c r="AE36" s="5">
        <v>0.03</v>
      </c>
      <c r="AF36" s="5">
        <f t="shared" si="1"/>
        <v>0.90000000000000746</v>
      </c>
      <c r="AG36" s="5">
        <f t="shared" si="2"/>
        <v>0.21513944223107748</v>
      </c>
      <c r="AH36" s="25">
        <v>3.8013300000000001</v>
      </c>
      <c r="AI36" s="27">
        <f t="shared" si="3"/>
        <v>-5.6595834150436154E-2</v>
      </c>
      <c r="AJ36" s="27">
        <f>Table_1[[#This Row],[NEP (mg O2 cm-2 h-1)]]+AI36</f>
        <v>-0.42798287654937395</v>
      </c>
    </row>
    <row r="37" spans="1:36" ht="15.75" customHeight="1" x14ac:dyDescent="0.25">
      <c r="A37" s="5">
        <v>40</v>
      </c>
      <c r="B37" s="5" t="s">
        <v>119</v>
      </c>
      <c r="C37" s="6"/>
      <c r="D37" s="6" t="s">
        <v>113</v>
      </c>
      <c r="E37" s="5" t="s">
        <v>30</v>
      </c>
      <c r="F37" s="5" t="s">
        <v>31</v>
      </c>
      <c r="G37" s="34" t="s">
        <v>120</v>
      </c>
      <c r="H37" s="34"/>
      <c r="I37" s="34"/>
      <c r="J37" s="34"/>
      <c r="K37" s="34"/>
      <c r="L37" s="34"/>
      <c r="M37" s="34"/>
      <c r="N37" s="7">
        <f>Table_1[[#This Row],[End Time]]-Table_1[[#This Row],[start time]]</f>
        <v>0</v>
      </c>
      <c r="O37" s="9">
        <f>(HOUR(Table_1[[#This Row],[Total Time (hour:min)]]))+(MINUTE(Table_1[[#This Row],[Total Time (hour:min)]])/60)</f>
        <v>0</v>
      </c>
      <c r="P37" s="5">
        <f>(Table_1[[#This Row],[end O2 (mg/L)]]-Table_1[[#This Row],[start O2 (mg/L)]])*1000</f>
        <v>0</v>
      </c>
      <c r="Q37" s="5">
        <v>0.03</v>
      </c>
      <c r="R37" s="5">
        <f>Table_1[[#This Row],[Change in O2 (ug/L)]]*Table_1[[#This Row],[Volume Incubated (L)]]</f>
        <v>0</v>
      </c>
      <c r="S37" s="9" t="e">
        <f>Table_1[[#This Row],[Change in O2 (ug)]]/Table_1[[#This Row],[Total Time (h)]]</f>
        <v>#DIV/0!</v>
      </c>
      <c r="T37" s="23">
        <v>3.8013300000000001</v>
      </c>
      <c r="U37" s="31" t="e">
        <f>Table_1[[#This Row],[Change in O2 (ug/h)]]/Table_1[[#This Row],[area (cm2)]]</f>
        <v>#DIV/0!</v>
      </c>
      <c r="V37" s="10"/>
      <c r="W37" s="8"/>
      <c r="X37" s="8"/>
      <c r="Y37" s="7"/>
      <c r="Z37" s="8"/>
      <c r="AA37" s="8"/>
      <c r="AB37" s="7">
        <f>Table_1[[#This Row],[End Time4]]-Table_1[[#This Row],[Start Time2]]</f>
        <v>0</v>
      </c>
      <c r="AC37" s="9">
        <f t="shared" si="0"/>
        <v>0</v>
      </c>
      <c r="AD37" s="5">
        <f>(Table_1[[#This Row],[end O2 (mg/L)2]]-Table_1[[#This Row],[start O2 (mg/L) reads to 0.1]])*1000</f>
        <v>0</v>
      </c>
      <c r="AE37" s="5">
        <v>0.03</v>
      </c>
      <c r="AF37" s="5">
        <f t="shared" si="1"/>
        <v>0</v>
      </c>
      <c r="AG37" s="5" t="e">
        <f t="shared" si="2"/>
        <v>#DIV/0!</v>
      </c>
      <c r="AH37" s="25">
        <v>3.8013300000000001</v>
      </c>
      <c r="AI37" s="27" t="e">
        <f t="shared" si="3"/>
        <v>#DIV/0!</v>
      </c>
      <c r="AJ37" s="27" t="e">
        <f>Table_1[[#This Row],[NEP (mg O2 cm-2 h-1)]]+AI37</f>
        <v>#DIV/0!</v>
      </c>
    </row>
    <row r="38" spans="1:36" ht="15.75" customHeight="1" x14ac:dyDescent="0.25">
      <c r="A38" s="5">
        <v>43</v>
      </c>
      <c r="B38" s="5" t="s">
        <v>123</v>
      </c>
      <c r="C38" s="6"/>
      <c r="D38" s="6" t="s">
        <v>113</v>
      </c>
      <c r="E38" s="5" t="s">
        <v>30</v>
      </c>
      <c r="F38" s="5" t="s">
        <v>31</v>
      </c>
      <c r="G38" s="5"/>
      <c r="H38" s="7">
        <v>0.43472222222222223</v>
      </c>
      <c r="I38" s="8">
        <v>8</v>
      </c>
      <c r="J38" s="8">
        <v>14.6</v>
      </c>
      <c r="K38" s="7">
        <v>0.61319444444444449</v>
      </c>
      <c r="L38" s="8">
        <v>7.7</v>
      </c>
      <c r="M38" s="8">
        <v>21.2</v>
      </c>
      <c r="N38" s="7">
        <f>Table_1[[#This Row],[End Time]]-Table_1[[#This Row],[start time]]</f>
        <v>0.17847222222222225</v>
      </c>
      <c r="O38" s="9">
        <f>(HOUR(Table_1[[#This Row],[Total Time (hour:min)]]))+(MINUTE(Table_1[[#This Row],[Total Time (hour:min)]])/60)</f>
        <v>4.2833333333333332</v>
      </c>
      <c r="P38" s="5">
        <f>(Table_1[[#This Row],[end O2 (mg/L)]]-Table_1[[#This Row],[start O2 (mg/L)]])*1000</f>
        <v>-299.99999999999983</v>
      </c>
      <c r="Q38" s="5">
        <v>0.03</v>
      </c>
      <c r="R38" s="5">
        <f>Table_1[[#This Row],[Change in O2 (ug/L)]]*Table_1[[#This Row],[Volume Incubated (L)]]</f>
        <v>-8.9999999999999947</v>
      </c>
      <c r="S38" s="9">
        <f>Table_1[[#This Row],[Change in O2 (ug)]]/Table_1[[#This Row],[Total Time (h)]]</f>
        <v>-2.101167315175096</v>
      </c>
      <c r="T38" s="23">
        <v>3.8013300000000001</v>
      </c>
      <c r="U38" s="31">
        <f>Table_1[[#This Row],[Change in O2 (ug/h)]]/Table_1[[#This Row],[area (cm2)]]</f>
        <v>-0.55274530629413809</v>
      </c>
      <c r="V38" s="10">
        <f>K38</f>
        <v>0.61319444444444449</v>
      </c>
      <c r="W38" s="8">
        <v>7.8</v>
      </c>
      <c r="X38" s="8">
        <v>17.7</v>
      </c>
      <c r="Y38" s="7">
        <v>0.78749999999999998</v>
      </c>
      <c r="Z38" s="8">
        <v>7.7</v>
      </c>
      <c r="AA38" s="8">
        <v>20.6</v>
      </c>
      <c r="AB38" s="7">
        <f>Table_1[[#This Row],[End Time4]]-Table_1[[#This Row],[Start Time2]]</f>
        <v>0.17430555555555549</v>
      </c>
      <c r="AC38" s="9">
        <f t="shared" si="0"/>
        <v>4.1833333333333336</v>
      </c>
      <c r="AD38" s="5">
        <f>(Table_1[[#This Row],[end O2 (mg/L)2]]-Table_1[[#This Row],[start O2 (mg/L) reads to 0.1]])*1000</f>
        <v>-99.999999999999645</v>
      </c>
      <c r="AE38" s="5">
        <v>0.03</v>
      </c>
      <c r="AF38" s="5">
        <f t="shared" si="1"/>
        <v>-2.9999999999999893</v>
      </c>
      <c r="AG38" s="5">
        <f t="shared" si="2"/>
        <v>-0.71713147410358302</v>
      </c>
      <c r="AH38" s="25">
        <v>3.8013300000000001</v>
      </c>
      <c r="AI38" s="27">
        <f t="shared" si="3"/>
        <v>0.18865278050145159</v>
      </c>
      <c r="AJ38" s="27">
        <f>Table_1[[#This Row],[NEP (mg O2 cm-2 h-1)]]+AI38</f>
        <v>-0.36409252579268647</v>
      </c>
    </row>
    <row r="39" spans="1:36" ht="15.75" customHeight="1" x14ac:dyDescent="0.25">
      <c r="A39" s="5">
        <v>45</v>
      </c>
      <c r="B39" s="5" t="s">
        <v>125</v>
      </c>
      <c r="C39" s="6"/>
      <c r="D39" s="6" t="s">
        <v>113</v>
      </c>
      <c r="E39" s="5" t="s">
        <v>37</v>
      </c>
      <c r="F39" s="5" t="s">
        <v>33</v>
      </c>
      <c r="G39" s="5"/>
      <c r="H39" s="7">
        <v>0.43611111111111101</v>
      </c>
      <c r="I39" s="8">
        <v>8</v>
      </c>
      <c r="J39" s="8">
        <v>14.7</v>
      </c>
      <c r="K39" s="7">
        <v>0.61527777777777781</v>
      </c>
      <c r="L39" s="8">
        <v>7.5</v>
      </c>
      <c r="M39" s="8">
        <v>21.3</v>
      </c>
      <c r="N39" s="7">
        <f>Table_1[[#This Row],[End Time]]-Table_1[[#This Row],[start time]]</f>
        <v>0.17916666666666681</v>
      </c>
      <c r="O39" s="9">
        <f>(HOUR(Table_1[[#This Row],[Total Time (hour:min)]]))+(MINUTE(Table_1[[#This Row],[Total Time (hour:min)]])/60)</f>
        <v>4.3</v>
      </c>
      <c r="P39" s="5">
        <f>(Table_1[[#This Row],[end O2 (mg/L)]]-Table_1[[#This Row],[start O2 (mg/L)]])*1000</f>
        <v>-500</v>
      </c>
      <c r="Q39" s="5">
        <v>0.03</v>
      </c>
      <c r="R39" s="5">
        <f>Table_1[[#This Row],[Change in O2 (ug/L)]]*Table_1[[#This Row],[Volume Incubated (L)]]</f>
        <v>-15</v>
      </c>
      <c r="S39" s="9">
        <f>Table_1[[#This Row],[Change in O2 (ug)]]/Table_1[[#This Row],[Total Time (h)]]</f>
        <v>-3.4883720930232558</v>
      </c>
      <c r="T39" s="23">
        <v>3.8013300000000001</v>
      </c>
      <c r="U39" s="31">
        <f>Table_1[[#This Row],[Change in O2 (ug/h)]]/Table_1[[#This Row],[area (cm2)]]</f>
        <v>-0.91767147104388613</v>
      </c>
      <c r="V39" s="10">
        <f>K39</f>
        <v>0.61527777777777781</v>
      </c>
      <c r="W39" s="8">
        <v>7.8</v>
      </c>
      <c r="X39" s="8">
        <v>17.8</v>
      </c>
      <c r="Y39" s="7">
        <v>0.7895833333333333</v>
      </c>
      <c r="Z39" s="8">
        <v>7.6</v>
      </c>
      <c r="AA39" s="8">
        <v>21</v>
      </c>
      <c r="AB39" s="7">
        <f>Table_1[[#This Row],[End Time4]]-Table_1[[#This Row],[Start Time2]]</f>
        <v>0.17430555555555549</v>
      </c>
      <c r="AC39" s="9">
        <f t="shared" si="0"/>
        <v>4.1833333333333336</v>
      </c>
      <c r="AD39" s="5">
        <f>(Table_1[[#This Row],[end O2 (mg/L)2]]-Table_1[[#This Row],[start O2 (mg/L) reads to 0.1]])*1000</f>
        <v>-200.00000000000017</v>
      </c>
      <c r="AE39" s="5">
        <v>0.03</v>
      </c>
      <c r="AF39" s="5">
        <f t="shared" si="1"/>
        <v>-6.0000000000000053</v>
      </c>
      <c r="AG39" s="5">
        <f t="shared" si="2"/>
        <v>-1.4342629482071725</v>
      </c>
      <c r="AH39" s="25">
        <v>3.8013300000000001</v>
      </c>
      <c r="AI39" s="27">
        <f t="shared" si="3"/>
        <v>0.37730556100290491</v>
      </c>
      <c r="AJ39" s="27">
        <f>Table_1[[#This Row],[NEP (mg O2 cm-2 h-1)]]+AI39</f>
        <v>-0.54036591004098122</v>
      </c>
    </row>
    <row r="40" spans="1:36" ht="15.75" customHeight="1" x14ac:dyDescent="0.25">
      <c r="A40" s="5">
        <v>52</v>
      </c>
      <c r="B40" s="5" t="s">
        <v>132</v>
      </c>
      <c r="C40" s="6"/>
      <c r="D40" s="6" t="s">
        <v>113</v>
      </c>
      <c r="E40" s="5" t="s">
        <v>37</v>
      </c>
      <c r="F40" s="5" t="s">
        <v>33</v>
      </c>
      <c r="G40" s="5"/>
      <c r="H40" s="7">
        <v>0.44027777777777777</v>
      </c>
      <c r="I40" s="8">
        <v>8</v>
      </c>
      <c r="J40" s="8">
        <v>14.9</v>
      </c>
      <c r="K40" s="7">
        <v>0.62152777777777779</v>
      </c>
      <c r="L40" s="8">
        <v>7.4</v>
      </c>
      <c r="M40" s="8">
        <v>21.6</v>
      </c>
      <c r="N40" s="7">
        <f>Table_1[[#This Row],[End Time]]-Table_1[[#This Row],[start time]]</f>
        <v>0.18125000000000002</v>
      </c>
      <c r="O40" s="9">
        <f>(HOUR(Table_1[[#This Row],[Total Time (hour:min)]]))+(MINUTE(Table_1[[#This Row],[Total Time (hour:min)]])/60)</f>
        <v>4.3499999999999996</v>
      </c>
      <c r="P40" s="5">
        <f>(Table_1[[#This Row],[end O2 (mg/L)]]-Table_1[[#This Row],[start O2 (mg/L)]])*1000</f>
        <v>-599.99999999999966</v>
      </c>
      <c r="Q40" s="5">
        <v>0.03</v>
      </c>
      <c r="R40" s="5">
        <f>Table_1[[#This Row],[Change in O2 (ug/L)]]*Table_1[[#This Row],[Volume Incubated (L)]]</f>
        <v>-17.999999999999989</v>
      </c>
      <c r="S40" s="9">
        <f>Table_1[[#This Row],[Change in O2 (ug)]]/Table_1[[#This Row],[Total Time (h)]]</f>
        <v>-4.1379310344827562</v>
      </c>
      <c r="T40" s="23">
        <v>3.8013300000000001</v>
      </c>
      <c r="U40" s="31">
        <f>Table_1[[#This Row],[Change in O2 (ug/h)]]/Table_1[[#This Row],[area (cm2)]]</f>
        <v>-1.088548227721023</v>
      </c>
      <c r="V40" s="10">
        <f>K40</f>
        <v>0.62152777777777779</v>
      </c>
      <c r="W40" s="8">
        <v>7.81</v>
      </c>
      <c r="X40" s="8">
        <v>18.2</v>
      </c>
      <c r="Y40" s="7">
        <v>0.80138888888888893</v>
      </c>
      <c r="Z40" s="8">
        <v>7.5</v>
      </c>
      <c r="AA40" s="8">
        <v>20.7</v>
      </c>
      <c r="AB40" s="7">
        <f>Table_1[[#This Row],[End Time4]]-Table_1[[#This Row],[Start Time2]]</f>
        <v>0.17986111111111114</v>
      </c>
      <c r="AC40" s="9">
        <f t="shared" si="0"/>
        <v>4.3166666666666664</v>
      </c>
      <c r="AD40" s="5">
        <f>(Table_1[[#This Row],[end O2 (mg/L)2]]-Table_1[[#This Row],[start O2 (mg/L) reads to 0.1]])*1000</f>
        <v>-309.9999999999996</v>
      </c>
      <c r="AE40" s="5">
        <v>0.03</v>
      </c>
      <c r="AF40" s="5">
        <f t="shared" si="1"/>
        <v>-9.2999999999999883</v>
      </c>
      <c r="AG40" s="5">
        <f t="shared" si="2"/>
        <v>-2.1544401544401519</v>
      </c>
      <c r="AH40" s="25">
        <v>3.8013300000000001</v>
      </c>
      <c r="AI40" s="27">
        <f t="shared" si="3"/>
        <v>0.56675956952965201</v>
      </c>
      <c r="AJ40" s="27">
        <f>Table_1[[#This Row],[NEP (mg O2 cm-2 h-1)]]+AI40</f>
        <v>-0.52178865819137099</v>
      </c>
    </row>
    <row r="41" spans="1:36" ht="15.75" customHeight="1" x14ac:dyDescent="0.25">
      <c r="A41" s="5">
        <v>55</v>
      </c>
      <c r="B41" s="5" t="s">
        <v>135</v>
      </c>
      <c r="C41" s="6"/>
      <c r="D41" s="6" t="s">
        <v>113</v>
      </c>
      <c r="E41" s="5" t="s">
        <v>37</v>
      </c>
      <c r="F41" s="5" t="s">
        <v>33</v>
      </c>
      <c r="G41" s="5"/>
      <c r="H41" s="7">
        <v>0.44236111111111115</v>
      </c>
      <c r="I41" s="8">
        <v>8</v>
      </c>
      <c r="J41" s="8">
        <v>14.9</v>
      </c>
      <c r="K41" s="7">
        <v>0.625</v>
      </c>
      <c r="L41" s="8">
        <v>7.5</v>
      </c>
      <c r="M41" s="8">
        <v>21.6</v>
      </c>
      <c r="N41" s="7">
        <f>Table_1[[#This Row],[End Time]]-Table_1[[#This Row],[start time]]</f>
        <v>0.18263888888888885</v>
      </c>
      <c r="O41" s="9">
        <f>(HOUR(Table_1[[#This Row],[Total Time (hour:min)]]))+(MINUTE(Table_1[[#This Row],[Total Time (hour:min)]])/60)</f>
        <v>4.3833333333333337</v>
      </c>
      <c r="P41" s="5">
        <f>(Table_1[[#This Row],[end O2 (mg/L)]]-Table_1[[#This Row],[start O2 (mg/L)]])*1000</f>
        <v>-500</v>
      </c>
      <c r="Q41" s="5">
        <v>0.03</v>
      </c>
      <c r="R41" s="5">
        <f>Table_1[[#This Row],[Change in O2 (ug/L)]]*Table_1[[#This Row],[Volume Incubated (L)]]</f>
        <v>-15</v>
      </c>
      <c r="S41" s="9">
        <f>Table_1[[#This Row],[Change in O2 (ug)]]/Table_1[[#This Row],[Total Time (h)]]</f>
        <v>-3.422053231939163</v>
      </c>
      <c r="T41" s="23">
        <v>3.8013300000000001</v>
      </c>
      <c r="U41" s="31">
        <f>Table_1[[#This Row],[Change in O2 (ug/h)]]/Table_1[[#This Row],[area (cm2)]]</f>
        <v>-0.90022524535864101</v>
      </c>
      <c r="V41" s="10">
        <f>K41</f>
        <v>0.625</v>
      </c>
      <c r="W41" s="8">
        <v>7.8</v>
      </c>
      <c r="X41" s="8">
        <v>18.3</v>
      </c>
      <c r="Y41" s="7">
        <v>0.80486111111111114</v>
      </c>
      <c r="Z41" s="8">
        <v>7.6</v>
      </c>
      <c r="AA41" s="8">
        <v>20.9</v>
      </c>
      <c r="AB41" s="7">
        <f>Table_1[[#This Row],[End Time4]]-Table_1[[#This Row],[Start Time2]]</f>
        <v>0.17986111111111114</v>
      </c>
      <c r="AC41" s="9">
        <f t="shared" si="0"/>
        <v>4.3166666666666664</v>
      </c>
      <c r="AD41" s="5">
        <f>(Table_1[[#This Row],[end O2 (mg/L)2]]-Table_1[[#This Row],[start O2 (mg/L) reads to 0.1]])*1000</f>
        <v>-200.00000000000017</v>
      </c>
      <c r="AE41" s="5">
        <v>0.03</v>
      </c>
      <c r="AF41" s="5">
        <f t="shared" si="1"/>
        <v>-6.0000000000000053</v>
      </c>
      <c r="AG41" s="5">
        <f t="shared" si="2"/>
        <v>-1.3899613899613912</v>
      </c>
      <c r="AH41" s="25">
        <v>3.8013300000000001</v>
      </c>
      <c r="AI41" s="27">
        <f t="shared" si="3"/>
        <v>0.36565133518042137</v>
      </c>
      <c r="AJ41" s="27">
        <f>Table_1[[#This Row],[NEP (mg O2 cm-2 h-1)]]+AI41</f>
        <v>-0.53457391017821965</v>
      </c>
    </row>
    <row r="42" spans="1:36" ht="15.75" customHeight="1" x14ac:dyDescent="0.25">
      <c r="A42" s="5">
        <v>57</v>
      </c>
      <c r="B42" s="5" t="s">
        <v>137</v>
      </c>
      <c r="C42" s="6"/>
      <c r="D42" s="6" t="s">
        <v>113</v>
      </c>
      <c r="E42" s="5" t="s">
        <v>37</v>
      </c>
      <c r="F42" s="5" t="s">
        <v>33</v>
      </c>
      <c r="G42" s="5"/>
      <c r="H42" s="7">
        <v>0.44375000000000003</v>
      </c>
      <c r="I42" s="8">
        <v>8</v>
      </c>
      <c r="J42" s="8">
        <v>15</v>
      </c>
      <c r="K42" s="7">
        <v>0.62708333333333333</v>
      </c>
      <c r="L42" s="8">
        <v>7.6</v>
      </c>
      <c r="M42" s="8">
        <v>21.7</v>
      </c>
      <c r="N42" s="7">
        <f>Table_1[[#This Row],[End Time]]-Table_1[[#This Row],[start time]]</f>
        <v>0.18333333333333329</v>
      </c>
      <c r="O42" s="9">
        <f>(HOUR(Table_1[[#This Row],[Total Time (hour:min)]]))+(MINUTE(Table_1[[#This Row],[Total Time (hour:min)]])/60)</f>
        <v>4.4000000000000004</v>
      </c>
      <c r="P42" s="5">
        <f>(Table_1[[#This Row],[end O2 (mg/L)]]-Table_1[[#This Row],[start O2 (mg/L)]])*1000</f>
        <v>-400.00000000000034</v>
      </c>
      <c r="Q42" s="5">
        <v>0.03</v>
      </c>
      <c r="R42" s="5">
        <f>Table_1[[#This Row],[Change in O2 (ug/L)]]*Table_1[[#This Row],[Volume Incubated (L)]]</f>
        <v>-12.000000000000011</v>
      </c>
      <c r="S42" s="9">
        <f>Table_1[[#This Row],[Change in O2 (ug)]]/Table_1[[#This Row],[Total Time (h)]]</f>
        <v>-2.7272727272727293</v>
      </c>
      <c r="T42" s="23">
        <v>3.8013300000000001</v>
      </c>
      <c r="U42" s="31">
        <f>Table_1[[#This Row],[Change in O2 (ug/h)]]/Table_1[[#This Row],[area (cm2)]]</f>
        <v>-0.71745224099794791</v>
      </c>
      <c r="V42" s="10">
        <f>K42</f>
        <v>0.62708333333333333</v>
      </c>
      <c r="W42" s="8">
        <v>7.8</v>
      </c>
      <c r="X42" s="8">
        <v>18.5</v>
      </c>
      <c r="Y42" s="7">
        <v>0.80694444444444446</v>
      </c>
      <c r="Z42" s="8">
        <v>7.7</v>
      </c>
      <c r="AA42" s="8">
        <v>21</v>
      </c>
      <c r="AB42" s="7">
        <f>Table_1[[#This Row],[End Time4]]-Table_1[[#This Row],[Start Time2]]</f>
        <v>0.17986111111111114</v>
      </c>
      <c r="AC42" s="9">
        <f t="shared" si="0"/>
        <v>4.3166666666666664</v>
      </c>
      <c r="AD42" s="5">
        <f>(Table_1[[#This Row],[end O2 (mg/L)2]]-Table_1[[#This Row],[start O2 (mg/L) reads to 0.1]])*1000</f>
        <v>-99.999999999999645</v>
      </c>
      <c r="AE42" s="5">
        <v>0.03</v>
      </c>
      <c r="AF42" s="5">
        <f t="shared" si="1"/>
        <v>-2.9999999999999893</v>
      </c>
      <c r="AG42" s="5">
        <f t="shared" si="2"/>
        <v>-0.69498069498069259</v>
      </c>
      <c r="AH42" s="25">
        <v>3.8013300000000001</v>
      </c>
      <c r="AI42" s="27">
        <f t="shared" si="3"/>
        <v>0.18282566759020991</v>
      </c>
      <c r="AJ42" s="27">
        <f>Table_1[[#This Row],[NEP (mg O2 cm-2 h-1)]]+AI42</f>
        <v>-0.534626573407738</v>
      </c>
    </row>
    <row r="43" spans="1:36" ht="15.75" customHeight="1" x14ac:dyDescent="0.25">
      <c r="A43" s="5">
        <v>36</v>
      </c>
      <c r="B43" s="5" t="s">
        <v>115</v>
      </c>
      <c r="C43" s="6"/>
      <c r="D43" s="6" t="s">
        <v>113</v>
      </c>
      <c r="E43" s="5" t="s">
        <v>30</v>
      </c>
      <c r="F43" s="5" t="s">
        <v>33</v>
      </c>
      <c r="G43" s="5"/>
      <c r="H43" s="7">
        <v>0.42986111111111108</v>
      </c>
      <c r="I43" s="8">
        <v>8</v>
      </c>
      <c r="J43" s="8">
        <v>14.5</v>
      </c>
      <c r="K43" s="7">
        <v>0.6069444444444444</v>
      </c>
      <c r="L43" s="8">
        <v>7.8</v>
      </c>
      <c r="M43" s="8">
        <v>21</v>
      </c>
      <c r="N43" s="7">
        <f>Table_1[[#This Row],[End Time]]-Table_1[[#This Row],[start time]]</f>
        <v>0.17708333333333331</v>
      </c>
      <c r="O43" s="9">
        <f>(HOUR(Table_1[[#This Row],[Total Time (hour:min)]]))+(MINUTE(Table_1[[#This Row],[Total Time (hour:min)]])/60)</f>
        <v>4.25</v>
      </c>
      <c r="P43" s="5">
        <f>(Table_1[[#This Row],[end O2 (mg/L)]]-Table_1[[#This Row],[start O2 (mg/L)]])*1000</f>
        <v>-200.00000000000017</v>
      </c>
      <c r="Q43" s="5">
        <v>0.03</v>
      </c>
      <c r="R43" s="5">
        <f>Table_1[[#This Row],[Change in O2 (ug/L)]]*Table_1[[#This Row],[Volume Incubated (L)]]</f>
        <v>-6.0000000000000053</v>
      </c>
      <c r="S43" s="9">
        <f>Table_1[[#This Row],[Change in O2 (ug)]]/Table_1[[#This Row],[Total Time (h)]]</f>
        <v>-1.4117647058823541</v>
      </c>
      <c r="T43" s="23">
        <v>3.8013300000000001</v>
      </c>
      <c r="U43" s="31">
        <f>Table_1[[#This Row],[Change in O2 (ug/h)]]/Table_1[[#This Row],[area (cm2)]]</f>
        <v>-0.37138704239893777</v>
      </c>
      <c r="V43" s="10">
        <f>K43</f>
        <v>0.6069444444444444</v>
      </c>
      <c r="W43" s="8">
        <v>7.8</v>
      </c>
      <c r="X43" s="8">
        <v>17.399999999999999</v>
      </c>
      <c r="Y43" s="7">
        <v>0.78055555555555556</v>
      </c>
      <c r="Z43" s="8">
        <v>7.7</v>
      </c>
      <c r="AA43" s="8">
        <v>20.8</v>
      </c>
      <c r="AB43" s="7">
        <f>Table_1[[#This Row],[End Time4]]-Table_1[[#This Row],[Start Time2]]</f>
        <v>0.17361111111111116</v>
      </c>
      <c r="AC43" s="9">
        <f t="shared" si="0"/>
        <v>4.166666666666667</v>
      </c>
      <c r="AD43" s="5">
        <f>(Table_1[[#This Row],[end O2 (mg/L)2]]-Table_1[[#This Row],[start O2 (mg/L) reads to 0.1]])*1000</f>
        <v>-99.999999999999645</v>
      </c>
      <c r="AE43" s="5">
        <v>0.03</v>
      </c>
      <c r="AF43" s="5">
        <f t="shared" si="1"/>
        <v>-2.9999999999999893</v>
      </c>
      <c r="AG43" s="5">
        <f t="shared" si="2"/>
        <v>-0.71999999999999742</v>
      </c>
      <c r="AH43" s="25">
        <v>3.8013300000000001</v>
      </c>
      <c r="AI43" s="27">
        <f t="shared" si="3"/>
        <v>0.18940739162345743</v>
      </c>
      <c r="AJ43" s="27">
        <f>Table_1[[#This Row],[NEP (mg O2 cm-2 h-1)]]+AI43</f>
        <v>-0.18197965077548034</v>
      </c>
    </row>
    <row r="44" spans="1:36" ht="15.75" customHeight="1" x14ac:dyDescent="0.25">
      <c r="A44" s="5">
        <v>47</v>
      </c>
      <c r="B44" s="5" t="s">
        <v>127</v>
      </c>
      <c r="C44" s="6"/>
      <c r="D44" s="6" t="s">
        <v>113</v>
      </c>
      <c r="E44" s="5" t="s">
        <v>30</v>
      </c>
      <c r="F44" s="5" t="s">
        <v>33</v>
      </c>
      <c r="G44" s="34" t="s">
        <v>120</v>
      </c>
      <c r="H44" s="34"/>
      <c r="I44" s="34"/>
      <c r="J44" s="34"/>
      <c r="K44" s="34"/>
      <c r="L44" s="34"/>
      <c r="M44" s="34"/>
      <c r="N44" s="7">
        <f>Table_1[[#This Row],[End Time]]-Table_1[[#This Row],[start time]]</f>
        <v>0</v>
      </c>
      <c r="O44" s="9">
        <f>(HOUR(Table_1[[#This Row],[Total Time (hour:min)]]))+(MINUTE(Table_1[[#This Row],[Total Time (hour:min)]])/60)</f>
        <v>0</v>
      </c>
      <c r="P44" s="5">
        <f>(Table_1[[#This Row],[end O2 (mg/L)]]-Table_1[[#This Row],[start O2 (mg/L)]])*1000</f>
        <v>0</v>
      </c>
      <c r="Q44" s="5">
        <v>0.03</v>
      </c>
      <c r="R44" s="5">
        <f>Table_1[[#This Row],[Change in O2 (ug/L)]]*Table_1[[#This Row],[Volume Incubated (L)]]</f>
        <v>0</v>
      </c>
      <c r="S44" s="9" t="e">
        <f>Table_1[[#This Row],[Change in O2 (ug)]]/Table_1[[#This Row],[Total Time (h)]]</f>
        <v>#DIV/0!</v>
      </c>
      <c r="T44" s="23">
        <v>3.8013300000000001</v>
      </c>
      <c r="U44" s="31" t="e">
        <f>Table_1[[#This Row],[Change in O2 (ug/h)]]/Table_1[[#This Row],[area (cm2)]]</f>
        <v>#DIV/0!</v>
      </c>
      <c r="V44" s="10"/>
      <c r="W44" s="8"/>
      <c r="X44" s="8"/>
      <c r="Y44" s="7"/>
      <c r="Z44" s="8"/>
      <c r="AA44" s="8"/>
      <c r="AB44" s="7">
        <f>Table_1[[#This Row],[End Time4]]-Table_1[[#This Row],[Start Time2]]</f>
        <v>0</v>
      </c>
      <c r="AC44" s="9">
        <f t="shared" si="0"/>
        <v>0</v>
      </c>
      <c r="AD44" s="5">
        <f>(Table_1[[#This Row],[end O2 (mg/L)2]]-Table_1[[#This Row],[start O2 (mg/L) reads to 0.1]])*1000</f>
        <v>0</v>
      </c>
      <c r="AE44" s="5">
        <v>0.03</v>
      </c>
      <c r="AF44" s="5">
        <f t="shared" si="1"/>
        <v>0</v>
      </c>
      <c r="AG44" s="5" t="e">
        <f t="shared" si="2"/>
        <v>#DIV/0!</v>
      </c>
      <c r="AH44" s="25">
        <v>3.8013300000000001</v>
      </c>
      <c r="AI44" s="27" t="e">
        <f t="shared" si="3"/>
        <v>#DIV/0!</v>
      </c>
      <c r="AJ44" s="27" t="e">
        <f>Table_1[[#This Row],[NEP (mg O2 cm-2 h-1)]]+AI44</f>
        <v>#DIV/0!</v>
      </c>
    </row>
    <row r="45" spans="1:36" ht="15.75" customHeight="1" x14ac:dyDescent="0.25">
      <c r="A45" s="5">
        <v>54</v>
      </c>
      <c r="B45" s="5" t="s">
        <v>134</v>
      </c>
      <c r="C45" s="6"/>
      <c r="D45" s="6" t="s">
        <v>113</v>
      </c>
      <c r="E45" s="5" t="s">
        <v>30</v>
      </c>
      <c r="F45" s="5" t="s">
        <v>33</v>
      </c>
      <c r="G45" s="5"/>
      <c r="H45" s="7">
        <v>0.44166666666666665</v>
      </c>
      <c r="I45" s="8">
        <v>8</v>
      </c>
      <c r="J45" s="8">
        <v>14.9</v>
      </c>
      <c r="K45" s="7">
        <v>0.62361111111111112</v>
      </c>
      <c r="L45" s="8">
        <v>7.6</v>
      </c>
      <c r="M45" s="8">
        <v>21.6</v>
      </c>
      <c r="N45" s="7">
        <f>Table_1[[#This Row],[End Time]]-Table_1[[#This Row],[start time]]</f>
        <v>0.18194444444444446</v>
      </c>
      <c r="O45" s="9">
        <f>(HOUR(Table_1[[#This Row],[Total Time (hour:min)]]))+(MINUTE(Table_1[[#This Row],[Total Time (hour:min)]])/60)</f>
        <v>4.3666666666666663</v>
      </c>
      <c r="P45" s="5">
        <f>(Table_1[[#This Row],[end O2 (mg/L)]]-Table_1[[#This Row],[start O2 (mg/L)]])*1000</f>
        <v>-400.00000000000034</v>
      </c>
      <c r="Q45" s="5">
        <v>0.03</v>
      </c>
      <c r="R45" s="5">
        <f>Table_1[[#This Row],[Change in O2 (ug/L)]]*Table_1[[#This Row],[Volume Incubated (L)]]</f>
        <v>-12.000000000000011</v>
      </c>
      <c r="S45" s="9">
        <f>Table_1[[#This Row],[Change in O2 (ug)]]/Table_1[[#This Row],[Total Time (h)]]</f>
        <v>-2.7480916030534379</v>
      </c>
      <c r="T45" s="23">
        <v>3.8013300000000001</v>
      </c>
      <c r="U45" s="31">
        <f>Table_1[[#This Row],[Change in O2 (ug/h)]]/Table_1[[#This Row],[area (cm2)]]</f>
        <v>-0.72292897566205461</v>
      </c>
      <c r="V45" s="10">
        <f>K45</f>
        <v>0.62361111111111112</v>
      </c>
      <c r="W45" s="8">
        <v>7.8</v>
      </c>
      <c r="X45" s="8">
        <v>18.3</v>
      </c>
      <c r="Y45" s="7">
        <v>0.80347222222222225</v>
      </c>
      <c r="Z45" s="8">
        <v>7.6</v>
      </c>
      <c r="AA45" s="8">
        <v>20.8</v>
      </c>
      <c r="AB45" s="7">
        <f>Table_1[[#This Row],[End Time4]]-Table_1[[#This Row],[Start Time2]]</f>
        <v>0.17986111111111114</v>
      </c>
      <c r="AC45" s="9">
        <f t="shared" si="0"/>
        <v>4.3166666666666664</v>
      </c>
      <c r="AD45" s="5">
        <f>(Table_1[[#This Row],[end O2 (mg/L)2]]-Table_1[[#This Row],[start O2 (mg/L) reads to 0.1]])*1000</f>
        <v>-200.00000000000017</v>
      </c>
      <c r="AE45" s="5">
        <v>0.03</v>
      </c>
      <c r="AF45" s="5">
        <f t="shared" si="1"/>
        <v>-6.0000000000000053</v>
      </c>
      <c r="AG45" s="5">
        <f t="shared" si="2"/>
        <v>-1.3899613899613912</v>
      </c>
      <c r="AH45" s="25">
        <v>3.8013300000000001</v>
      </c>
      <c r="AI45" s="27">
        <f t="shared" si="3"/>
        <v>0.36565133518042137</v>
      </c>
      <c r="AJ45" s="27">
        <f>Table_1[[#This Row],[NEP (mg O2 cm-2 h-1)]]+AI45</f>
        <v>-0.35727764048163324</v>
      </c>
    </row>
    <row r="46" spans="1:36" ht="15.75" customHeight="1" x14ac:dyDescent="0.25">
      <c r="A46" s="5">
        <v>56</v>
      </c>
      <c r="B46" s="5" t="s">
        <v>136</v>
      </c>
      <c r="C46" s="6"/>
      <c r="D46" s="6" t="s">
        <v>113</v>
      </c>
      <c r="E46" s="5" t="s">
        <v>30</v>
      </c>
      <c r="F46" s="5" t="s">
        <v>33</v>
      </c>
      <c r="G46" s="5"/>
      <c r="H46" s="7">
        <v>0.44236111111111115</v>
      </c>
      <c r="I46" s="8">
        <v>8</v>
      </c>
      <c r="J46" s="8">
        <v>14.9</v>
      </c>
      <c r="K46" s="7">
        <v>0.62569444444444444</v>
      </c>
      <c r="L46" s="8">
        <v>7.6</v>
      </c>
      <c r="M46" s="8">
        <v>21.7</v>
      </c>
      <c r="N46" s="7">
        <f>Table_1[[#This Row],[End Time]]-Table_1[[#This Row],[start time]]</f>
        <v>0.18333333333333329</v>
      </c>
      <c r="O46" s="9">
        <f>(HOUR(Table_1[[#This Row],[Total Time (hour:min)]]))+(MINUTE(Table_1[[#This Row],[Total Time (hour:min)]])/60)</f>
        <v>4.4000000000000004</v>
      </c>
      <c r="P46" s="5">
        <f>(Table_1[[#This Row],[end O2 (mg/L)]]-Table_1[[#This Row],[start O2 (mg/L)]])*1000</f>
        <v>-400.00000000000034</v>
      </c>
      <c r="Q46" s="5">
        <v>0.03</v>
      </c>
      <c r="R46" s="5">
        <f>Table_1[[#This Row],[Change in O2 (ug/L)]]*Table_1[[#This Row],[Volume Incubated (L)]]</f>
        <v>-12.000000000000011</v>
      </c>
      <c r="S46" s="9">
        <f>Table_1[[#This Row],[Change in O2 (ug)]]/Table_1[[#This Row],[Total Time (h)]]</f>
        <v>-2.7272727272727293</v>
      </c>
      <c r="T46" s="23">
        <v>3.8013300000000001</v>
      </c>
      <c r="U46" s="31">
        <f>Table_1[[#This Row],[Change in O2 (ug/h)]]/Table_1[[#This Row],[area (cm2)]]</f>
        <v>-0.71745224099794791</v>
      </c>
      <c r="V46" s="10">
        <f>K46</f>
        <v>0.62569444444444444</v>
      </c>
      <c r="W46" s="8">
        <v>7.9</v>
      </c>
      <c r="X46" s="8">
        <v>18.399999999999999</v>
      </c>
      <c r="Y46" s="7">
        <v>0.80625000000000002</v>
      </c>
      <c r="Z46" s="8">
        <v>7.6</v>
      </c>
      <c r="AA46" s="8">
        <v>21</v>
      </c>
      <c r="AB46" s="7">
        <f>Table_1[[#This Row],[End Time4]]-Table_1[[#This Row],[Start Time2]]</f>
        <v>0.18055555555555558</v>
      </c>
      <c r="AC46" s="9">
        <f t="shared" si="0"/>
        <v>4.333333333333333</v>
      </c>
      <c r="AD46" s="5">
        <f>(Table_1[[#This Row],[end O2 (mg/L)2]]-Table_1[[#This Row],[start O2 (mg/L) reads to 0.1]])*1000</f>
        <v>-300.00000000000068</v>
      </c>
      <c r="AE46" s="5">
        <v>0.03</v>
      </c>
      <c r="AF46" s="5">
        <f t="shared" si="1"/>
        <v>-9.0000000000000195</v>
      </c>
      <c r="AG46" s="5">
        <f t="shared" si="2"/>
        <v>-2.0769230769230815</v>
      </c>
      <c r="AH46" s="25">
        <v>3.8013300000000001</v>
      </c>
      <c r="AI46" s="27">
        <f t="shared" si="3"/>
        <v>0.5463674758368996</v>
      </c>
      <c r="AJ46" s="27">
        <f>Table_1[[#This Row],[NEP (mg O2 cm-2 h-1)]]+AI46</f>
        <v>-0.17108476516104831</v>
      </c>
    </row>
    <row r="47" spans="1:36" ht="15.75" customHeight="1" x14ac:dyDescent="0.25">
      <c r="A47" s="5">
        <v>30</v>
      </c>
      <c r="B47" s="5" t="s">
        <v>112</v>
      </c>
      <c r="C47" s="6"/>
      <c r="D47" s="6" t="s">
        <v>113</v>
      </c>
      <c r="E47" s="5" t="s">
        <v>24</v>
      </c>
      <c r="F47" s="5" t="s">
        <v>24</v>
      </c>
      <c r="G47" s="5"/>
      <c r="H47" s="7">
        <v>0.42569444444444443</v>
      </c>
      <c r="I47" s="8">
        <v>8</v>
      </c>
      <c r="J47" s="8">
        <v>14.5</v>
      </c>
      <c r="K47" s="7">
        <v>0.60138888888888886</v>
      </c>
      <c r="L47" s="8">
        <v>8.1</v>
      </c>
      <c r="M47" s="8">
        <v>21.2</v>
      </c>
      <c r="N47" s="7">
        <f>Table_1[[#This Row],[End Time]]-Table_1[[#This Row],[start time]]</f>
        <v>0.17569444444444443</v>
      </c>
      <c r="O47" s="9">
        <f>(HOUR(Table_1[[#This Row],[Total Time (hour:min)]]))+(MINUTE(Table_1[[#This Row],[Total Time (hour:min)]])/60)</f>
        <v>4.2166666666666668</v>
      </c>
      <c r="P47" s="5">
        <f>(Table_1[[#This Row],[end O2 (mg/L)]]-Table_1[[#This Row],[start O2 (mg/L)]])*1000</f>
        <v>99.999999999999645</v>
      </c>
      <c r="Q47" s="5">
        <v>0.03</v>
      </c>
      <c r="R47" s="5">
        <f>Table_1[[#This Row],[Change in O2 (ug/L)]]*Table_1[[#This Row],[Volume Incubated (L)]]</f>
        <v>2.9999999999999893</v>
      </c>
      <c r="S47" s="9">
        <f>Table_1[[#This Row],[Change in O2 (ug)]]/Table_1[[#This Row],[Total Time (h)]]</f>
        <v>0.71146245059288282</v>
      </c>
      <c r="T47" s="23">
        <v>3.8013300000000001</v>
      </c>
      <c r="U47" s="31">
        <f>Table_1[[#This Row],[Change in O2 (ug/h)]]/Table_1[[#This Row],[area (cm2)]]</f>
        <v>0.1871614541733769</v>
      </c>
      <c r="V47" s="10">
        <f>K47</f>
        <v>0.60138888888888886</v>
      </c>
      <c r="W47" s="8">
        <v>7.8</v>
      </c>
      <c r="X47" s="8">
        <v>17.100000000000001</v>
      </c>
      <c r="Y47" s="7">
        <v>0.7729166666666667</v>
      </c>
      <c r="Z47" s="8">
        <v>8.3000000000000007</v>
      </c>
      <c r="AA47" s="8">
        <v>20.6</v>
      </c>
      <c r="AB47" s="7">
        <f>Table_1[[#This Row],[End Time4]]-Table_1[[#This Row],[Start Time2]]</f>
        <v>0.17152777777777783</v>
      </c>
      <c r="AC47" s="9">
        <f t="shared" si="0"/>
        <v>4.1166666666666663</v>
      </c>
      <c r="AD47" s="5">
        <f>(Table_1[[#This Row],[end O2 (mg/L)2]]-Table_1[[#This Row],[start O2 (mg/L) reads to 0.1]])*1000</f>
        <v>500.00000000000091</v>
      </c>
      <c r="AE47" s="5">
        <v>0.03</v>
      </c>
      <c r="AF47" s="5">
        <f t="shared" si="1"/>
        <v>15.000000000000027</v>
      </c>
      <c r="AG47" s="5">
        <f t="shared" si="2"/>
        <v>3.6437246963562822</v>
      </c>
      <c r="AH47" s="25">
        <v>3.8013300000000001</v>
      </c>
      <c r="AI47" s="27">
        <f t="shared" si="3"/>
        <v>-0.95853943129280594</v>
      </c>
      <c r="AJ47" s="27">
        <f>Table_1[[#This Row],[NEP (mg O2 cm-2 h-1)]]+AI47</f>
        <v>-0.77137797711942901</v>
      </c>
    </row>
    <row r="48" spans="1:36" ht="15.75" customHeight="1" x14ac:dyDescent="0.25">
      <c r="A48" s="5">
        <v>31</v>
      </c>
      <c r="B48" s="5" t="s">
        <v>112</v>
      </c>
      <c r="C48" s="6"/>
      <c r="D48" s="6" t="s">
        <v>113</v>
      </c>
      <c r="E48" s="5" t="s">
        <v>24</v>
      </c>
      <c r="F48" s="5" t="s">
        <v>24</v>
      </c>
      <c r="G48" s="5"/>
      <c r="H48" s="7">
        <v>0.42638888888888887</v>
      </c>
      <c r="I48" s="8">
        <v>7.9</v>
      </c>
      <c r="J48" s="8">
        <v>14.4</v>
      </c>
      <c r="K48" s="7">
        <v>0.6020833333333333</v>
      </c>
      <c r="L48" s="8">
        <v>8.1</v>
      </c>
      <c r="M48" s="8">
        <v>21.3</v>
      </c>
      <c r="N48" s="7">
        <f>Table_1[[#This Row],[End Time]]-Table_1[[#This Row],[start time]]</f>
        <v>0.17569444444444443</v>
      </c>
      <c r="O48" s="9">
        <f>(HOUR(Table_1[[#This Row],[Total Time (hour:min)]]))+(MINUTE(Table_1[[#This Row],[Total Time (hour:min)]])/60)</f>
        <v>4.2166666666666668</v>
      </c>
      <c r="P48" s="5">
        <f>(Table_1[[#This Row],[end O2 (mg/L)]]-Table_1[[#This Row],[start O2 (mg/L)]])*1000</f>
        <v>199.99999999999929</v>
      </c>
      <c r="Q48" s="5">
        <v>0.03</v>
      </c>
      <c r="R48" s="5">
        <f>Table_1[[#This Row],[Change in O2 (ug/L)]]*Table_1[[#This Row],[Volume Incubated (L)]]</f>
        <v>5.9999999999999787</v>
      </c>
      <c r="S48" s="9">
        <f>Table_1[[#This Row],[Change in O2 (ug)]]/Table_1[[#This Row],[Total Time (h)]]</f>
        <v>1.4229249011857656</v>
      </c>
      <c r="T48" s="23">
        <v>3.8013300000000001</v>
      </c>
      <c r="U48" s="31">
        <f>Table_1[[#This Row],[Change in O2 (ug/h)]]/Table_1[[#This Row],[area (cm2)]]</f>
        <v>0.3743229083467538</v>
      </c>
      <c r="V48" s="10">
        <f>K48</f>
        <v>0.6020833333333333</v>
      </c>
      <c r="W48" s="8">
        <v>7.8</v>
      </c>
      <c r="X48" s="8">
        <v>17.100000000000001</v>
      </c>
      <c r="Y48" s="7">
        <v>0.77430555555555547</v>
      </c>
      <c r="Z48" s="8">
        <v>8.1999999999999993</v>
      </c>
      <c r="AA48" s="8">
        <v>20.6</v>
      </c>
      <c r="AB48" s="7">
        <f>Table_1[[#This Row],[End Time4]]-Table_1[[#This Row],[Start Time2]]</f>
        <v>0.17222222222222217</v>
      </c>
      <c r="AC48" s="9">
        <f t="shared" si="0"/>
        <v>4.1333333333333337</v>
      </c>
      <c r="AD48" s="5">
        <f>(Table_1[[#This Row],[end O2 (mg/L)2]]-Table_1[[#This Row],[start O2 (mg/L) reads to 0.1]])*1000</f>
        <v>399.99999999999949</v>
      </c>
      <c r="AE48" s="5">
        <v>0.03</v>
      </c>
      <c r="AF48" s="5">
        <f t="shared" si="1"/>
        <v>11.999999999999984</v>
      </c>
      <c r="AG48" s="5">
        <f t="shared" si="2"/>
        <v>2.9032258064516085</v>
      </c>
      <c r="AH48" s="25">
        <v>3.8013300000000001</v>
      </c>
      <c r="AI48" s="27">
        <f t="shared" si="3"/>
        <v>-0.76373948235265243</v>
      </c>
      <c r="AJ48" s="27">
        <f>Table_1[[#This Row],[NEP (mg O2 cm-2 h-1)]]+AI48</f>
        <v>-0.38941657400589863</v>
      </c>
    </row>
    <row r="49" spans="1:36" ht="15.75" customHeight="1" x14ac:dyDescent="0.25">
      <c r="A49" s="5">
        <v>32</v>
      </c>
      <c r="B49" s="5" t="s">
        <v>112</v>
      </c>
      <c r="C49" s="6"/>
      <c r="D49" s="6" t="s">
        <v>113</v>
      </c>
      <c r="E49" s="5" t="s">
        <v>24</v>
      </c>
      <c r="F49" s="5" t="s">
        <v>24</v>
      </c>
      <c r="G49" s="5"/>
      <c r="H49" s="7">
        <v>0.42777777777777781</v>
      </c>
      <c r="I49" s="8">
        <v>7.9</v>
      </c>
      <c r="J49" s="8">
        <v>14.4</v>
      </c>
      <c r="K49" s="7">
        <v>0.60277777777777775</v>
      </c>
      <c r="L49" s="8">
        <v>8.1</v>
      </c>
      <c r="M49" s="8">
        <v>21.1</v>
      </c>
      <c r="N49" s="7">
        <f>Table_1[[#This Row],[End Time]]-Table_1[[#This Row],[start time]]</f>
        <v>0.17499999999999993</v>
      </c>
      <c r="O49" s="9">
        <f>(HOUR(Table_1[[#This Row],[Total Time (hour:min)]]))+(MINUTE(Table_1[[#This Row],[Total Time (hour:min)]])/60)</f>
        <v>4.2</v>
      </c>
      <c r="P49" s="5">
        <f>(Table_1[[#This Row],[end O2 (mg/L)]]-Table_1[[#This Row],[start O2 (mg/L)]])*1000</f>
        <v>199.99999999999929</v>
      </c>
      <c r="Q49" s="5">
        <v>0.03</v>
      </c>
      <c r="R49" s="5">
        <f>Table_1[[#This Row],[Change in O2 (ug/L)]]*Table_1[[#This Row],[Volume Incubated (L)]]</f>
        <v>5.9999999999999787</v>
      </c>
      <c r="S49" s="9">
        <f>Table_1[[#This Row],[Change in O2 (ug)]]/Table_1[[#This Row],[Total Time (h)]]</f>
        <v>1.4285714285714235</v>
      </c>
      <c r="T49" s="23">
        <v>3.8013300000000001</v>
      </c>
      <c r="U49" s="31">
        <f>Table_1[[#This Row],[Change in O2 (ug/h)]]/Table_1[[#This Row],[area (cm2)]]</f>
        <v>0.37580831671320919</v>
      </c>
      <c r="V49" s="10">
        <f>K49</f>
        <v>0.60277777777777775</v>
      </c>
      <c r="W49" s="8">
        <v>7.7</v>
      </c>
      <c r="X49" s="8">
        <v>17.2</v>
      </c>
      <c r="Y49" s="7">
        <v>0.77569444444444446</v>
      </c>
      <c r="Z49" s="8">
        <v>8.1999999999999993</v>
      </c>
      <c r="AA49" s="8">
        <v>20.7</v>
      </c>
      <c r="AB49" s="7">
        <f>Table_1[[#This Row],[End Time4]]-Table_1[[#This Row],[Start Time2]]</f>
        <v>0.17291666666666672</v>
      </c>
      <c r="AC49" s="9">
        <f t="shared" si="0"/>
        <v>4.1500000000000004</v>
      </c>
      <c r="AD49" s="5">
        <f>(Table_1[[#This Row],[end O2 (mg/L)2]]-Table_1[[#This Row],[start O2 (mg/L) reads to 0.1]])*1000</f>
        <v>499.99999999999909</v>
      </c>
      <c r="AE49" s="5">
        <v>0.03</v>
      </c>
      <c r="AF49" s="5">
        <f t="shared" si="1"/>
        <v>14.999999999999972</v>
      </c>
      <c r="AG49" s="5">
        <f t="shared" si="2"/>
        <v>3.6144578313252942</v>
      </c>
      <c r="AH49" s="25">
        <v>3.8013300000000001</v>
      </c>
      <c r="AI49" s="27">
        <f t="shared" si="3"/>
        <v>-0.95084031939486813</v>
      </c>
      <c r="AJ49" s="27">
        <f>Table_1[[#This Row],[NEP (mg O2 cm-2 h-1)]]+AI49</f>
        <v>-0.57503200268165888</v>
      </c>
    </row>
    <row r="50" spans="1:36" ht="15.75" customHeight="1" x14ac:dyDescent="0.25">
      <c r="A50" s="5">
        <v>33</v>
      </c>
      <c r="B50" s="5" t="s">
        <v>112</v>
      </c>
      <c r="C50" s="6"/>
      <c r="D50" s="6" t="s">
        <v>113</v>
      </c>
      <c r="E50" s="5" t="s">
        <v>24</v>
      </c>
      <c r="F50" s="5" t="s">
        <v>24</v>
      </c>
      <c r="G50" s="5"/>
      <c r="H50" s="7">
        <v>0.4284722222222222</v>
      </c>
      <c r="I50" s="8">
        <v>7.9</v>
      </c>
      <c r="J50" s="8">
        <v>14.4</v>
      </c>
      <c r="K50" s="7">
        <v>0.60416666666666663</v>
      </c>
      <c r="L50" s="8">
        <v>8.1</v>
      </c>
      <c r="M50" s="8">
        <v>21.1</v>
      </c>
      <c r="N50" s="7">
        <f>Table_1[[#This Row],[End Time]]-Table_1[[#This Row],[start time]]</f>
        <v>0.17569444444444443</v>
      </c>
      <c r="O50" s="9">
        <f>(HOUR(Table_1[[#This Row],[Total Time (hour:min)]]))+(MINUTE(Table_1[[#This Row],[Total Time (hour:min)]])/60)</f>
        <v>4.2166666666666668</v>
      </c>
      <c r="P50" s="5">
        <f>(Table_1[[#This Row],[end O2 (mg/L)]]-Table_1[[#This Row],[start O2 (mg/L)]])*1000</f>
        <v>199.99999999999929</v>
      </c>
      <c r="Q50" s="5">
        <v>0.03</v>
      </c>
      <c r="R50" s="5">
        <f>Table_1[[#This Row],[Change in O2 (ug/L)]]*Table_1[[#This Row],[Volume Incubated (L)]]</f>
        <v>5.9999999999999787</v>
      </c>
      <c r="S50" s="9">
        <f>Table_1[[#This Row],[Change in O2 (ug)]]/Table_1[[#This Row],[Total Time (h)]]</f>
        <v>1.4229249011857656</v>
      </c>
      <c r="T50" s="23">
        <v>3.8013300000000001</v>
      </c>
      <c r="U50" s="31">
        <f>Table_1[[#This Row],[Change in O2 (ug/h)]]/Table_1[[#This Row],[area (cm2)]]</f>
        <v>0.3743229083467538</v>
      </c>
      <c r="V50" s="10">
        <f>K50</f>
        <v>0.60416666666666663</v>
      </c>
      <c r="W50" s="8">
        <v>7.7</v>
      </c>
      <c r="X50" s="8">
        <v>17.3</v>
      </c>
      <c r="Y50" s="7">
        <v>0.77638888888888891</v>
      </c>
      <c r="Z50" s="8">
        <v>8.1999999999999993</v>
      </c>
      <c r="AA50" s="8">
        <v>20.7</v>
      </c>
      <c r="AB50" s="7">
        <f>Table_1[[#This Row],[End Time4]]-Table_1[[#This Row],[Start Time2]]</f>
        <v>0.17222222222222228</v>
      </c>
      <c r="AC50" s="9">
        <f t="shared" si="0"/>
        <v>4.1333333333333337</v>
      </c>
      <c r="AD50" s="5">
        <f>(Table_1[[#This Row],[end O2 (mg/L)2]]-Table_1[[#This Row],[start O2 (mg/L) reads to 0.1]])*1000</f>
        <v>499.99999999999909</v>
      </c>
      <c r="AE50" s="5">
        <v>0.03</v>
      </c>
      <c r="AF50" s="5">
        <f t="shared" si="1"/>
        <v>14.999999999999972</v>
      </c>
      <c r="AG50" s="5">
        <f t="shared" si="2"/>
        <v>3.6290322580645089</v>
      </c>
      <c r="AH50" s="25">
        <v>3.8013300000000001</v>
      </c>
      <c r="AI50" s="27">
        <f t="shared" si="3"/>
        <v>-0.95467435294081515</v>
      </c>
      <c r="AJ50" s="27">
        <f>Table_1[[#This Row],[NEP (mg O2 cm-2 h-1)]]+AI50</f>
        <v>-0.58035144459406141</v>
      </c>
    </row>
    <row r="51" spans="1:36" ht="15.75" customHeight="1" x14ac:dyDescent="0.25">
      <c r="A51" s="5">
        <v>34</v>
      </c>
      <c r="B51" s="5" t="s">
        <v>112</v>
      </c>
      <c r="C51" s="6"/>
      <c r="D51" s="6" t="s">
        <v>113</v>
      </c>
      <c r="E51" s="5" t="s">
        <v>24</v>
      </c>
      <c r="F51" s="5" t="s">
        <v>24</v>
      </c>
      <c r="G51" s="5"/>
      <c r="H51" s="7">
        <v>0.4291666666666667</v>
      </c>
      <c r="I51" s="8">
        <v>8</v>
      </c>
      <c r="J51" s="8">
        <v>14.4</v>
      </c>
      <c r="K51" s="7">
        <v>0.60486111111111118</v>
      </c>
      <c r="L51" s="8">
        <v>8.1</v>
      </c>
      <c r="M51" s="8">
        <v>21.1</v>
      </c>
      <c r="N51" s="7">
        <f>Table_1[[#This Row],[End Time]]-Table_1[[#This Row],[start time]]</f>
        <v>0.17569444444444449</v>
      </c>
      <c r="O51" s="9">
        <f>(HOUR(Table_1[[#This Row],[Total Time (hour:min)]]))+(MINUTE(Table_1[[#This Row],[Total Time (hour:min)]])/60)</f>
        <v>4.2166666666666668</v>
      </c>
      <c r="P51" s="5">
        <f>(Table_1[[#This Row],[end O2 (mg/L)]]-Table_1[[#This Row],[start O2 (mg/L)]])*1000</f>
        <v>99.999999999999645</v>
      </c>
      <c r="Q51" s="5">
        <v>0.03</v>
      </c>
      <c r="R51" s="5">
        <f>Table_1[[#This Row],[Change in O2 (ug/L)]]*Table_1[[#This Row],[Volume Incubated (L)]]</f>
        <v>2.9999999999999893</v>
      </c>
      <c r="S51" s="9">
        <f>Table_1[[#This Row],[Change in O2 (ug)]]/Table_1[[#This Row],[Total Time (h)]]</f>
        <v>0.71146245059288282</v>
      </c>
      <c r="T51" s="23">
        <v>3.8013300000000001</v>
      </c>
      <c r="U51" s="31">
        <f>Table_1[[#This Row],[Change in O2 (ug/h)]]/Table_1[[#This Row],[area (cm2)]]</f>
        <v>0.1871614541733769</v>
      </c>
      <c r="V51" s="10">
        <f>K51</f>
        <v>0.60486111111111118</v>
      </c>
      <c r="W51" s="8">
        <v>7.7</v>
      </c>
      <c r="X51" s="8">
        <v>17.3</v>
      </c>
      <c r="Y51" s="7">
        <v>0.77777777777777779</v>
      </c>
      <c r="Z51" s="8">
        <v>8.1999999999999993</v>
      </c>
      <c r="AA51" s="8">
        <v>21</v>
      </c>
      <c r="AB51" s="7">
        <f>Table_1[[#This Row],[End Time4]]-Table_1[[#This Row],[Start Time2]]</f>
        <v>0.17291666666666661</v>
      </c>
      <c r="AC51" s="9">
        <f t="shared" si="0"/>
        <v>4.1500000000000004</v>
      </c>
      <c r="AD51" s="5">
        <f>(Table_1[[#This Row],[end O2 (mg/L)2]]-Table_1[[#This Row],[start O2 (mg/L) reads to 0.1]])*1000</f>
        <v>499.99999999999909</v>
      </c>
      <c r="AE51" s="5">
        <v>0.03</v>
      </c>
      <c r="AF51" s="5">
        <f t="shared" si="1"/>
        <v>14.999999999999972</v>
      </c>
      <c r="AG51" s="5">
        <f t="shared" si="2"/>
        <v>3.6144578313252942</v>
      </c>
      <c r="AH51" s="25">
        <v>3.8013300000000001</v>
      </c>
      <c r="AI51" s="27">
        <f t="shared" si="3"/>
        <v>-0.95084031939486813</v>
      </c>
      <c r="AJ51" s="27">
        <f>Table_1[[#This Row],[NEP (mg O2 cm-2 h-1)]]+AI51</f>
        <v>-0.7636788652214912</v>
      </c>
    </row>
    <row r="52" spans="1:36" ht="15.75" customHeight="1" x14ac:dyDescent="0.25">
      <c r="A52" s="5">
        <v>38</v>
      </c>
      <c r="B52" s="5" t="s">
        <v>117</v>
      </c>
      <c r="C52" s="6"/>
      <c r="D52" s="6" t="s">
        <v>113</v>
      </c>
      <c r="E52" s="5" t="s">
        <v>37</v>
      </c>
      <c r="F52" s="5" t="s">
        <v>38</v>
      </c>
      <c r="G52" s="5"/>
      <c r="H52" s="7">
        <v>0.43124999999999997</v>
      </c>
      <c r="I52" s="8">
        <v>8</v>
      </c>
      <c r="J52" s="8">
        <v>14.5</v>
      </c>
      <c r="K52" s="7">
        <v>0.60902777777777783</v>
      </c>
      <c r="L52" s="8">
        <v>6</v>
      </c>
      <c r="M52" s="8">
        <v>20.9</v>
      </c>
      <c r="N52" s="7">
        <f>Table_1[[#This Row],[End Time]]-Table_1[[#This Row],[start time]]</f>
        <v>0.17777777777777787</v>
      </c>
      <c r="O52" s="9">
        <f>(HOUR(Table_1[[#This Row],[Total Time (hour:min)]]))+(MINUTE(Table_1[[#This Row],[Total Time (hour:min)]])/60)</f>
        <v>4.2666666666666666</v>
      </c>
      <c r="P52" s="5">
        <f>(Table_1[[#This Row],[end O2 (mg/L)]]-Table_1[[#This Row],[start O2 (mg/L)]])*1000</f>
        <v>-2000</v>
      </c>
      <c r="Q52" s="5">
        <v>0.03</v>
      </c>
      <c r="R52" s="5">
        <f>Table_1[[#This Row],[Change in O2 (ug/L)]]*Table_1[[#This Row],[Volume Incubated (L)]]</f>
        <v>-60</v>
      </c>
      <c r="S52" s="9">
        <f>Table_1[[#This Row],[Change in O2 (ug)]]/Table_1[[#This Row],[Total Time (h)]]</f>
        <v>-14.0625</v>
      </c>
      <c r="T52" s="23">
        <v>3.8013300000000001</v>
      </c>
      <c r="U52" s="31">
        <f>Table_1[[#This Row],[Change in O2 (ug/h)]]/Table_1[[#This Row],[area (cm2)]]</f>
        <v>-3.6993631176456661</v>
      </c>
      <c r="V52" s="10">
        <f>K52</f>
        <v>0.60902777777777783</v>
      </c>
      <c r="W52" s="8">
        <v>7.8</v>
      </c>
      <c r="X52" s="8">
        <v>17.5</v>
      </c>
      <c r="Y52" s="7">
        <v>0.78263888888888899</v>
      </c>
      <c r="Z52" s="8">
        <v>6.7</v>
      </c>
      <c r="AA52" s="8">
        <v>20.5</v>
      </c>
      <c r="AB52" s="7">
        <f>Table_1[[#This Row],[End Time4]]-Table_1[[#This Row],[Start Time2]]</f>
        <v>0.17361111111111116</v>
      </c>
      <c r="AC52" s="9">
        <f t="shared" si="0"/>
        <v>4.166666666666667</v>
      </c>
      <c r="AD52" s="5">
        <f>(Table_1[[#This Row],[end O2 (mg/L)2]]-Table_1[[#This Row],[start O2 (mg/L) reads to 0.1]])*1000</f>
        <v>-1099.9999999999995</v>
      </c>
      <c r="AE52" s="5">
        <v>0.03</v>
      </c>
      <c r="AF52" s="5">
        <f t="shared" si="1"/>
        <v>-32.999999999999986</v>
      </c>
      <c r="AG52" s="5">
        <f t="shared" si="2"/>
        <v>-7.9199999999999964</v>
      </c>
      <c r="AH52" s="25">
        <v>3.8013300000000001</v>
      </c>
      <c r="AI52" s="27">
        <f t="shared" si="3"/>
        <v>2.0834813078580381</v>
      </c>
      <c r="AJ52" s="27">
        <f>Table_1[[#This Row],[NEP (mg O2 cm-2 h-1)]]+AI52</f>
        <v>-1.615881809787628</v>
      </c>
    </row>
    <row r="53" spans="1:36" ht="15.75" customHeight="1" x14ac:dyDescent="0.25">
      <c r="A53" s="5">
        <v>39</v>
      </c>
      <c r="B53" s="5" t="s">
        <v>118</v>
      </c>
      <c r="C53" s="6"/>
      <c r="D53" s="6" t="s">
        <v>113</v>
      </c>
      <c r="E53" s="5" t="s">
        <v>37</v>
      </c>
      <c r="F53" s="5" t="s">
        <v>38</v>
      </c>
      <c r="G53" s="5"/>
      <c r="H53" s="7">
        <v>0.43263888888888885</v>
      </c>
      <c r="I53" s="8">
        <v>8</v>
      </c>
      <c r="J53" s="8">
        <v>14.6</v>
      </c>
      <c r="K53" s="7">
        <v>0.60972222222222217</v>
      </c>
      <c r="L53" s="8">
        <v>6.9</v>
      </c>
      <c r="M53" s="8">
        <v>21.2</v>
      </c>
      <c r="N53" s="7">
        <f>Table_1[[#This Row],[End Time]]-Table_1[[#This Row],[start time]]</f>
        <v>0.17708333333333331</v>
      </c>
      <c r="O53" s="9">
        <f>(HOUR(Table_1[[#This Row],[Total Time (hour:min)]]))+(MINUTE(Table_1[[#This Row],[Total Time (hour:min)]])/60)</f>
        <v>4.25</v>
      </c>
      <c r="P53" s="5">
        <f>(Table_1[[#This Row],[end O2 (mg/L)]]-Table_1[[#This Row],[start O2 (mg/L)]])*1000</f>
        <v>-1099.9999999999995</v>
      </c>
      <c r="Q53" s="5">
        <v>0.03</v>
      </c>
      <c r="R53" s="5">
        <f>Table_1[[#This Row],[Change in O2 (ug/L)]]*Table_1[[#This Row],[Volume Incubated (L)]]</f>
        <v>-32.999999999999986</v>
      </c>
      <c r="S53" s="9">
        <f>Table_1[[#This Row],[Change in O2 (ug)]]/Table_1[[#This Row],[Total Time (h)]]</f>
        <v>-7.7647058823529376</v>
      </c>
      <c r="T53" s="23">
        <v>3.8013300000000001</v>
      </c>
      <c r="U53" s="31">
        <f>Table_1[[#This Row],[Change in O2 (ug/h)]]/Table_1[[#This Row],[area (cm2)]]</f>
        <v>-2.0426287331941548</v>
      </c>
      <c r="V53" s="10">
        <f>K53</f>
        <v>0.60972222222222217</v>
      </c>
      <c r="W53" s="8">
        <v>7.8</v>
      </c>
      <c r="X53" s="8">
        <v>17.600000000000001</v>
      </c>
      <c r="Y53" s="7">
        <v>0.78402777777777777</v>
      </c>
      <c r="Z53" s="8">
        <v>7.1</v>
      </c>
      <c r="AA53" s="8">
        <v>20.6</v>
      </c>
      <c r="AB53" s="7">
        <f>Table_1[[#This Row],[End Time4]]-Table_1[[#This Row],[Start Time2]]</f>
        <v>0.1743055555555556</v>
      </c>
      <c r="AC53" s="9">
        <f t="shared" si="0"/>
        <v>4.1833333333333336</v>
      </c>
      <c r="AD53" s="5">
        <f>(Table_1[[#This Row],[end O2 (mg/L)2]]-Table_1[[#This Row],[start O2 (mg/L) reads to 0.1]])*1000</f>
        <v>-700.00000000000023</v>
      </c>
      <c r="AE53" s="5">
        <v>0.03</v>
      </c>
      <c r="AF53" s="5">
        <f t="shared" si="1"/>
        <v>-21.000000000000007</v>
      </c>
      <c r="AG53" s="5">
        <f t="shared" si="2"/>
        <v>-5.0199203187251014</v>
      </c>
      <c r="AH53" s="25">
        <v>3.8013300000000001</v>
      </c>
      <c r="AI53" s="27">
        <f t="shared" si="3"/>
        <v>1.3205694635101666</v>
      </c>
      <c r="AJ53" s="27">
        <f>Table_1[[#This Row],[NEP (mg O2 cm-2 h-1)]]+AI53</f>
        <v>-0.72205926968398826</v>
      </c>
    </row>
    <row r="54" spans="1:36" ht="15.75" customHeight="1" x14ac:dyDescent="0.25">
      <c r="A54" s="5">
        <v>41</v>
      </c>
      <c r="B54" s="5" t="s">
        <v>121</v>
      </c>
      <c r="C54" s="6"/>
      <c r="D54" s="6" t="s">
        <v>113</v>
      </c>
      <c r="E54" s="5" t="s">
        <v>37</v>
      </c>
      <c r="F54" s="5" t="s">
        <v>38</v>
      </c>
      <c r="G54" s="5"/>
      <c r="H54" s="7">
        <v>0.43263888888888885</v>
      </c>
      <c r="I54" s="8">
        <v>8</v>
      </c>
      <c r="J54" s="8">
        <v>14.6</v>
      </c>
      <c r="K54" s="7">
        <v>0.61111111111111105</v>
      </c>
      <c r="L54" s="8">
        <v>7</v>
      </c>
      <c r="M54" s="8">
        <v>21.4</v>
      </c>
      <c r="N54" s="7">
        <f>Table_1[[#This Row],[End Time]]-Table_1[[#This Row],[start time]]</f>
        <v>0.1784722222222222</v>
      </c>
      <c r="O54" s="9">
        <f>(HOUR(Table_1[[#This Row],[Total Time (hour:min)]]))+(MINUTE(Table_1[[#This Row],[Total Time (hour:min)]])/60)</f>
        <v>4.2833333333333332</v>
      </c>
      <c r="P54" s="5">
        <f>(Table_1[[#This Row],[end O2 (mg/L)]]-Table_1[[#This Row],[start O2 (mg/L)]])*1000</f>
        <v>-1000</v>
      </c>
      <c r="Q54" s="5">
        <v>0.03</v>
      </c>
      <c r="R54" s="5">
        <f>Table_1[[#This Row],[Change in O2 (ug/L)]]*Table_1[[#This Row],[Volume Incubated (L)]]</f>
        <v>-30</v>
      </c>
      <c r="S54" s="9">
        <f>Table_1[[#This Row],[Change in O2 (ug)]]/Table_1[[#This Row],[Total Time (h)]]</f>
        <v>-7.0038910505836576</v>
      </c>
      <c r="T54" s="23">
        <v>3.8013300000000001</v>
      </c>
      <c r="U54" s="31">
        <f>Table_1[[#This Row],[Change in O2 (ug/h)]]/Table_1[[#This Row],[area (cm2)]]</f>
        <v>-1.8424843543137948</v>
      </c>
      <c r="V54" s="10">
        <f>K54</f>
        <v>0.61111111111111105</v>
      </c>
      <c r="W54" s="8">
        <v>7.8</v>
      </c>
      <c r="X54" s="8">
        <v>17.600000000000001</v>
      </c>
      <c r="Y54" s="7">
        <v>0.78541666666666676</v>
      </c>
      <c r="Z54" s="8">
        <v>7.1</v>
      </c>
      <c r="AA54" s="8">
        <v>20.6</v>
      </c>
      <c r="AB54" s="7">
        <f>Table_1[[#This Row],[End Time4]]-Table_1[[#This Row],[Start Time2]]</f>
        <v>0.17430555555555571</v>
      </c>
      <c r="AC54" s="9">
        <f t="shared" si="0"/>
        <v>4.1833333333333336</v>
      </c>
      <c r="AD54" s="5">
        <f>(Table_1[[#This Row],[end O2 (mg/L)2]]-Table_1[[#This Row],[start O2 (mg/L) reads to 0.1]])*1000</f>
        <v>-700.00000000000023</v>
      </c>
      <c r="AE54" s="5">
        <v>0.03</v>
      </c>
      <c r="AF54" s="5">
        <f t="shared" si="1"/>
        <v>-21.000000000000007</v>
      </c>
      <c r="AG54" s="5">
        <f t="shared" si="2"/>
        <v>-5.0199203187251014</v>
      </c>
      <c r="AH54" s="25">
        <v>3.8013300000000001</v>
      </c>
      <c r="AI54" s="27">
        <f t="shared" si="3"/>
        <v>1.3205694635101666</v>
      </c>
      <c r="AJ54" s="27">
        <f>Table_1[[#This Row],[NEP (mg O2 cm-2 h-1)]]+AI54</f>
        <v>-0.52191489080362818</v>
      </c>
    </row>
    <row r="55" spans="1:36" ht="15.75" customHeight="1" x14ac:dyDescent="0.25">
      <c r="A55" s="5">
        <v>50</v>
      </c>
      <c r="B55" s="5" t="s">
        <v>130</v>
      </c>
      <c r="C55" s="6"/>
      <c r="D55" s="6" t="s">
        <v>113</v>
      </c>
      <c r="E55" s="5" t="s">
        <v>37</v>
      </c>
      <c r="F55" s="5" t="s">
        <v>38</v>
      </c>
      <c r="G55" s="5"/>
      <c r="H55" s="7">
        <v>0.43888888888888888</v>
      </c>
      <c r="I55" s="8">
        <v>8</v>
      </c>
      <c r="J55" s="8">
        <v>14.8</v>
      </c>
      <c r="K55" s="7">
        <v>0.61944444444444446</v>
      </c>
      <c r="L55" s="8">
        <v>6.6</v>
      </c>
      <c r="M55" s="8">
        <v>21.4</v>
      </c>
      <c r="N55" s="7">
        <f>Table_1[[#This Row],[End Time]]-Table_1[[#This Row],[start time]]</f>
        <v>0.18055555555555558</v>
      </c>
      <c r="O55" s="9">
        <f>(HOUR(Table_1[[#This Row],[Total Time (hour:min)]]))+(MINUTE(Table_1[[#This Row],[Total Time (hour:min)]])/60)</f>
        <v>4.333333333333333</v>
      </c>
      <c r="P55" s="5">
        <f>(Table_1[[#This Row],[end O2 (mg/L)]]-Table_1[[#This Row],[start O2 (mg/L)]])*1000</f>
        <v>-1400.0000000000005</v>
      </c>
      <c r="Q55" s="5">
        <v>0.03</v>
      </c>
      <c r="R55" s="5">
        <f>Table_1[[#This Row],[Change in O2 (ug/L)]]*Table_1[[#This Row],[Volume Incubated (L)]]</f>
        <v>-42.000000000000014</v>
      </c>
      <c r="S55" s="9">
        <f>Table_1[[#This Row],[Change in O2 (ug)]]/Table_1[[#This Row],[Total Time (h)]]</f>
        <v>-9.692307692307697</v>
      </c>
      <c r="T55" s="23">
        <v>3.8013300000000001</v>
      </c>
      <c r="U55" s="31">
        <f>Table_1[[#This Row],[Change in O2 (ug/h)]]/Table_1[[#This Row],[area (cm2)]]</f>
        <v>-2.5497148872388604</v>
      </c>
      <c r="V55" s="10">
        <f>K55</f>
        <v>0.61944444444444446</v>
      </c>
      <c r="W55" s="8">
        <v>7.8</v>
      </c>
      <c r="X55" s="8">
        <v>18.100000000000001</v>
      </c>
      <c r="Y55" s="7">
        <v>0.79791666666666661</v>
      </c>
      <c r="Z55" s="8">
        <v>7</v>
      </c>
      <c r="AA55" s="8">
        <v>20.8</v>
      </c>
      <c r="AB55" s="7">
        <f>Table_1[[#This Row],[End Time4]]-Table_1[[#This Row],[Start Time2]]</f>
        <v>0.17847222222222214</v>
      </c>
      <c r="AC55" s="9">
        <f t="shared" si="0"/>
        <v>4.2833333333333332</v>
      </c>
      <c r="AD55" s="5">
        <f>(Table_1[[#This Row],[end O2 (mg/L)2]]-Table_1[[#This Row],[start O2 (mg/L) reads to 0.1]])*1000</f>
        <v>-799.99999999999977</v>
      </c>
      <c r="AE55" s="5">
        <v>0.03</v>
      </c>
      <c r="AF55" s="5">
        <f t="shared" si="1"/>
        <v>-23.999999999999993</v>
      </c>
      <c r="AG55" s="5">
        <f t="shared" si="2"/>
        <v>-5.6031128404669248</v>
      </c>
      <c r="AH55" s="25">
        <v>3.8013300000000001</v>
      </c>
      <c r="AI55" s="27">
        <f t="shared" si="3"/>
        <v>1.4739874834510354</v>
      </c>
      <c r="AJ55" s="27">
        <f>Table_1[[#This Row],[NEP (mg O2 cm-2 h-1)]]+AI55</f>
        <v>-1.0757274037878251</v>
      </c>
    </row>
    <row r="56" spans="1:36" ht="15.75" customHeight="1" x14ac:dyDescent="0.25">
      <c r="A56" s="5">
        <v>48</v>
      </c>
      <c r="B56" s="5" t="s">
        <v>128</v>
      </c>
      <c r="C56" s="6"/>
      <c r="D56" s="6" t="s">
        <v>113</v>
      </c>
      <c r="E56" s="5" t="s">
        <v>30</v>
      </c>
      <c r="F56" s="5" t="s">
        <v>38</v>
      </c>
      <c r="G56" s="5"/>
      <c r="H56" s="7">
        <v>0.4375</v>
      </c>
      <c r="I56" s="8">
        <v>8</v>
      </c>
      <c r="J56" s="8">
        <v>14.7</v>
      </c>
      <c r="K56" s="7">
        <v>0.61736111111111114</v>
      </c>
      <c r="L56" s="5">
        <v>7.2</v>
      </c>
      <c r="M56" s="8">
        <v>21.5</v>
      </c>
      <c r="N56" s="7">
        <f>Table_1[[#This Row],[End Time]]-Table_1[[#This Row],[start time]]</f>
        <v>0.17986111111111114</v>
      </c>
      <c r="O56" s="9">
        <f>(HOUR(Table_1[[#This Row],[Total Time (hour:min)]]))+(MINUTE(Table_1[[#This Row],[Total Time (hour:min)]])/60)</f>
        <v>4.3166666666666664</v>
      </c>
      <c r="P56" s="5">
        <f>(Table_1[[#This Row],[end O2 (mg/L)]]-Table_1[[#This Row],[start O2 (mg/L)]])*1000</f>
        <v>-799.99999999999977</v>
      </c>
      <c r="Q56" s="5">
        <v>0.03</v>
      </c>
      <c r="R56" s="5">
        <f>Table_1[[#This Row],[Change in O2 (ug/L)]]*Table_1[[#This Row],[Volume Incubated (L)]]</f>
        <v>-23.999999999999993</v>
      </c>
      <c r="S56" s="9">
        <f>Table_1[[#This Row],[Change in O2 (ug)]]/Table_1[[#This Row],[Total Time (h)]]</f>
        <v>-5.5598455598455585</v>
      </c>
      <c r="T56" s="23">
        <v>3.8013300000000001</v>
      </c>
      <c r="U56" s="31">
        <f>Table_1[[#This Row],[Change in O2 (ug/h)]]/Table_1[[#This Row],[area (cm2)]]</f>
        <v>-1.4626053407216839</v>
      </c>
      <c r="V56" s="10">
        <f>L56</f>
        <v>7.2</v>
      </c>
      <c r="W56" s="8">
        <v>7.8</v>
      </c>
      <c r="X56" s="8">
        <v>18</v>
      </c>
      <c r="Y56" s="7">
        <v>0.79236111111111107</v>
      </c>
      <c r="Z56" s="8">
        <v>7.3</v>
      </c>
      <c r="AA56" s="8">
        <v>20.9</v>
      </c>
      <c r="AB56" s="7">
        <f>Table_1[[#This Row],[End Time4]]-Table_1[[#This Row],[Start Time2]]</f>
        <v>-6.4076388888888891</v>
      </c>
      <c r="AC56" s="9" t="e">
        <f t="shared" si="0"/>
        <v>#NUM!</v>
      </c>
      <c r="AD56" s="5">
        <f>(Table_1[[#This Row],[end O2 (mg/L)2]]-Table_1[[#This Row],[start O2 (mg/L) reads to 0.1]])*1000</f>
        <v>-500</v>
      </c>
      <c r="AE56" s="5">
        <v>0.03</v>
      </c>
      <c r="AF56" s="5">
        <f t="shared" si="1"/>
        <v>-15</v>
      </c>
      <c r="AG56" s="5" t="e">
        <f t="shared" si="2"/>
        <v>#NUM!</v>
      </c>
      <c r="AH56" s="25">
        <v>3.8013300000000001</v>
      </c>
      <c r="AI56" s="27" t="e">
        <f t="shared" si="3"/>
        <v>#NUM!</v>
      </c>
      <c r="AJ56" s="27" t="e">
        <f>Table_1[[#This Row],[NEP (mg O2 cm-2 h-1)]]+AI56</f>
        <v>#NUM!</v>
      </c>
    </row>
    <row r="57" spans="1:36" ht="15.75" customHeight="1" x14ac:dyDescent="0.25">
      <c r="A57" s="5">
        <v>49</v>
      </c>
      <c r="B57" s="5" t="s">
        <v>129</v>
      </c>
      <c r="C57" s="6"/>
      <c r="D57" s="6" t="s">
        <v>113</v>
      </c>
      <c r="E57" s="5" t="s">
        <v>30</v>
      </c>
      <c r="F57" s="5" t="s">
        <v>38</v>
      </c>
      <c r="G57" s="5"/>
      <c r="H57" s="7">
        <v>0.4381944444444445</v>
      </c>
      <c r="I57" s="8">
        <v>8</v>
      </c>
      <c r="J57" s="8">
        <v>14.8</v>
      </c>
      <c r="K57" s="7">
        <v>0.61875000000000002</v>
      </c>
      <c r="L57" s="8">
        <v>7.6</v>
      </c>
      <c r="M57" s="8">
        <v>21.4</v>
      </c>
      <c r="N57" s="7">
        <f>Table_1[[#This Row],[End Time]]-Table_1[[#This Row],[start time]]</f>
        <v>0.18055555555555552</v>
      </c>
      <c r="O57" s="9">
        <f>(HOUR(Table_1[[#This Row],[Total Time (hour:min)]]))+(MINUTE(Table_1[[#This Row],[Total Time (hour:min)]])/60)</f>
        <v>4.333333333333333</v>
      </c>
      <c r="P57" s="5">
        <f>(Table_1[[#This Row],[end O2 (mg/L)]]-Table_1[[#This Row],[start O2 (mg/L)]])*1000</f>
        <v>-400.00000000000034</v>
      </c>
      <c r="Q57" s="5">
        <v>0.03</v>
      </c>
      <c r="R57" s="5">
        <f>Table_1[[#This Row],[Change in O2 (ug/L)]]*Table_1[[#This Row],[Volume Incubated (L)]]</f>
        <v>-12.000000000000011</v>
      </c>
      <c r="S57" s="9">
        <f>Table_1[[#This Row],[Change in O2 (ug)]]/Table_1[[#This Row],[Total Time (h)]]</f>
        <v>-2.7692307692307718</v>
      </c>
      <c r="T57" s="23">
        <v>3.8013300000000001</v>
      </c>
      <c r="U57" s="31">
        <f>Table_1[[#This Row],[Change in O2 (ug/h)]]/Table_1[[#This Row],[area (cm2)]]</f>
        <v>-0.72848996778253183</v>
      </c>
      <c r="V57" s="10">
        <f>K57</f>
        <v>0.61875000000000002</v>
      </c>
      <c r="W57" s="8">
        <v>7.8</v>
      </c>
      <c r="X57" s="8">
        <v>18</v>
      </c>
      <c r="Y57" s="7">
        <v>0.79652777777777783</v>
      </c>
      <c r="Z57" s="8">
        <v>7.7</v>
      </c>
      <c r="AA57" s="8">
        <v>20.7</v>
      </c>
      <c r="AB57" s="7">
        <f>Table_1[[#This Row],[End Time4]]-Table_1[[#This Row],[Start Time2]]</f>
        <v>0.17777777777777781</v>
      </c>
      <c r="AC57" s="9">
        <f t="shared" si="0"/>
        <v>4.2666666666666666</v>
      </c>
      <c r="AD57" s="5">
        <f>(Table_1[[#This Row],[end O2 (mg/L)2]]-Table_1[[#This Row],[start O2 (mg/L) reads to 0.1]])*1000</f>
        <v>-99.999999999999645</v>
      </c>
      <c r="AE57" s="5">
        <v>0.03</v>
      </c>
      <c r="AF57" s="5">
        <f t="shared" si="1"/>
        <v>-2.9999999999999893</v>
      </c>
      <c r="AG57" s="5">
        <f t="shared" si="2"/>
        <v>-0.70312499999999756</v>
      </c>
      <c r="AH57" s="25">
        <v>3.8013300000000001</v>
      </c>
      <c r="AI57" s="27">
        <f t="shared" si="3"/>
        <v>0.18496815588228266</v>
      </c>
      <c r="AJ57" s="27">
        <f>Table_1[[#This Row],[NEP (mg O2 cm-2 h-1)]]+AI57</f>
        <v>-0.54352181190024917</v>
      </c>
    </row>
    <row r="58" spans="1:36" ht="15.75" customHeight="1" x14ac:dyDescent="0.25">
      <c r="A58" s="5">
        <v>51</v>
      </c>
      <c r="B58" s="5" t="s">
        <v>131</v>
      </c>
      <c r="C58" s="6"/>
      <c r="D58" s="6" t="s">
        <v>113</v>
      </c>
      <c r="E58" s="5" t="s">
        <v>30</v>
      </c>
      <c r="F58" s="5" t="s">
        <v>38</v>
      </c>
      <c r="G58" s="5"/>
      <c r="H58" s="7">
        <v>0.43958333333333338</v>
      </c>
      <c r="I58" s="8">
        <v>8.1</v>
      </c>
      <c r="J58" s="8">
        <v>14.8</v>
      </c>
      <c r="K58" s="7">
        <v>0.62083333333333335</v>
      </c>
      <c r="L58" s="8">
        <v>7.1</v>
      </c>
      <c r="M58" s="8">
        <v>21.6</v>
      </c>
      <c r="N58" s="7">
        <f>Table_1[[#This Row],[End Time]]-Table_1[[#This Row],[start time]]</f>
        <v>0.18124999999999997</v>
      </c>
      <c r="O58" s="9">
        <f>(HOUR(Table_1[[#This Row],[Total Time (hour:min)]]))+(MINUTE(Table_1[[#This Row],[Total Time (hour:min)]])/60)</f>
        <v>4.3499999999999996</v>
      </c>
      <c r="P58" s="5">
        <f>(Table_1[[#This Row],[end O2 (mg/L)]]-Table_1[[#This Row],[start O2 (mg/L)]])*1000</f>
        <v>-1000</v>
      </c>
      <c r="Q58" s="5">
        <v>0.03</v>
      </c>
      <c r="R58" s="5">
        <f>Table_1[[#This Row],[Change in O2 (ug/L)]]*Table_1[[#This Row],[Volume Incubated (L)]]</f>
        <v>-30</v>
      </c>
      <c r="S58" s="9">
        <f>Table_1[[#This Row],[Change in O2 (ug)]]/Table_1[[#This Row],[Total Time (h)]]</f>
        <v>-6.8965517241379315</v>
      </c>
      <c r="T58" s="23">
        <v>3.8013300000000001</v>
      </c>
      <c r="U58" s="31">
        <f>Table_1[[#This Row],[Change in O2 (ug/h)]]/Table_1[[#This Row],[area (cm2)]]</f>
        <v>-1.814247046201706</v>
      </c>
      <c r="V58" s="10">
        <f>K58</f>
        <v>0.62083333333333335</v>
      </c>
      <c r="W58" s="8">
        <v>7.8</v>
      </c>
      <c r="X58" s="8">
        <v>18.100000000000001</v>
      </c>
      <c r="Y58" s="7">
        <v>0.7993055555555556</v>
      </c>
      <c r="Z58" s="8">
        <v>7.2</v>
      </c>
      <c r="AA58" s="8">
        <v>20.9</v>
      </c>
      <c r="AB58" s="7">
        <f>Table_1[[#This Row],[End Time4]]-Table_1[[#This Row],[Start Time2]]</f>
        <v>0.17847222222222225</v>
      </c>
      <c r="AC58" s="9">
        <f t="shared" si="0"/>
        <v>4.2833333333333332</v>
      </c>
      <c r="AD58" s="5">
        <f>(Table_1[[#This Row],[end O2 (mg/L)2]]-Table_1[[#This Row],[start O2 (mg/L) reads to 0.1]])*1000</f>
        <v>-599.99999999999966</v>
      </c>
      <c r="AE58" s="5">
        <v>0.03</v>
      </c>
      <c r="AF58" s="5">
        <f t="shared" si="1"/>
        <v>-17.999999999999989</v>
      </c>
      <c r="AG58" s="5">
        <f t="shared" si="2"/>
        <v>-4.2023346303501921</v>
      </c>
      <c r="AH58" s="25">
        <v>3.8013300000000001</v>
      </c>
      <c r="AI58" s="27">
        <f t="shared" si="3"/>
        <v>1.1054906125882762</v>
      </c>
      <c r="AJ58" s="27">
        <f>Table_1[[#This Row],[NEP (mg O2 cm-2 h-1)]]+AI58</f>
        <v>-0.70875643361342977</v>
      </c>
    </row>
    <row r="59" spans="1:36" ht="15.75" customHeight="1" x14ac:dyDescent="0.25">
      <c r="A59" s="5">
        <v>58</v>
      </c>
      <c r="B59" s="5" t="s">
        <v>138</v>
      </c>
      <c r="C59" s="5"/>
      <c r="D59" s="6" t="s">
        <v>113</v>
      </c>
      <c r="E59" s="5" t="s">
        <v>30</v>
      </c>
      <c r="F59" s="5" t="s">
        <v>38</v>
      </c>
      <c r="G59" s="5"/>
      <c r="H59" s="7">
        <v>0.44375000000000003</v>
      </c>
      <c r="I59" s="8">
        <v>8</v>
      </c>
      <c r="J59" s="8">
        <v>15</v>
      </c>
      <c r="K59" s="7">
        <v>0.62847222222222221</v>
      </c>
      <c r="L59" s="8">
        <v>7</v>
      </c>
      <c r="M59" s="8">
        <v>21.9</v>
      </c>
      <c r="N59" s="7">
        <f>Table_1[[#This Row],[End Time]]-Table_1[[#This Row],[start time]]</f>
        <v>0.18472222222222218</v>
      </c>
      <c r="O59" s="9">
        <f>(HOUR(Table_1[[#This Row],[Total Time (hour:min)]]))+(MINUTE(Table_1[[#This Row],[Total Time (hour:min)]])/60)</f>
        <v>4.4333333333333336</v>
      </c>
      <c r="P59" s="5">
        <f>(Table_1[[#This Row],[end O2 (mg/L)]]-Table_1[[#This Row],[start O2 (mg/L)]])*1000</f>
        <v>-1000</v>
      </c>
      <c r="Q59" s="5">
        <v>0.03</v>
      </c>
      <c r="R59" s="5">
        <f>Table_1[[#This Row],[Change in O2 (ug/L)]]*Table_1[[#This Row],[Volume Incubated (L)]]</f>
        <v>-30</v>
      </c>
      <c r="S59" s="9">
        <f>Table_1[[#This Row],[Change in O2 (ug)]]/Table_1[[#This Row],[Total Time (h)]]</f>
        <v>-6.7669172932330826</v>
      </c>
      <c r="T59" s="23">
        <v>3.8013300000000001</v>
      </c>
      <c r="U59" s="31">
        <f>Table_1[[#This Row],[Change in O2 (ug/h)]]/Table_1[[#This Row],[area (cm2)]]</f>
        <v>-1.7801446581152076</v>
      </c>
      <c r="V59" s="10">
        <f>K59</f>
        <v>0.62847222222222221</v>
      </c>
      <c r="W59" s="8">
        <v>7.9</v>
      </c>
      <c r="X59" s="8">
        <v>18.5</v>
      </c>
      <c r="Y59" s="7">
        <v>0.80833333333333324</v>
      </c>
      <c r="Z59" s="8">
        <v>7</v>
      </c>
      <c r="AA59" s="8">
        <v>21.1</v>
      </c>
      <c r="AB59" s="7">
        <f>Table_1[[#This Row],[End Time4]]-Table_1[[#This Row],[Start Time2]]</f>
        <v>0.17986111111111103</v>
      </c>
      <c r="AC59" s="9">
        <f t="shared" si="0"/>
        <v>4.3166666666666664</v>
      </c>
      <c r="AD59" s="5">
        <f>(Table_1[[#This Row],[end O2 (mg/L)2]]-Table_1[[#This Row],[start O2 (mg/L) reads to 0.1]])*1000</f>
        <v>-900.00000000000034</v>
      </c>
      <c r="AE59" s="5">
        <v>0.03</v>
      </c>
      <c r="AF59" s="5">
        <f t="shared" si="1"/>
        <v>-27.000000000000011</v>
      </c>
      <c r="AG59" s="5">
        <f t="shared" si="2"/>
        <v>-6.2548262548262574</v>
      </c>
      <c r="AH59" s="25">
        <v>3.8013300000000001</v>
      </c>
      <c r="AI59" s="27">
        <f t="shared" si="3"/>
        <v>1.6454310083118955</v>
      </c>
      <c r="AJ59" s="27">
        <f>Table_1[[#This Row],[NEP (mg O2 cm-2 h-1)]]+AI59</f>
        <v>-0.13471364980331213</v>
      </c>
    </row>
    <row r="60" spans="1:36" ht="15.75" customHeight="1" x14ac:dyDescent="0.25">
      <c r="A60" s="5">
        <v>13</v>
      </c>
      <c r="B60" s="5" t="s">
        <v>42</v>
      </c>
      <c r="C60" s="6">
        <v>43669</v>
      </c>
      <c r="D60" s="6" t="s">
        <v>23</v>
      </c>
      <c r="E60" s="11" t="s">
        <v>37</v>
      </c>
      <c r="F60" s="5" t="s">
        <v>31</v>
      </c>
      <c r="G60" s="5"/>
      <c r="H60" s="7">
        <v>0.47361111111111115</v>
      </c>
      <c r="I60" s="9">
        <v>7.18</v>
      </c>
      <c r="J60" s="9">
        <v>17.5</v>
      </c>
      <c r="K60" s="7">
        <v>0.65902777777777777</v>
      </c>
      <c r="L60" s="8">
        <v>6.3</v>
      </c>
      <c r="M60" s="8">
        <v>26.4</v>
      </c>
      <c r="N60" s="7">
        <f>Table_1[[#This Row],[End Time]]-Table_1[[#This Row],[start time]]</f>
        <v>0.18541666666666662</v>
      </c>
      <c r="O60" s="9">
        <f>(HOUR(Table_1[[#This Row],[Total Time (hour:min)]]))+(MINUTE(Table_1[[#This Row],[Total Time (hour:min)]])/60)</f>
        <v>4.45</v>
      </c>
      <c r="P60" s="5">
        <f>(Table_1[[#This Row],[end O2 (mg/L)]]-Table_1[[#This Row],[start O2 (mg/L)]])*1000</f>
        <v>-879.99999999999989</v>
      </c>
      <c r="Q60" s="5">
        <v>0.03</v>
      </c>
      <c r="R60" s="5">
        <f>Table_1[[#This Row],[Change in O2 (ug/L)]]*Table_1[[#This Row],[Volume Incubated (L)]]</f>
        <v>-26.399999999999995</v>
      </c>
      <c r="S60" s="9">
        <f>Table_1[[#This Row],[Change in O2 (ug)]]/Table_1[[#This Row],[Total Time (h)]]</f>
        <v>-5.9325842696629199</v>
      </c>
      <c r="T60" s="23">
        <v>3.8013300000000001</v>
      </c>
      <c r="U60" s="31">
        <f>Table_1[[#This Row],[Change in O2 (ug/h)]]/Table_1[[#This Row],[area (cm2)]]</f>
        <v>-1.5606601556989053</v>
      </c>
      <c r="V60" s="10">
        <v>0.65972222222222221</v>
      </c>
      <c r="W60" s="8">
        <v>6.9</v>
      </c>
      <c r="X60" s="8">
        <v>20.5</v>
      </c>
      <c r="Y60" s="7">
        <v>0.81736111111111109</v>
      </c>
      <c r="Z60" s="5">
        <v>6.5</v>
      </c>
      <c r="AA60" s="8">
        <v>21.8</v>
      </c>
      <c r="AB60" s="7">
        <f>Table_1[[#This Row],[End Time4]]-Table_1[[#This Row],[Start Time2]]</f>
        <v>0.15763888888888888</v>
      </c>
      <c r="AC60" s="9">
        <f t="shared" si="0"/>
        <v>3.7833333333333332</v>
      </c>
      <c r="AD60" s="5">
        <f>(Table_1[[#This Row],[end O2 (mg/L)2]]-Table_1[[#This Row],[start O2 (mg/L) reads to 0.1]])*1000</f>
        <v>-400.00000000000034</v>
      </c>
      <c r="AE60" s="5">
        <v>0.03</v>
      </c>
      <c r="AF60" s="5">
        <f t="shared" si="1"/>
        <v>-12.000000000000011</v>
      </c>
      <c r="AG60" s="5">
        <f t="shared" si="2"/>
        <v>-3.1718061674008839</v>
      </c>
      <c r="AH60" s="25">
        <v>3.8013300000000001</v>
      </c>
      <c r="AI60" s="27">
        <f t="shared" si="3"/>
        <v>0.83439379569805405</v>
      </c>
      <c r="AJ60" s="27">
        <f>Table_1[[#This Row],[NEP (mg O2 cm-2 h-1)]]+AI60</f>
        <v>-0.72626636000085121</v>
      </c>
    </row>
    <row r="61" spans="1:36" ht="15.75" customHeight="1" x14ac:dyDescent="0.25">
      <c r="A61" s="5">
        <v>16</v>
      </c>
      <c r="B61" s="5" t="s">
        <v>45</v>
      </c>
      <c r="C61" s="6">
        <v>43669</v>
      </c>
      <c r="D61" s="6" t="s">
        <v>23</v>
      </c>
      <c r="E61" s="11" t="s">
        <v>37</v>
      </c>
      <c r="F61" s="5" t="s">
        <v>31</v>
      </c>
      <c r="G61" s="5"/>
      <c r="H61" s="7">
        <v>0.47638888888888892</v>
      </c>
      <c r="I61" s="9">
        <v>7.19</v>
      </c>
      <c r="J61" s="9">
        <v>17.600000000000001</v>
      </c>
      <c r="K61" s="7">
        <v>0.6645833333333333</v>
      </c>
      <c r="L61" s="8">
        <v>7.2</v>
      </c>
      <c r="M61" s="8">
        <v>22</v>
      </c>
      <c r="N61" s="7">
        <f>Table_1[[#This Row],[End Time]]-Table_1[[#This Row],[start time]]</f>
        <v>0.18819444444444439</v>
      </c>
      <c r="O61" s="9">
        <f>(HOUR(Table_1[[#This Row],[Total Time (hour:min)]]))+(MINUTE(Table_1[[#This Row],[Total Time (hour:min)]])/60)</f>
        <v>4.5166666666666666</v>
      </c>
      <c r="P61" s="5">
        <f>(Table_1[[#This Row],[end O2 (mg/L)]]-Table_1[[#This Row],[start O2 (mg/L)]])*1000</f>
        <v>9.9999999999997868</v>
      </c>
      <c r="Q61" s="5">
        <v>0.03</v>
      </c>
      <c r="R61" s="5">
        <f>Table_1[[#This Row],[Change in O2 (ug/L)]]*Table_1[[#This Row],[Volume Incubated (L)]]</f>
        <v>0.29999999999999361</v>
      </c>
      <c r="S61" s="9">
        <f>Table_1[[#This Row],[Change in O2 (ug)]]/Table_1[[#This Row],[Total Time (h)]]</f>
        <v>6.6420664206640653E-2</v>
      </c>
      <c r="T61" s="23">
        <v>3.8013300000000001</v>
      </c>
      <c r="U61" s="31">
        <f>Table_1[[#This Row],[Change in O2 (ug/h)]]/Table_1[[#This Row],[area (cm2)]]</f>
        <v>1.747300660732971E-2</v>
      </c>
      <c r="V61" s="10">
        <v>0.66597222222222219</v>
      </c>
      <c r="W61" s="8">
        <v>7</v>
      </c>
      <c r="X61" s="8">
        <v>20.3</v>
      </c>
      <c r="Y61" s="7">
        <v>0.8222222222222223</v>
      </c>
      <c r="Z61" s="8">
        <v>7</v>
      </c>
      <c r="AA61" s="8">
        <v>22.2</v>
      </c>
      <c r="AB61" s="7">
        <f>Table_1[[#This Row],[End Time4]]-Table_1[[#This Row],[Start Time2]]</f>
        <v>0.15625000000000011</v>
      </c>
      <c r="AC61" s="9">
        <f t="shared" si="0"/>
        <v>3.75</v>
      </c>
      <c r="AD61" s="5">
        <f>(Table_1[[#This Row],[end O2 (mg/L)2]]-Table_1[[#This Row],[start O2 (mg/L) reads to 0.1]])*1000</f>
        <v>0</v>
      </c>
      <c r="AE61" s="5">
        <v>0.03</v>
      </c>
      <c r="AF61" s="5">
        <f t="shared" si="1"/>
        <v>0</v>
      </c>
      <c r="AG61" s="5">
        <f t="shared" si="2"/>
        <v>0</v>
      </c>
      <c r="AH61" s="25">
        <v>3.8013300000000001</v>
      </c>
      <c r="AI61" s="27">
        <f t="shared" si="3"/>
        <v>0</v>
      </c>
      <c r="AJ61" s="27">
        <f>Table_1[[#This Row],[NEP (mg O2 cm-2 h-1)]]+AI61</f>
        <v>1.747300660732971E-2</v>
      </c>
    </row>
    <row r="62" spans="1:36" ht="15.75" customHeight="1" x14ac:dyDescent="0.25">
      <c r="A62" s="5">
        <v>23</v>
      </c>
      <c r="B62" s="5" t="s">
        <v>52</v>
      </c>
      <c r="C62" s="6">
        <v>43669</v>
      </c>
      <c r="D62" s="6" t="s">
        <v>23</v>
      </c>
      <c r="E62" s="11" t="s">
        <v>37</v>
      </c>
      <c r="F62" s="5" t="s">
        <v>31</v>
      </c>
      <c r="G62" s="5"/>
      <c r="H62" s="7">
        <v>0.48194444444444445</v>
      </c>
      <c r="I62" s="9">
        <v>7.23</v>
      </c>
      <c r="J62" s="9">
        <v>17.7</v>
      </c>
      <c r="K62" s="7">
        <v>0.68194444444444446</v>
      </c>
      <c r="L62" s="8">
        <v>7.1</v>
      </c>
      <c r="M62" s="8">
        <v>21</v>
      </c>
      <c r="N62" s="7">
        <f>Table_1[[#This Row],[End Time]]-Table_1[[#This Row],[start time]]</f>
        <v>0.2</v>
      </c>
      <c r="O62" s="9">
        <f>(HOUR(Table_1[[#This Row],[Total Time (hour:min)]]))+(MINUTE(Table_1[[#This Row],[Total Time (hour:min)]])/60)</f>
        <v>4.8</v>
      </c>
      <c r="P62" s="5">
        <f>(Table_1[[#This Row],[end O2 (mg/L)]]-Table_1[[#This Row],[start O2 (mg/L)]])*1000</f>
        <v>-130.0000000000008</v>
      </c>
      <c r="Q62" s="5">
        <v>0.03</v>
      </c>
      <c r="R62" s="5">
        <f>Table_1[[#This Row],[Change in O2 (ug/L)]]*Table_1[[#This Row],[Volume Incubated (L)]]</f>
        <v>-3.9000000000000239</v>
      </c>
      <c r="S62" s="9">
        <f>Table_1[[#This Row],[Change in O2 (ug)]]/Table_1[[#This Row],[Total Time (h)]]</f>
        <v>-0.812500000000005</v>
      </c>
      <c r="T62" s="23">
        <v>3.8013300000000001</v>
      </c>
      <c r="U62" s="31">
        <f>Table_1[[#This Row],[Change in O2 (ug/h)]]/Table_1[[#This Row],[area (cm2)]]</f>
        <v>-0.2137409801306398</v>
      </c>
      <c r="V62" s="10">
        <v>0.68333333333333324</v>
      </c>
      <c r="W62" s="8">
        <v>7.1</v>
      </c>
      <c r="X62" s="8">
        <v>20.5</v>
      </c>
      <c r="Y62" s="7">
        <v>0.83263888888888893</v>
      </c>
      <c r="Z62" s="8">
        <v>6.7</v>
      </c>
      <c r="AA62" s="8">
        <v>21.4</v>
      </c>
      <c r="AB62" s="7">
        <f>Table_1[[#This Row],[End Time4]]-Table_1[[#This Row],[Start Time2]]</f>
        <v>0.14930555555555569</v>
      </c>
      <c r="AC62" s="9">
        <f t="shared" si="0"/>
        <v>3.5833333333333335</v>
      </c>
      <c r="AD62" s="5">
        <f>(Table_1[[#This Row],[end O2 (mg/L)2]]-Table_1[[#This Row],[start O2 (mg/L) reads to 0.1]])*1000</f>
        <v>-399.99999999999949</v>
      </c>
      <c r="AE62" s="5">
        <v>0.03</v>
      </c>
      <c r="AF62" s="5">
        <f t="shared" si="1"/>
        <v>-11.999999999999984</v>
      </c>
      <c r="AG62" s="5">
        <f t="shared" si="2"/>
        <v>-3.3488372093023209</v>
      </c>
      <c r="AH62" s="25">
        <v>3.8013300000000001</v>
      </c>
      <c r="AI62" s="27">
        <f t="shared" si="3"/>
        <v>0.88096461220212952</v>
      </c>
      <c r="AJ62" s="27">
        <f>Table_1[[#This Row],[NEP (mg O2 cm-2 h-1)]]+AI62</f>
        <v>0.66722363207148971</v>
      </c>
    </row>
    <row r="63" spans="1:36" ht="15.75" customHeight="1" x14ac:dyDescent="0.25">
      <c r="A63" s="5">
        <v>25</v>
      </c>
      <c r="B63" s="5" t="s">
        <v>54</v>
      </c>
      <c r="C63" s="6">
        <v>43669</v>
      </c>
      <c r="D63" s="6" t="s">
        <v>23</v>
      </c>
      <c r="E63" s="11" t="s">
        <v>37</v>
      </c>
      <c r="F63" s="5" t="s">
        <v>31</v>
      </c>
      <c r="G63" s="5"/>
      <c r="H63" s="7">
        <v>0.48333333333333334</v>
      </c>
      <c r="I63" s="9">
        <v>7.23</v>
      </c>
      <c r="J63" s="5">
        <v>17.8</v>
      </c>
      <c r="K63" s="7">
        <v>0.68888888888888899</v>
      </c>
      <c r="L63" s="8">
        <v>6.6</v>
      </c>
      <c r="M63" s="8">
        <v>22.5</v>
      </c>
      <c r="N63" s="7">
        <f>Table_1[[#This Row],[End Time]]-Table_1[[#This Row],[start time]]</f>
        <v>0.20555555555555566</v>
      </c>
      <c r="O63" s="9">
        <f>(HOUR(Table_1[[#This Row],[Total Time (hour:min)]]))+(MINUTE(Table_1[[#This Row],[Total Time (hour:min)]])/60)</f>
        <v>4.9333333333333336</v>
      </c>
      <c r="P63" s="5">
        <f>(Table_1[[#This Row],[end O2 (mg/L)]]-Table_1[[#This Row],[start O2 (mg/L)]])*1000</f>
        <v>-630.0000000000008</v>
      </c>
      <c r="Q63" s="5">
        <v>0.03</v>
      </c>
      <c r="R63" s="5">
        <f>Table_1[[#This Row],[Change in O2 (ug/L)]]*Table_1[[#This Row],[Volume Incubated (L)]]</f>
        <v>-18.900000000000023</v>
      </c>
      <c r="S63" s="9">
        <f>Table_1[[#This Row],[Change in O2 (ug)]]/Table_1[[#This Row],[Total Time (h)]]</f>
        <v>-3.8310810810810856</v>
      </c>
      <c r="T63" s="23">
        <v>3.8013300000000001</v>
      </c>
      <c r="U63" s="31">
        <f>Table_1[[#This Row],[Change in O2 (ug/h)]]/Table_1[[#This Row],[area (cm2)]]</f>
        <v>-1.0078264925910367</v>
      </c>
      <c r="V63" s="10">
        <v>0.68958333333333333</v>
      </c>
      <c r="W63" s="8">
        <v>7.1</v>
      </c>
      <c r="X63" s="8">
        <v>20.9</v>
      </c>
      <c r="Y63" s="7">
        <v>0.8354166666666667</v>
      </c>
      <c r="Z63" s="8">
        <v>6.9</v>
      </c>
      <c r="AA63" s="8">
        <v>22</v>
      </c>
      <c r="AB63" s="7">
        <f>Table_1[[#This Row],[End Time4]]-Table_1[[#This Row],[Start Time2]]</f>
        <v>0.14583333333333337</v>
      </c>
      <c r="AC63" s="9">
        <f t="shared" si="0"/>
        <v>3.5</v>
      </c>
      <c r="AD63" s="5">
        <f>(Table_1[[#This Row],[end O2 (mg/L)2]]-Table_1[[#This Row],[start O2 (mg/L) reads to 0.1]])*1000</f>
        <v>-199.99999999999929</v>
      </c>
      <c r="AE63" s="5">
        <v>0.03</v>
      </c>
      <c r="AF63" s="5">
        <f t="shared" si="1"/>
        <v>-5.9999999999999787</v>
      </c>
      <c r="AG63" s="5">
        <f t="shared" si="2"/>
        <v>-1.7142857142857082</v>
      </c>
      <c r="AH63" s="25">
        <v>3.8013300000000001</v>
      </c>
      <c r="AI63" s="27">
        <f t="shared" si="3"/>
        <v>0.45096998005585104</v>
      </c>
      <c r="AJ63" s="27">
        <f>Table_1[[#This Row],[NEP (mg O2 cm-2 h-1)]]+AI63</f>
        <v>-0.55685651253518564</v>
      </c>
    </row>
    <row r="64" spans="1:36" ht="15.75" customHeight="1" x14ac:dyDescent="0.25">
      <c r="A64" s="5">
        <v>6</v>
      </c>
      <c r="B64" s="5" t="s">
        <v>29</v>
      </c>
      <c r="C64" s="6">
        <v>43669</v>
      </c>
      <c r="D64" s="6" t="s">
        <v>23</v>
      </c>
      <c r="E64" s="11" t="s">
        <v>30</v>
      </c>
      <c r="F64" s="5" t="s">
        <v>31</v>
      </c>
      <c r="G64" s="5"/>
      <c r="H64" s="7">
        <v>0.47013888888888888</v>
      </c>
      <c r="I64" s="9">
        <v>7.19</v>
      </c>
      <c r="J64" s="12">
        <v>17.5</v>
      </c>
      <c r="K64" s="7">
        <v>0.64513888888888882</v>
      </c>
      <c r="L64" s="8">
        <v>6.4</v>
      </c>
      <c r="M64" s="8">
        <v>22.5</v>
      </c>
      <c r="N64" s="7">
        <f>Table_1[[#This Row],[End Time]]-Table_1[[#This Row],[start time]]</f>
        <v>0.17499999999999993</v>
      </c>
      <c r="O64" s="9">
        <f>(HOUR(Table_1[[#This Row],[Total Time (hour:min)]]))+(MINUTE(Table_1[[#This Row],[Total Time (hour:min)]])/60)</f>
        <v>4.2</v>
      </c>
      <c r="P64" s="5">
        <f>(Table_1[[#This Row],[end O2 (mg/L)]]-Table_1[[#This Row],[start O2 (mg/L)]])*1000</f>
        <v>-790</v>
      </c>
      <c r="Q64" s="5">
        <v>0.03</v>
      </c>
      <c r="R64" s="5">
        <f>Table_1[[#This Row],[Change in O2 (ug/L)]]*Table_1[[#This Row],[Volume Incubated (L)]]</f>
        <v>-23.7</v>
      </c>
      <c r="S64" s="9">
        <f>Table_1[[#This Row],[Change in O2 (ug)]]/Table_1[[#This Row],[Total Time (h)]]</f>
        <v>-5.6428571428571423</v>
      </c>
      <c r="T64" s="23">
        <v>3.8013300000000001</v>
      </c>
      <c r="U64" s="31">
        <f>Table_1[[#This Row],[Change in O2 (ug/h)]]/Table_1[[#This Row],[area (cm2)]]</f>
        <v>-1.4844428510171814</v>
      </c>
      <c r="V64" s="10">
        <v>0.64652777777777781</v>
      </c>
      <c r="W64" s="8">
        <v>7</v>
      </c>
      <c r="X64" s="8">
        <v>20.100000000000001</v>
      </c>
      <c r="Y64" s="7">
        <v>0.80694444444444446</v>
      </c>
      <c r="Z64" s="8">
        <v>6.6</v>
      </c>
      <c r="AA64" s="8">
        <v>21.6</v>
      </c>
      <c r="AB64" s="7">
        <f>Table_1[[#This Row],[End Time4]]-Table_1[[#This Row],[Start Time2]]</f>
        <v>0.16041666666666665</v>
      </c>
      <c r="AC64" s="9">
        <f t="shared" si="0"/>
        <v>3.85</v>
      </c>
      <c r="AD64" s="5">
        <f>(Table_1[[#This Row],[end O2 (mg/L)2]]-Table_1[[#This Row],[start O2 (mg/L) reads to 0.1]])*1000</f>
        <v>-400.00000000000034</v>
      </c>
      <c r="AE64" s="5">
        <v>0.03</v>
      </c>
      <c r="AF64" s="5">
        <f t="shared" si="1"/>
        <v>-12.000000000000011</v>
      </c>
      <c r="AG64" s="5">
        <f t="shared" si="2"/>
        <v>-3.1168831168831197</v>
      </c>
      <c r="AH64" s="25">
        <v>3.8013300000000001</v>
      </c>
      <c r="AI64" s="27">
        <f t="shared" si="3"/>
        <v>0.81994541828336909</v>
      </c>
      <c r="AJ64" s="27">
        <f>Table_1[[#This Row],[NEP (mg O2 cm-2 h-1)]]+AI64</f>
        <v>-0.66449743273381234</v>
      </c>
    </row>
    <row r="65" spans="1:36" ht="15.75" customHeight="1" x14ac:dyDescent="0.25">
      <c r="A65" s="5">
        <v>8</v>
      </c>
      <c r="B65" s="5" t="s">
        <v>34</v>
      </c>
      <c r="C65" s="6">
        <v>43669</v>
      </c>
      <c r="D65" s="6" t="s">
        <v>23</v>
      </c>
      <c r="E65" s="11" t="s">
        <v>30</v>
      </c>
      <c r="F65" s="5" t="s">
        <v>31</v>
      </c>
      <c r="G65" s="11" t="s">
        <v>35</v>
      </c>
      <c r="H65" s="5" t="s">
        <v>24</v>
      </c>
      <c r="I65" s="5" t="s">
        <v>24</v>
      </c>
      <c r="J65" s="5" t="s">
        <v>24</v>
      </c>
      <c r="K65" s="5" t="s">
        <v>24</v>
      </c>
      <c r="L65" s="5" t="s">
        <v>24</v>
      </c>
      <c r="M65" s="5" t="s">
        <v>24</v>
      </c>
      <c r="N65" s="7" t="e">
        <f>Table_1[[#This Row],[End Time]]-Table_1[[#This Row],[start time]]</f>
        <v>#VALUE!</v>
      </c>
      <c r="O65" s="9" t="e">
        <f>(HOUR(Table_1[[#This Row],[Total Time (hour:min)]]))+(MINUTE(Table_1[[#This Row],[Total Time (hour:min)]])/60)</f>
        <v>#VALUE!</v>
      </c>
      <c r="P65" s="5" t="e">
        <f>(Table_1[[#This Row],[end O2 (mg/L)]]-Table_1[[#This Row],[start O2 (mg/L)]])*1000</f>
        <v>#VALUE!</v>
      </c>
      <c r="Q65" s="5">
        <v>0.03</v>
      </c>
      <c r="R65" s="5" t="e">
        <f>Table_1[[#This Row],[Change in O2 (ug/L)]]*Table_1[[#This Row],[Volume Incubated (L)]]</f>
        <v>#VALUE!</v>
      </c>
      <c r="S65" s="9" t="e">
        <f>Table_1[[#This Row],[Change in O2 (ug)]]/Table_1[[#This Row],[Total Time (h)]]</f>
        <v>#VALUE!</v>
      </c>
      <c r="T65" s="23">
        <v>3.8013300000000001</v>
      </c>
      <c r="U65" s="31" t="e">
        <f>Table_1[[#This Row],[Change in O2 (ug/h)]]/Table_1[[#This Row],[area (cm2)]]</f>
        <v>#VALUE!</v>
      </c>
      <c r="V65" s="10">
        <v>0.65</v>
      </c>
      <c r="W65" s="8">
        <v>7.1</v>
      </c>
      <c r="X65" s="8">
        <v>20.2</v>
      </c>
      <c r="Y65" s="7">
        <v>0.80972222222222201</v>
      </c>
      <c r="Z65" s="8">
        <v>6.6</v>
      </c>
      <c r="AA65" s="8">
        <v>21.4</v>
      </c>
      <c r="AB65" s="7">
        <f>Table_1[[#This Row],[End Time4]]-Table_1[[#This Row],[Start Time2]]</f>
        <v>0.15972222222222199</v>
      </c>
      <c r="AC65" s="9">
        <f t="shared" si="0"/>
        <v>3.8333333333333335</v>
      </c>
      <c r="AD65" s="5">
        <f>(Table_1[[#This Row],[end O2 (mg/L)2]]-Table_1[[#This Row],[start O2 (mg/L) reads to 0.1]])*1000</f>
        <v>-500</v>
      </c>
      <c r="AE65" s="5">
        <v>0.03</v>
      </c>
      <c r="AF65" s="5">
        <f t="shared" si="1"/>
        <v>-15</v>
      </c>
      <c r="AG65" s="5">
        <f>AF65/AC65</f>
        <v>-3.9130434782608696</v>
      </c>
      <c r="AH65" s="25">
        <v>3.8013300000000001</v>
      </c>
      <c r="AI65" s="27">
        <f>-AG65/AH65</f>
        <v>1.0293879979535767</v>
      </c>
      <c r="AJ65" s="27" t="e">
        <f>Table_1[[#This Row],[NEP (mg O2 cm-2 h-1)]]+AI65</f>
        <v>#VALUE!</v>
      </c>
    </row>
    <row r="66" spans="1:36" ht="15.75" customHeight="1" x14ac:dyDescent="0.25">
      <c r="A66" s="5">
        <v>11</v>
      </c>
      <c r="B66" s="5" t="s">
        <v>40</v>
      </c>
      <c r="C66" s="6">
        <v>43669</v>
      </c>
      <c r="D66" s="6" t="s">
        <v>23</v>
      </c>
      <c r="E66" s="11" t="s">
        <v>30</v>
      </c>
      <c r="F66" s="5" t="s">
        <v>31</v>
      </c>
      <c r="G66" s="5"/>
      <c r="H66" s="7">
        <v>0.47291666666666665</v>
      </c>
      <c r="I66" s="9">
        <v>7.18</v>
      </c>
      <c r="J66" s="9">
        <v>17.600000000000001</v>
      </c>
      <c r="K66" s="7">
        <v>0.65486111111111112</v>
      </c>
      <c r="L66" s="8">
        <v>7</v>
      </c>
      <c r="M66" s="8">
        <v>21.6</v>
      </c>
      <c r="N66" s="7">
        <f>Table_1[[#This Row],[End Time]]-Table_1[[#This Row],[start time]]</f>
        <v>0.18194444444444446</v>
      </c>
      <c r="O66" s="9">
        <f>(HOUR(Table_1[[#This Row],[Total Time (hour:min)]]))+(MINUTE(Table_1[[#This Row],[Total Time (hour:min)]])/60)</f>
        <v>4.3666666666666663</v>
      </c>
      <c r="P66" s="5">
        <f>(Table_1[[#This Row],[end O2 (mg/L)]]-Table_1[[#This Row],[start O2 (mg/L)]])*1000</f>
        <v>-179.99999999999972</v>
      </c>
      <c r="Q66" s="5">
        <v>0.03</v>
      </c>
      <c r="R66" s="5">
        <f>Table_1[[#This Row],[Change in O2 (ug/L)]]*Table_1[[#This Row],[Volume Incubated (L)]]</f>
        <v>-5.3999999999999915</v>
      </c>
      <c r="S66" s="9">
        <f>Table_1[[#This Row],[Change in O2 (ug)]]/Table_1[[#This Row],[Total Time (h)]]</f>
        <v>-1.2366412213740439</v>
      </c>
      <c r="T66" s="23">
        <v>3.8013300000000001</v>
      </c>
      <c r="U66" s="31">
        <f>Table_1[[#This Row],[Change in O2 (ug/h)]]/Table_1[[#This Row],[area (cm2)]]</f>
        <v>-0.32531803904792372</v>
      </c>
      <c r="V66" s="10">
        <v>0.65555555555555556</v>
      </c>
      <c r="W66" s="8">
        <v>7</v>
      </c>
      <c r="X66" s="8">
        <v>20.2</v>
      </c>
      <c r="Y66" s="7">
        <v>0.81458333333333333</v>
      </c>
      <c r="Z66" s="8">
        <v>6.8</v>
      </c>
      <c r="AA66" s="8">
        <v>21.6</v>
      </c>
      <c r="AB66" s="7">
        <f>Table_1[[#This Row],[End Time4]]-Table_1[[#This Row],[Start Time2]]</f>
        <v>0.15902777777777777</v>
      </c>
      <c r="AC66" s="9">
        <f t="shared" si="0"/>
        <v>3.8166666666666664</v>
      </c>
      <c r="AD66" s="5">
        <f>(Table_1[[#This Row],[end O2 (mg/L)2]]-Table_1[[#This Row],[start O2 (mg/L) reads to 0.1]])*1000</f>
        <v>-200.00000000000017</v>
      </c>
      <c r="AE66" s="5">
        <v>0.03</v>
      </c>
      <c r="AF66" s="5">
        <f t="shared" si="1"/>
        <v>-6.0000000000000053</v>
      </c>
      <c r="AG66" s="5">
        <f t="shared" si="2"/>
        <v>-1.5720524017467263</v>
      </c>
      <c r="AH66" s="25">
        <v>3.8013300000000001</v>
      </c>
      <c r="AI66" s="27">
        <f t="shared" si="3"/>
        <v>0.41355325681977789</v>
      </c>
      <c r="AJ66" s="27">
        <f>Table_1[[#This Row],[NEP (mg O2 cm-2 h-1)]]+AI66</f>
        <v>8.8235217771854169E-2</v>
      </c>
    </row>
    <row r="67" spans="1:36" ht="15.75" customHeight="1" x14ac:dyDescent="0.25">
      <c r="A67" s="5">
        <v>22</v>
      </c>
      <c r="B67" s="5" t="s">
        <v>51</v>
      </c>
      <c r="C67" s="6">
        <v>43669</v>
      </c>
      <c r="D67" s="6" t="s">
        <v>23</v>
      </c>
      <c r="E67" s="11" t="s">
        <v>30</v>
      </c>
      <c r="F67" s="5" t="s">
        <v>31</v>
      </c>
      <c r="G67" s="5"/>
      <c r="H67" s="7">
        <v>0.48194444444444445</v>
      </c>
      <c r="I67" s="9">
        <v>7.22</v>
      </c>
      <c r="J67" s="9">
        <v>17.8</v>
      </c>
      <c r="K67" s="7">
        <v>0.68055555555555547</v>
      </c>
      <c r="L67" s="8">
        <v>7</v>
      </c>
      <c r="M67" s="8">
        <v>21.4</v>
      </c>
      <c r="N67" s="7">
        <f>Table_1[[#This Row],[End Time]]-Table_1[[#This Row],[start time]]</f>
        <v>0.19861111111111102</v>
      </c>
      <c r="O67" s="9">
        <f>(HOUR(Table_1[[#This Row],[Total Time (hour:min)]]))+(MINUTE(Table_1[[#This Row],[Total Time (hour:min)]])/60)</f>
        <v>4.7666666666666666</v>
      </c>
      <c r="P67" s="5">
        <f>(Table_1[[#This Row],[end O2 (mg/L)]]-Table_1[[#This Row],[start O2 (mg/L)]])*1000</f>
        <v>-219.99999999999974</v>
      </c>
      <c r="Q67" s="5">
        <v>0.03</v>
      </c>
      <c r="R67" s="5">
        <f>Table_1[[#This Row],[Change in O2 (ug/L)]]*Table_1[[#This Row],[Volume Incubated (L)]]</f>
        <v>-6.5999999999999917</v>
      </c>
      <c r="S67" s="9">
        <f>Table_1[[#This Row],[Change in O2 (ug)]]/Table_1[[#This Row],[Total Time (h)]]</f>
        <v>-1.3846153846153828</v>
      </c>
      <c r="T67" s="23">
        <v>3.8013300000000001</v>
      </c>
      <c r="U67" s="31">
        <f>Table_1[[#This Row],[Change in O2 (ug/h)]]/Table_1[[#This Row],[area (cm2)]]</f>
        <v>-0.36424498389126508</v>
      </c>
      <c r="V67" s="10">
        <v>0.68125000000000002</v>
      </c>
      <c r="W67" s="8">
        <v>7.2</v>
      </c>
      <c r="X67" s="8">
        <v>20.5</v>
      </c>
      <c r="Y67" s="7">
        <v>0.8305555555555556</v>
      </c>
      <c r="Z67" s="8">
        <v>6.8</v>
      </c>
      <c r="AA67" s="8">
        <v>21.5</v>
      </c>
      <c r="AB67" s="7">
        <f>Table_1[[#This Row],[End Time4]]-Table_1[[#This Row],[Start Time2]]</f>
        <v>0.14930555555555558</v>
      </c>
      <c r="AC67" s="9">
        <f t="shared" ref="AC67:AC130" si="4">HOUR(AB67)+(MINUTE(AB67)/60)</f>
        <v>3.5833333333333335</v>
      </c>
      <c r="AD67" s="5">
        <f>(Table_1[[#This Row],[end O2 (mg/L)2]]-Table_1[[#This Row],[start O2 (mg/L) reads to 0.1]])*1000</f>
        <v>-400.00000000000034</v>
      </c>
      <c r="AE67" s="5">
        <v>0.03</v>
      </c>
      <c r="AF67" s="5">
        <f t="shared" ref="AF67:AF130" si="5">AD67*AE67</f>
        <v>-12.000000000000011</v>
      </c>
      <c r="AG67" s="5">
        <f t="shared" ref="AG67:AG130" si="6">AF67/AC67</f>
        <v>-3.3488372093023284</v>
      </c>
      <c r="AH67" s="25">
        <v>3.8013300000000001</v>
      </c>
      <c r="AI67" s="27">
        <f t="shared" ref="AI67:AI130" si="7">-AG67/AH67</f>
        <v>0.8809646122021314</v>
      </c>
      <c r="AJ67" s="27">
        <f>Table_1[[#This Row],[NEP (mg O2 cm-2 h-1)]]+AI67</f>
        <v>0.51671962831086637</v>
      </c>
    </row>
    <row r="68" spans="1:36" ht="15.75" customHeight="1" x14ac:dyDescent="0.25">
      <c r="A68" s="5">
        <v>15</v>
      </c>
      <c r="B68" s="5" t="s">
        <v>44</v>
      </c>
      <c r="C68" s="6">
        <v>43669</v>
      </c>
      <c r="D68" s="6" t="s">
        <v>23</v>
      </c>
      <c r="E68" s="11" t="s">
        <v>37</v>
      </c>
      <c r="F68" s="5" t="s">
        <v>33</v>
      </c>
      <c r="G68" s="5"/>
      <c r="H68" s="7">
        <v>0.47638888888888892</v>
      </c>
      <c r="I68" s="9">
        <v>7.18</v>
      </c>
      <c r="J68" s="9">
        <v>17.7</v>
      </c>
      <c r="K68" s="7">
        <v>0.66249999999999998</v>
      </c>
      <c r="L68" s="8">
        <v>7.2</v>
      </c>
      <c r="M68" s="8">
        <v>20.7</v>
      </c>
      <c r="N68" s="7">
        <f>Table_1[[#This Row],[End Time]]-Table_1[[#This Row],[start time]]</f>
        <v>0.18611111111111106</v>
      </c>
      <c r="O68" s="9">
        <f>(HOUR(Table_1[[#This Row],[Total Time (hour:min)]]))+(MINUTE(Table_1[[#This Row],[Total Time (hour:min)]])/60)</f>
        <v>4.4666666666666668</v>
      </c>
      <c r="P68" s="5">
        <f>(Table_1[[#This Row],[end O2 (mg/L)]]-Table_1[[#This Row],[start O2 (mg/L)]])*1000</f>
        <v>20.000000000000462</v>
      </c>
      <c r="Q68" s="5">
        <v>0.03</v>
      </c>
      <c r="R68" s="5">
        <f>Table_1[[#This Row],[Change in O2 (ug/L)]]*Table_1[[#This Row],[Volume Incubated (L)]]</f>
        <v>0.60000000000001386</v>
      </c>
      <c r="S68" s="9">
        <f>Table_1[[#This Row],[Change in O2 (ug)]]/Table_1[[#This Row],[Total Time (h)]]</f>
        <v>0.13432835820895833</v>
      </c>
      <c r="T68" s="23">
        <v>3.8013300000000001</v>
      </c>
      <c r="U68" s="31">
        <f>Table_1[[#This Row],[Change in O2 (ug/h)]]/Table_1[[#This Row],[area (cm2)]]</f>
        <v>3.5337199929750464E-2</v>
      </c>
      <c r="V68" s="10">
        <v>0.66319444444444442</v>
      </c>
      <c r="W68" s="8">
        <v>7.2</v>
      </c>
      <c r="X68" s="8">
        <v>20.2</v>
      </c>
      <c r="Y68" s="7">
        <v>0.82013888888888886</v>
      </c>
      <c r="Z68" s="8">
        <v>6.8</v>
      </c>
      <c r="AA68" s="8">
        <v>22.2</v>
      </c>
      <c r="AB68" s="7">
        <f>Table_1[[#This Row],[End Time4]]-Table_1[[#This Row],[Start Time2]]</f>
        <v>0.15694444444444444</v>
      </c>
      <c r="AC68" s="9">
        <f t="shared" si="4"/>
        <v>3.7666666666666666</v>
      </c>
      <c r="AD68" s="5">
        <f>(Table_1[[#This Row],[end O2 (mg/L)2]]-Table_1[[#This Row],[start O2 (mg/L) reads to 0.1]])*1000</f>
        <v>-400.00000000000034</v>
      </c>
      <c r="AE68" s="5">
        <v>0.03</v>
      </c>
      <c r="AF68" s="5">
        <f t="shared" si="5"/>
        <v>-12.000000000000011</v>
      </c>
      <c r="AG68" s="5">
        <f t="shared" si="6"/>
        <v>-3.1858407079646045</v>
      </c>
      <c r="AH68" s="25">
        <v>3.8013300000000001</v>
      </c>
      <c r="AI68" s="27">
        <f t="shared" si="7"/>
        <v>0.83808580364362062</v>
      </c>
      <c r="AJ68" s="27">
        <f>Table_1[[#This Row],[NEP (mg O2 cm-2 h-1)]]+AI68</f>
        <v>0.8734230035733711</v>
      </c>
    </row>
    <row r="69" spans="1:36" ht="15.75" customHeight="1" x14ac:dyDescent="0.25">
      <c r="A69" s="5">
        <v>18</v>
      </c>
      <c r="B69" s="5" t="s">
        <v>47</v>
      </c>
      <c r="C69" s="6">
        <v>43669</v>
      </c>
      <c r="D69" s="6" t="s">
        <v>23</v>
      </c>
      <c r="E69" s="11" t="s">
        <v>37</v>
      </c>
      <c r="F69" s="5" t="s">
        <v>33</v>
      </c>
      <c r="G69" s="5"/>
      <c r="H69" s="7">
        <v>0.47916666666666669</v>
      </c>
      <c r="I69" s="9">
        <v>7.21</v>
      </c>
      <c r="J69" s="9">
        <v>17.7</v>
      </c>
      <c r="K69" s="7">
        <v>0.6694444444444444</v>
      </c>
      <c r="L69" s="8">
        <v>7.3</v>
      </c>
      <c r="M69" s="8">
        <v>20.5</v>
      </c>
      <c r="N69" s="7">
        <f>Table_1[[#This Row],[End Time]]-Table_1[[#This Row],[start time]]</f>
        <v>0.19027777777777771</v>
      </c>
      <c r="O69" s="9">
        <f>(HOUR(Table_1[[#This Row],[Total Time (hour:min)]]))+(MINUTE(Table_1[[#This Row],[Total Time (hour:min)]])/60)</f>
        <v>4.5666666666666664</v>
      </c>
      <c r="P69" s="5">
        <f>(Table_1[[#This Row],[end O2 (mg/L)]]-Table_1[[#This Row],[start O2 (mg/L)]])*1000</f>
        <v>89.999999999999858</v>
      </c>
      <c r="Q69" s="5">
        <v>0.03</v>
      </c>
      <c r="R69" s="5">
        <f>Table_1[[#This Row],[Change in O2 (ug/L)]]*Table_1[[#This Row],[Volume Incubated (L)]]</f>
        <v>2.6999999999999957</v>
      </c>
      <c r="S69" s="9">
        <f>Table_1[[#This Row],[Change in O2 (ug)]]/Table_1[[#This Row],[Total Time (h)]]</f>
        <v>0.59124087591240782</v>
      </c>
      <c r="T69" s="23">
        <v>3.8013300000000001</v>
      </c>
      <c r="U69" s="31">
        <f>Table_1[[#This Row],[Change in O2 (ug/h)]]/Table_1[[#This Row],[area (cm2)]]</f>
        <v>0.15553526684408031</v>
      </c>
      <c r="V69" s="10">
        <v>0.67083333333333339</v>
      </c>
      <c r="W69" s="8">
        <v>7.1</v>
      </c>
      <c r="X69" s="8">
        <v>20.3</v>
      </c>
      <c r="Y69" s="7">
        <v>0.82500000000000007</v>
      </c>
      <c r="Z69" s="8">
        <v>6.8</v>
      </c>
      <c r="AA69" s="8">
        <v>21.9</v>
      </c>
      <c r="AB69" s="7">
        <f>Table_1[[#This Row],[End Time4]]-Table_1[[#This Row],[Start Time2]]</f>
        <v>0.15416666666666667</v>
      </c>
      <c r="AC69" s="9">
        <f t="shared" si="4"/>
        <v>3.7</v>
      </c>
      <c r="AD69" s="5">
        <f>(Table_1[[#This Row],[end O2 (mg/L)2]]-Table_1[[#This Row],[start O2 (mg/L) reads to 0.1]])*1000</f>
        <v>-299.99999999999983</v>
      </c>
      <c r="AE69" s="5">
        <v>0.03</v>
      </c>
      <c r="AF69" s="5">
        <f t="shared" si="5"/>
        <v>-8.9999999999999947</v>
      </c>
      <c r="AG69" s="5">
        <f t="shared" si="6"/>
        <v>-2.4324324324324307</v>
      </c>
      <c r="AH69" s="25">
        <v>3.8013300000000001</v>
      </c>
      <c r="AI69" s="27">
        <f t="shared" si="7"/>
        <v>0.63988983656573639</v>
      </c>
      <c r="AJ69" s="27">
        <f>Table_1[[#This Row],[NEP (mg O2 cm-2 h-1)]]+AI69</f>
        <v>0.79542510340981676</v>
      </c>
    </row>
    <row r="70" spans="1:36" ht="15.75" customHeight="1" x14ac:dyDescent="0.25">
      <c r="A70" s="5">
        <v>20</v>
      </c>
      <c r="B70" s="5" t="s">
        <v>49</v>
      </c>
      <c r="C70" s="6">
        <v>43669</v>
      </c>
      <c r="D70" s="6" t="s">
        <v>23</v>
      </c>
      <c r="E70" s="11" t="s">
        <v>37</v>
      </c>
      <c r="F70" s="5" t="s">
        <v>33</v>
      </c>
      <c r="G70" s="5"/>
      <c r="H70" s="7">
        <v>0.47986111111111113</v>
      </c>
      <c r="I70" s="9">
        <v>7.22</v>
      </c>
      <c r="J70" s="9">
        <v>17.7</v>
      </c>
      <c r="K70" s="7">
        <v>0.6743055555555556</v>
      </c>
      <c r="L70" s="8">
        <v>6.7</v>
      </c>
      <c r="M70" s="8">
        <v>22.1</v>
      </c>
      <c r="N70" s="7">
        <f>Table_1[[#This Row],[End Time]]-Table_1[[#This Row],[start time]]</f>
        <v>0.19444444444444448</v>
      </c>
      <c r="O70" s="9">
        <f>(HOUR(Table_1[[#This Row],[Total Time (hour:min)]]))+(MINUTE(Table_1[[#This Row],[Total Time (hour:min)]])/60)</f>
        <v>4.666666666666667</v>
      </c>
      <c r="P70" s="5">
        <f>(Table_1[[#This Row],[end O2 (mg/L)]]-Table_1[[#This Row],[start O2 (mg/L)]])*1000</f>
        <v>-519.99999999999955</v>
      </c>
      <c r="Q70" s="5">
        <v>0.03</v>
      </c>
      <c r="R70" s="5">
        <f>Table_1[[#This Row],[Change in O2 (ug/L)]]*Table_1[[#This Row],[Volume Incubated (L)]]</f>
        <v>-15.599999999999985</v>
      </c>
      <c r="S70" s="9">
        <f>Table_1[[#This Row],[Change in O2 (ug)]]/Table_1[[#This Row],[Total Time (h)]]</f>
        <v>-3.3428571428571394</v>
      </c>
      <c r="T70" s="23">
        <v>3.8013300000000001</v>
      </c>
      <c r="U70" s="31">
        <f>Table_1[[#This Row],[Change in O2 (ug/h)]]/Table_1[[#This Row],[area (cm2)]]</f>
        <v>-0.87939146110891175</v>
      </c>
      <c r="V70" s="10">
        <v>0.67569444444444438</v>
      </c>
      <c r="W70" s="8">
        <v>7.1</v>
      </c>
      <c r="X70" s="8">
        <v>20.399999999999999</v>
      </c>
      <c r="Y70" s="7">
        <v>0.82777777777777783</v>
      </c>
      <c r="Z70" s="8">
        <v>6.8</v>
      </c>
      <c r="AA70" s="8">
        <v>22.2</v>
      </c>
      <c r="AB70" s="7">
        <f>Table_1[[#This Row],[End Time4]]-Table_1[[#This Row],[Start Time2]]</f>
        <v>0.15208333333333346</v>
      </c>
      <c r="AC70" s="9">
        <f t="shared" si="4"/>
        <v>3.65</v>
      </c>
      <c r="AD70" s="5">
        <f>(Table_1[[#This Row],[end O2 (mg/L)2]]-Table_1[[#This Row],[start O2 (mg/L) reads to 0.1]])*1000</f>
        <v>-299.99999999999983</v>
      </c>
      <c r="AE70" s="5">
        <v>0.03</v>
      </c>
      <c r="AF70" s="5">
        <f t="shared" si="5"/>
        <v>-8.9999999999999947</v>
      </c>
      <c r="AG70" s="5">
        <f t="shared" si="6"/>
        <v>-2.465753424657533</v>
      </c>
      <c r="AH70" s="25">
        <v>3.8013300000000001</v>
      </c>
      <c r="AI70" s="27">
        <f t="shared" si="7"/>
        <v>0.64865545076526709</v>
      </c>
      <c r="AJ70" s="27">
        <f>Table_1[[#This Row],[NEP (mg O2 cm-2 h-1)]]+AI70</f>
        <v>-0.23073601034364466</v>
      </c>
    </row>
    <row r="71" spans="1:36" ht="15.75" customHeight="1" x14ac:dyDescent="0.25">
      <c r="A71" s="5">
        <v>24</v>
      </c>
      <c r="B71" s="5" t="s">
        <v>53</v>
      </c>
      <c r="C71" s="6">
        <v>43669</v>
      </c>
      <c r="D71" s="6" t="s">
        <v>23</v>
      </c>
      <c r="E71" s="11" t="s">
        <v>37</v>
      </c>
      <c r="F71" s="5" t="s">
        <v>33</v>
      </c>
      <c r="G71" s="5"/>
      <c r="H71" s="7">
        <v>0.4826388888888889</v>
      </c>
      <c r="I71" s="9">
        <v>7.23</v>
      </c>
      <c r="J71" s="5">
        <v>17.8</v>
      </c>
      <c r="K71" s="7">
        <v>0.68541666666666667</v>
      </c>
      <c r="L71" s="8">
        <v>7</v>
      </c>
      <c r="M71" s="8">
        <v>21.2</v>
      </c>
      <c r="N71" s="7">
        <f>Table_1[[#This Row],[End Time]]-Table_1[[#This Row],[start time]]</f>
        <v>0.20277777777777778</v>
      </c>
      <c r="O71" s="9">
        <f>(HOUR(Table_1[[#This Row],[Total Time (hour:min)]]))+(MINUTE(Table_1[[#This Row],[Total Time (hour:min)]])/60)</f>
        <v>4.8666666666666671</v>
      </c>
      <c r="P71" s="5">
        <f>(Table_1[[#This Row],[end O2 (mg/L)]]-Table_1[[#This Row],[start O2 (mg/L)]])*1000</f>
        <v>-230.00000000000043</v>
      </c>
      <c r="Q71" s="5">
        <v>0.03</v>
      </c>
      <c r="R71" s="5">
        <f>Table_1[[#This Row],[Change in O2 (ug/L)]]*Table_1[[#This Row],[Volume Incubated (L)]]</f>
        <v>-6.9000000000000128</v>
      </c>
      <c r="S71" s="9">
        <f>Table_1[[#This Row],[Change in O2 (ug)]]/Table_1[[#This Row],[Total Time (h)]]</f>
        <v>-1.4178082191780847</v>
      </c>
      <c r="T71" s="23">
        <v>3.8013300000000001</v>
      </c>
      <c r="U71" s="31">
        <f>Table_1[[#This Row],[Change in O2 (ug/h)]]/Table_1[[#This Row],[area (cm2)]]</f>
        <v>-0.37297688419002945</v>
      </c>
      <c r="V71" s="10">
        <v>0.68680555555555556</v>
      </c>
      <c r="W71" s="8">
        <v>7.1</v>
      </c>
      <c r="X71" s="8">
        <v>20.7</v>
      </c>
      <c r="Y71" s="7">
        <v>0.8340277777777777</v>
      </c>
      <c r="Z71" s="8">
        <v>7</v>
      </c>
      <c r="AA71" s="8">
        <v>21.8</v>
      </c>
      <c r="AB71" s="7">
        <f>Table_1[[#This Row],[End Time4]]-Table_1[[#This Row],[Start Time2]]</f>
        <v>0.14722222222222214</v>
      </c>
      <c r="AC71" s="9">
        <f t="shared" si="4"/>
        <v>3.5333333333333332</v>
      </c>
      <c r="AD71" s="5">
        <f>(Table_1[[#This Row],[end O2 (mg/L)2]]-Table_1[[#This Row],[start O2 (mg/L) reads to 0.1]])*1000</f>
        <v>-99.999999999999645</v>
      </c>
      <c r="AE71" s="5">
        <v>0.03</v>
      </c>
      <c r="AF71" s="5">
        <f t="shared" si="5"/>
        <v>-2.9999999999999893</v>
      </c>
      <c r="AG71" s="5">
        <f t="shared" si="6"/>
        <v>-0.84905660377358194</v>
      </c>
      <c r="AH71" s="25">
        <v>3.8013300000000001</v>
      </c>
      <c r="AI71" s="27">
        <f t="shared" si="7"/>
        <v>0.22335777314086963</v>
      </c>
      <c r="AJ71" s="27">
        <f>Table_1[[#This Row],[NEP (mg O2 cm-2 h-1)]]+AI71</f>
        <v>-0.14961911104915981</v>
      </c>
    </row>
    <row r="72" spans="1:36" ht="15.75" customHeight="1" x14ac:dyDescent="0.25">
      <c r="A72" s="5">
        <v>7</v>
      </c>
      <c r="B72" s="5" t="s">
        <v>32</v>
      </c>
      <c r="C72" s="6">
        <v>43669</v>
      </c>
      <c r="D72" s="6" t="s">
        <v>23</v>
      </c>
      <c r="E72" s="11" t="s">
        <v>30</v>
      </c>
      <c r="F72" s="5" t="s">
        <v>33</v>
      </c>
      <c r="G72" s="5"/>
      <c r="H72" s="7">
        <v>0.47083333333333338</v>
      </c>
      <c r="I72" s="9">
        <v>7.18</v>
      </c>
      <c r="J72" s="9">
        <v>17.399999999999999</v>
      </c>
      <c r="K72" s="7">
        <v>0.64722222222222225</v>
      </c>
      <c r="L72" s="8">
        <v>6.4</v>
      </c>
      <c r="M72" s="8">
        <v>22.4</v>
      </c>
      <c r="N72" s="7">
        <f>Table_1[[#This Row],[End Time]]-Table_1[[#This Row],[start time]]</f>
        <v>0.17638888888888887</v>
      </c>
      <c r="O72" s="9">
        <f>(HOUR(Table_1[[#This Row],[Total Time (hour:min)]]))+(MINUTE(Table_1[[#This Row],[Total Time (hour:min)]])/60)</f>
        <v>4.2333333333333334</v>
      </c>
      <c r="P72" s="5">
        <f>(Table_1[[#This Row],[end O2 (mg/L)]]-Table_1[[#This Row],[start O2 (mg/L)]])*1000</f>
        <v>-779.99999999999932</v>
      </c>
      <c r="Q72" s="5">
        <v>0.03</v>
      </c>
      <c r="R72" s="5">
        <f>Table_1[[#This Row],[Change in O2 (ug/L)]]*Table_1[[#This Row],[Volume Incubated (L)]]</f>
        <v>-23.399999999999977</v>
      </c>
      <c r="S72" s="9">
        <f>Table_1[[#This Row],[Change in O2 (ug)]]/Table_1[[#This Row],[Total Time (h)]]</f>
        <v>-5.5275590551181049</v>
      </c>
      <c r="T72" s="23">
        <v>3.8013300000000001</v>
      </c>
      <c r="U72" s="31">
        <f>Table_1[[#This Row],[Change in O2 (ug/h)]]/Table_1[[#This Row],[area (cm2)]]</f>
        <v>-1.4541118648257596</v>
      </c>
      <c r="V72" s="10">
        <v>0.64861111111111114</v>
      </c>
      <c r="W72" s="8">
        <v>7</v>
      </c>
      <c r="X72" s="8">
        <v>20.399999999999999</v>
      </c>
      <c r="Y72" s="7">
        <v>0.80833333333333324</v>
      </c>
      <c r="Z72" s="8">
        <v>6.3</v>
      </c>
      <c r="AA72" s="8">
        <v>21.5</v>
      </c>
      <c r="AB72" s="7">
        <f>Table_1[[#This Row],[End Time4]]-Table_1[[#This Row],[Start Time2]]</f>
        <v>0.1597222222222221</v>
      </c>
      <c r="AC72" s="9">
        <f t="shared" si="4"/>
        <v>3.8333333333333335</v>
      </c>
      <c r="AD72" s="5">
        <f>(Table_1[[#This Row],[end O2 (mg/L)2]]-Table_1[[#This Row],[start O2 (mg/L) reads to 0.1]])*1000</f>
        <v>-700.00000000000023</v>
      </c>
      <c r="AE72" s="5">
        <v>0.03</v>
      </c>
      <c r="AF72" s="5">
        <f t="shared" si="5"/>
        <v>-21.000000000000007</v>
      </c>
      <c r="AG72" s="5">
        <f t="shared" si="6"/>
        <v>-5.4782608695652186</v>
      </c>
      <c r="AH72" s="25">
        <v>3.8013300000000001</v>
      </c>
      <c r="AI72" s="27">
        <f t="shared" si="7"/>
        <v>1.4411431971350077</v>
      </c>
      <c r="AJ72" s="27">
        <f>Table_1[[#This Row],[NEP (mg O2 cm-2 h-1)]]+AI72</f>
        <v>-1.2968667690751889E-2</v>
      </c>
    </row>
    <row r="73" spans="1:36" ht="15.75" customHeight="1" x14ac:dyDescent="0.25">
      <c r="A73" s="5">
        <v>17</v>
      </c>
      <c r="B73" s="5" t="s">
        <v>46</v>
      </c>
      <c r="C73" s="6">
        <v>43669</v>
      </c>
      <c r="D73" s="6" t="s">
        <v>23</v>
      </c>
      <c r="E73" s="11" t="s">
        <v>30</v>
      </c>
      <c r="F73" s="5" t="s">
        <v>33</v>
      </c>
      <c r="G73" s="5"/>
      <c r="H73" s="7">
        <v>0.47847222222222219</v>
      </c>
      <c r="I73" s="9">
        <v>7.22</v>
      </c>
      <c r="J73" s="9">
        <v>17.7</v>
      </c>
      <c r="K73" s="7">
        <v>0.66666666666666663</v>
      </c>
      <c r="L73" s="8">
        <v>7.1</v>
      </c>
      <c r="M73" s="8">
        <v>21.6</v>
      </c>
      <c r="N73" s="7">
        <f>Table_1[[#This Row],[End Time]]-Table_1[[#This Row],[start time]]</f>
        <v>0.18819444444444444</v>
      </c>
      <c r="O73" s="9">
        <f>(HOUR(Table_1[[#This Row],[Total Time (hour:min)]]))+(MINUTE(Table_1[[#This Row],[Total Time (hour:min)]])/60)</f>
        <v>4.5166666666666666</v>
      </c>
      <c r="P73" s="5">
        <f>(Table_1[[#This Row],[end O2 (mg/L)]]-Table_1[[#This Row],[start O2 (mg/L)]])*1000</f>
        <v>-120.00000000000011</v>
      </c>
      <c r="Q73" s="5">
        <v>0.03</v>
      </c>
      <c r="R73" s="5">
        <f>Table_1[[#This Row],[Change in O2 (ug/L)]]*Table_1[[#This Row],[Volume Incubated (L)]]</f>
        <v>-3.6000000000000032</v>
      </c>
      <c r="S73" s="9">
        <f>Table_1[[#This Row],[Change in O2 (ug)]]/Table_1[[#This Row],[Total Time (h)]]</f>
        <v>-0.79704797047970555</v>
      </c>
      <c r="T73" s="23">
        <v>3.8013300000000001</v>
      </c>
      <c r="U73" s="31">
        <f>Table_1[[#This Row],[Change in O2 (ug/h)]]/Table_1[[#This Row],[area (cm2)]]</f>
        <v>-0.2096760792879612</v>
      </c>
      <c r="V73" s="10">
        <v>0.66805555555555562</v>
      </c>
      <c r="W73" s="8">
        <v>7.1</v>
      </c>
      <c r="X73" s="8">
        <v>20.3</v>
      </c>
      <c r="Y73" s="7">
        <v>0.82361111111111107</v>
      </c>
      <c r="Z73" s="8">
        <v>6.8</v>
      </c>
      <c r="AA73" s="8">
        <v>21.5</v>
      </c>
      <c r="AB73" s="7">
        <f>Table_1[[#This Row],[End Time4]]-Table_1[[#This Row],[Start Time2]]</f>
        <v>0.15555555555555545</v>
      </c>
      <c r="AC73" s="9">
        <f t="shared" si="4"/>
        <v>3.7333333333333334</v>
      </c>
      <c r="AD73" s="5">
        <f>(Table_1[[#This Row],[end O2 (mg/L)2]]-Table_1[[#This Row],[start O2 (mg/L) reads to 0.1]])*1000</f>
        <v>-299.99999999999983</v>
      </c>
      <c r="AE73" s="5">
        <v>0.03</v>
      </c>
      <c r="AF73" s="5">
        <f t="shared" si="5"/>
        <v>-8.9999999999999947</v>
      </c>
      <c r="AG73" s="5">
        <f t="shared" si="6"/>
        <v>-2.4107142857142843</v>
      </c>
      <c r="AH73" s="25">
        <v>3.8013300000000001</v>
      </c>
      <c r="AI73" s="27">
        <f t="shared" si="7"/>
        <v>0.63417653445354238</v>
      </c>
      <c r="AJ73" s="27">
        <f>Table_1[[#This Row],[NEP (mg O2 cm-2 h-1)]]+AI73</f>
        <v>0.42450045516558121</v>
      </c>
    </row>
    <row r="74" spans="1:36" ht="15.75" customHeight="1" x14ac:dyDescent="0.25">
      <c r="A74" s="5">
        <v>19</v>
      </c>
      <c r="B74" s="5" t="s">
        <v>48</v>
      </c>
      <c r="C74" s="6">
        <v>43669</v>
      </c>
      <c r="D74" s="6" t="s">
        <v>23</v>
      </c>
      <c r="E74" s="11" t="s">
        <v>30</v>
      </c>
      <c r="F74" s="5" t="s">
        <v>33</v>
      </c>
      <c r="G74" s="5"/>
      <c r="H74" s="7">
        <v>0.47986111111111113</v>
      </c>
      <c r="I74" s="9">
        <v>7.23</v>
      </c>
      <c r="J74" s="9">
        <v>17.7</v>
      </c>
      <c r="K74" s="7">
        <v>0.67152777777777783</v>
      </c>
      <c r="L74" s="8">
        <v>6.4</v>
      </c>
      <c r="M74" s="8">
        <v>21</v>
      </c>
      <c r="N74" s="7">
        <f>Table_1[[#This Row],[End Time]]-Table_1[[#This Row],[start time]]</f>
        <v>0.19166666666666671</v>
      </c>
      <c r="O74" s="9">
        <f>(HOUR(Table_1[[#This Row],[Total Time (hour:min)]]))+(MINUTE(Table_1[[#This Row],[Total Time (hour:min)]])/60)</f>
        <v>4.5999999999999996</v>
      </c>
      <c r="P74" s="5">
        <f>(Table_1[[#This Row],[end O2 (mg/L)]]-Table_1[[#This Row],[start O2 (mg/L)]])*1000</f>
        <v>-830.00000000000011</v>
      </c>
      <c r="Q74" s="5">
        <v>0.03</v>
      </c>
      <c r="R74" s="5">
        <f>Table_1[[#This Row],[Change in O2 (ug/L)]]*Table_1[[#This Row],[Volume Incubated (L)]]</f>
        <v>-24.900000000000002</v>
      </c>
      <c r="S74" s="9">
        <f>Table_1[[#This Row],[Change in O2 (ug)]]/Table_1[[#This Row],[Total Time (h)]]</f>
        <v>-5.4130434782608701</v>
      </c>
      <c r="T74" s="23">
        <v>3.8013300000000001</v>
      </c>
      <c r="U74" s="31">
        <f>Table_1[[#This Row],[Change in O2 (ug/h)]]/Table_1[[#This Row],[area (cm2)]]</f>
        <v>-1.4239867305024478</v>
      </c>
      <c r="V74" s="10">
        <v>0.67222222222222217</v>
      </c>
      <c r="W74" s="8">
        <v>7.1</v>
      </c>
      <c r="X74" s="8">
        <v>20.399999999999999</v>
      </c>
      <c r="Y74" s="7">
        <v>0.82638888888888884</v>
      </c>
      <c r="Z74" s="8">
        <v>6.7</v>
      </c>
      <c r="AA74" s="8">
        <v>21.8</v>
      </c>
      <c r="AB74" s="7">
        <f>Table_1[[#This Row],[End Time4]]-Table_1[[#This Row],[Start Time2]]</f>
        <v>0.15416666666666667</v>
      </c>
      <c r="AC74" s="9">
        <f t="shared" si="4"/>
        <v>3.7</v>
      </c>
      <c r="AD74" s="5">
        <f>(Table_1[[#This Row],[end O2 (mg/L)2]]-Table_1[[#This Row],[start O2 (mg/L) reads to 0.1]])*1000</f>
        <v>-399.99999999999949</v>
      </c>
      <c r="AE74" s="5">
        <v>0.03</v>
      </c>
      <c r="AF74" s="5">
        <f t="shared" si="5"/>
        <v>-11.999999999999984</v>
      </c>
      <c r="AG74" s="5">
        <f t="shared" si="6"/>
        <v>-3.243243243243239</v>
      </c>
      <c r="AH74" s="25">
        <v>3.8013300000000001</v>
      </c>
      <c r="AI74" s="27">
        <f t="shared" si="7"/>
        <v>0.8531864487543146</v>
      </c>
      <c r="AJ74" s="27">
        <f>Table_1[[#This Row],[NEP (mg O2 cm-2 h-1)]]+AI74</f>
        <v>-0.57080028174813324</v>
      </c>
    </row>
    <row r="75" spans="1:36" ht="15.75" customHeight="1" x14ac:dyDescent="0.25">
      <c r="A75" s="5">
        <v>26</v>
      </c>
      <c r="B75" s="5" t="s">
        <v>55</v>
      </c>
      <c r="C75" s="6">
        <v>43669</v>
      </c>
      <c r="D75" s="6" t="s">
        <v>23</v>
      </c>
      <c r="E75" s="11" t="s">
        <v>30</v>
      </c>
      <c r="F75" s="5" t="s">
        <v>33</v>
      </c>
      <c r="G75" s="5"/>
      <c r="H75" s="7">
        <v>0.48333333333333334</v>
      </c>
      <c r="I75" s="9">
        <v>7.23</v>
      </c>
      <c r="J75" s="5">
        <v>17.8</v>
      </c>
      <c r="K75" s="7">
        <v>0.69166666666666676</v>
      </c>
      <c r="L75" s="8">
        <v>6.4</v>
      </c>
      <c r="M75" s="8">
        <v>21.6</v>
      </c>
      <c r="N75" s="7">
        <f>Table_1[[#This Row],[End Time]]-Table_1[[#This Row],[start time]]</f>
        <v>0.20833333333333343</v>
      </c>
      <c r="O75" s="9">
        <f>(HOUR(Table_1[[#This Row],[Total Time (hour:min)]]))+(MINUTE(Table_1[[#This Row],[Total Time (hour:min)]])/60)</f>
        <v>5</v>
      </c>
      <c r="P75" s="5">
        <f>(Table_1[[#This Row],[end O2 (mg/L)]]-Table_1[[#This Row],[start O2 (mg/L)]])*1000</f>
        <v>-830.00000000000011</v>
      </c>
      <c r="Q75" s="5">
        <v>0.03</v>
      </c>
      <c r="R75" s="5">
        <f>Table_1[[#This Row],[Change in O2 (ug/L)]]*Table_1[[#This Row],[Volume Incubated (L)]]</f>
        <v>-24.900000000000002</v>
      </c>
      <c r="S75" s="9">
        <f>Table_1[[#This Row],[Change in O2 (ug)]]/Table_1[[#This Row],[Total Time (h)]]</f>
        <v>-4.9800000000000004</v>
      </c>
      <c r="T75" s="23">
        <v>3.8013300000000001</v>
      </c>
      <c r="U75" s="31">
        <f>Table_1[[#This Row],[Change in O2 (ug/h)]]/Table_1[[#This Row],[area (cm2)]]</f>
        <v>-1.3100677920622519</v>
      </c>
      <c r="V75" s="10">
        <v>0.69236111111111109</v>
      </c>
      <c r="W75" s="8">
        <v>7.2</v>
      </c>
      <c r="X75" s="8">
        <v>20.6</v>
      </c>
      <c r="Y75" s="7">
        <v>0.83680555555555547</v>
      </c>
      <c r="Z75" s="8">
        <v>6.5</v>
      </c>
      <c r="AA75" s="8">
        <v>21.9</v>
      </c>
      <c r="AB75" s="7">
        <f>Table_1[[#This Row],[End Time4]]-Table_1[[#This Row],[Start Time2]]</f>
        <v>0.14444444444444438</v>
      </c>
      <c r="AC75" s="9">
        <f t="shared" si="4"/>
        <v>3.4666666666666668</v>
      </c>
      <c r="AD75" s="5">
        <f>(Table_1[[#This Row],[end O2 (mg/L)2]]-Table_1[[#This Row],[start O2 (mg/L) reads to 0.1]])*1000</f>
        <v>-700.00000000000023</v>
      </c>
      <c r="AE75" s="5">
        <v>0.03</v>
      </c>
      <c r="AF75" s="5">
        <f t="shared" si="5"/>
        <v>-21.000000000000007</v>
      </c>
      <c r="AG75" s="5">
        <f t="shared" si="6"/>
        <v>-6.0576923076923093</v>
      </c>
      <c r="AH75" s="25">
        <v>3.8013300000000001</v>
      </c>
      <c r="AI75" s="27">
        <f t="shared" si="7"/>
        <v>1.5935718045242873</v>
      </c>
      <c r="AJ75" s="27">
        <f>Table_1[[#This Row],[NEP (mg O2 cm-2 h-1)]]+AI75</f>
        <v>0.28350401246203538</v>
      </c>
    </row>
    <row r="76" spans="1:36" ht="15.75" customHeight="1" x14ac:dyDescent="0.25">
      <c r="A76" s="5">
        <v>1</v>
      </c>
      <c r="B76" s="5" t="s">
        <v>22</v>
      </c>
      <c r="C76" s="6">
        <v>43669</v>
      </c>
      <c r="D76" s="6" t="s">
        <v>23</v>
      </c>
      <c r="E76" s="5" t="s">
        <v>24</v>
      </c>
      <c r="F76" s="5" t="s">
        <v>24</v>
      </c>
      <c r="G76" s="5"/>
      <c r="H76" s="7">
        <v>0.46597222222222223</v>
      </c>
      <c r="I76" s="5">
        <v>7.16</v>
      </c>
      <c r="J76" s="5">
        <v>17.8</v>
      </c>
      <c r="K76" s="7">
        <v>0.63402777777777775</v>
      </c>
      <c r="L76" s="8">
        <v>7.2</v>
      </c>
      <c r="M76" s="8">
        <v>23.1</v>
      </c>
      <c r="N76" s="7">
        <f>Table_1[[#This Row],[End Time]]-Table_1[[#This Row],[start time]]</f>
        <v>0.16805555555555551</v>
      </c>
      <c r="O76" s="9">
        <f>(HOUR(Table_1[[#This Row],[Total Time (hour:min)]]))+(MINUTE(Table_1[[#This Row],[Total Time (hour:min)]])/60)</f>
        <v>4.0333333333333332</v>
      </c>
      <c r="P76" s="5">
        <f>(Table_1[[#This Row],[end O2 (mg/L)]]-Table_1[[#This Row],[start O2 (mg/L)]])*1000</f>
        <v>40.000000000000036</v>
      </c>
      <c r="Q76" s="5">
        <v>0.03</v>
      </c>
      <c r="R76" s="5">
        <f>Table_1[[#This Row],[Change in O2 (ug/L)]]*Table_1[[#This Row],[Volume Incubated (L)]]</f>
        <v>1.2000000000000011</v>
      </c>
      <c r="S76" s="9">
        <f>Table_1[[#This Row],[Change in O2 (ug)]]/Table_1[[#This Row],[Total Time (h)]]</f>
        <v>0.29752066115702508</v>
      </c>
      <c r="T76" s="23">
        <v>3.8013300000000001</v>
      </c>
      <c r="U76" s="31">
        <f>Table_1[[#This Row],[Change in O2 (ug/h)]]/Table_1[[#This Row],[area (cm2)]]</f>
        <v>7.8267517199776149E-2</v>
      </c>
      <c r="V76" s="10">
        <v>0.63750000000000007</v>
      </c>
      <c r="W76" s="8">
        <v>7</v>
      </c>
      <c r="X76" s="8">
        <v>20</v>
      </c>
      <c r="Y76" s="7">
        <v>0.80069444444444438</v>
      </c>
      <c r="Z76" s="8">
        <v>7.4</v>
      </c>
      <c r="AA76" s="8">
        <v>21.5</v>
      </c>
      <c r="AB76" s="7">
        <f>Table_1[[#This Row],[End Time4]]-Table_1[[#This Row],[Start Time2]]</f>
        <v>0.16319444444444431</v>
      </c>
      <c r="AC76" s="9">
        <f t="shared" si="4"/>
        <v>3.9166666666666665</v>
      </c>
      <c r="AD76" s="5">
        <f>(Table_1[[#This Row],[end O2 (mg/L)2]]-Table_1[[#This Row],[start O2 (mg/L) reads to 0.1]])*1000</f>
        <v>400.00000000000034</v>
      </c>
      <c r="AE76" s="5">
        <v>0.03</v>
      </c>
      <c r="AF76" s="5">
        <f t="shared" si="5"/>
        <v>12.000000000000011</v>
      </c>
      <c r="AG76" s="5">
        <f t="shared" si="6"/>
        <v>3.0638297872340452</v>
      </c>
      <c r="AH76" s="25">
        <v>3.8013300000000001</v>
      </c>
      <c r="AI76" s="27">
        <f t="shared" si="7"/>
        <v>-0.80598890052535432</v>
      </c>
      <c r="AJ76" s="27">
        <f>Table_1[[#This Row],[NEP (mg O2 cm-2 h-1)]]+AI76</f>
        <v>-0.72772138332557823</v>
      </c>
    </row>
    <row r="77" spans="1:36" ht="15.75" customHeight="1" x14ac:dyDescent="0.25">
      <c r="A77" s="5">
        <v>2</v>
      </c>
      <c r="B77" s="5" t="s">
        <v>25</v>
      </c>
      <c r="C77" s="6">
        <v>43669</v>
      </c>
      <c r="D77" s="6" t="s">
        <v>23</v>
      </c>
      <c r="E77" s="5" t="s">
        <v>24</v>
      </c>
      <c r="F77" s="5" t="s">
        <v>24</v>
      </c>
      <c r="G77" s="5"/>
      <c r="H77" s="7">
        <v>0.46666666666666662</v>
      </c>
      <c r="I77" s="5">
        <v>7.16</v>
      </c>
      <c r="J77" s="5">
        <v>17.600000000000001</v>
      </c>
      <c r="K77" s="7">
        <v>0.63680555555555551</v>
      </c>
      <c r="L77" s="8">
        <v>7.1</v>
      </c>
      <c r="M77" s="8">
        <v>22.3</v>
      </c>
      <c r="N77" s="7">
        <f>Table_1[[#This Row],[End Time]]-Table_1[[#This Row],[start time]]</f>
        <v>0.1701388888888889</v>
      </c>
      <c r="O77" s="9">
        <f>(HOUR(Table_1[[#This Row],[Total Time (hour:min)]]))+(MINUTE(Table_1[[#This Row],[Total Time (hour:min)]])/60)</f>
        <v>4.083333333333333</v>
      </c>
      <c r="P77" s="5">
        <f>(Table_1[[#This Row],[end O2 (mg/L)]]-Table_1[[#This Row],[start O2 (mg/L)]])*1000</f>
        <v>-60.000000000000497</v>
      </c>
      <c r="Q77" s="5">
        <v>0.03</v>
      </c>
      <c r="R77" s="5">
        <f>Table_1[[#This Row],[Change in O2 (ug/L)]]*Table_1[[#This Row],[Volume Incubated (L)]]</f>
        <v>-1.8000000000000149</v>
      </c>
      <c r="S77" s="9">
        <f>Table_1[[#This Row],[Change in O2 (ug)]]/Table_1[[#This Row],[Total Time (h)]]</f>
        <v>-0.44081632653061592</v>
      </c>
      <c r="T77" s="23">
        <v>3.8013300000000001</v>
      </c>
      <c r="U77" s="31">
        <f>Table_1[[#This Row],[Change in O2 (ug/h)]]/Table_1[[#This Row],[area (cm2)]]</f>
        <v>-0.11596370915722021</v>
      </c>
      <c r="V77" s="10">
        <v>0.63750000000000007</v>
      </c>
      <c r="W77" s="8">
        <v>7</v>
      </c>
      <c r="X77" s="8">
        <v>20</v>
      </c>
      <c r="Y77" s="7">
        <v>0.80208333333333337</v>
      </c>
      <c r="Z77" s="8">
        <v>7.4</v>
      </c>
      <c r="AA77" s="8">
        <v>21.5</v>
      </c>
      <c r="AB77" s="7">
        <f>Table_1[[#This Row],[End Time4]]-Table_1[[#This Row],[Start Time2]]</f>
        <v>0.1645833333333333</v>
      </c>
      <c r="AC77" s="9">
        <f t="shared" si="4"/>
        <v>3.95</v>
      </c>
      <c r="AD77" s="5">
        <f>(Table_1[[#This Row],[end O2 (mg/L)2]]-Table_1[[#This Row],[start O2 (mg/L) reads to 0.1]])*1000</f>
        <v>400.00000000000034</v>
      </c>
      <c r="AE77" s="5">
        <v>0.03</v>
      </c>
      <c r="AF77" s="5">
        <f t="shared" si="5"/>
        <v>12.000000000000011</v>
      </c>
      <c r="AG77" s="5">
        <f t="shared" si="6"/>
        <v>3.0379746835443062</v>
      </c>
      <c r="AH77" s="25">
        <v>3.8013300000000001</v>
      </c>
      <c r="AI77" s="27">
        <f t="shared" si="7"/>
        <v>-0.79918730642809388</v>
      </c>
      <c r="AJ77" s="27">
        <f>Table_1[[#This Row],[NEP (mg O2 cm-2 h-1)]]+AI77</f>
        <v>-0.91515101558531409</v>
      </c>
    </row>
    <row r="78" spans="1:36" ht="15.75" customHeight="1" x14ac:dyDescent="0.25">
      <c r="A78" s="5">
        <v>3</v>
      </c>
      <c r="B78" s="5" t="s">
        <v>26</v>
      </c>
      <c r="C78" s="6">
        <v>43669</v>
      </c>
      <c r="D78" s="6" t="s">
        <v>23</v>
      </c>
      <c r="E78" s="5" t="s">
        <v>24</v>
      </c>
      <c r="F78" s="5" t="s">
        <v>24</v>
      </c>
      <c r="G78" s="5"/>
      <c r="H78" s="7">
        <v>0.46736111111111112</v>
      </c>
      <c r="I78" s="5">
        <v>7.16</v>
      </c>
      <c r="J78" s="5">
        <v>17.5</v>
      </c>
      <c r="K78" s="7">
        <v>0.6381944444444444</v>
      </c>
      <c r="L78" s="8">
        <v>7.2</v>
      </c>
      <c r="M78" s="8">
        <v>22.1</v>
      </c>
      <c r="N78" s="7">
        <f>Table_1[[#This Row],[End Time]]-Table_1[[#This Row],[start time]]</f>
        <v>0.17083333333333328</v>
      </c>
      <c r="O78" s="9">
        <f>(HOUR(Table_1[[#This Row],[Total Time (hour:min)]]))+(MINUTE(Table_1[[#This Row],[Total Time (hour:min)]])/60)</f>
        <v>4.0999999999999996</v>
      </c>
      <c r="P78" s="5">
        <f>(Table_1[[#This Row],[end O2 (mg/L)]]-Table_1[[#This Row],[start O2 (mg/L)]])*1000</f>
        <v>40.000000000000036</v>
      </c>
      <c r="Q78" s="5">
        <v>0.03</v>
      </c>
      <c r="R78" s="5">
        <f>Table_1[[#This Row],[Change in O2 (ug/L)]]*Table_1[[#This Row],[Volume Incubated (L)]]</f>
        <v>1.2000000000000011</v>
      </c>
      <c r="S78" s="9">
        <f>Table_1[[#This Row],[Change in O2 (ug)]]/Table_1[[#This Row],[Total Time (h)]]</f>
        <v>0.29268292682926855</v>
      </c>
      <c r="T78" s="23">
        <v>3.8013300000000001</v>
      </c>
      <c r="U78" s="31">
        <f>Table_1[[#This Row],[Change in O2 (ug/h)]]/Table_1[[#This Row],[area (cm2)]]</f>
        <v>7.6994874643682223E-2</v>
      </c>
      <c r="V78" s="10">
        <v>0.63958333333333328</v>
      </c>
      <c r="W78" s="8">
        <v>7</v>
      </c>
      <c r="X78" s="8">
        <v>19.600000000000001</v>
      </c>
      <c r="Y78" s="7">
        <v>0.80347222222222225</v>
      </c>
      <c r="Z78" s="8">
        <v>7.4</v>
      </c>
      <c r="AA78" s="8">
        <v>21.4</v>
      </c>
      <c r="AB78" s="7">
        <f>Table_1[[#This Row],[End Time4]]-Table_1[[#This Row],[Start Time2]]</f>
        <v>0.16388888888888897</v>
      </c>
      <c r="AC78" s="9">
        <f t="shared" si="4"/>
        <v>3.9333333333333336</v>
      </c>
      <c r="AD78" s="5">
        <f>(Table_1[[#This Row],[end O2 (mg/L)2]]-Table_1[[#This Row],[start O2 (mg/L) reads to 0.1]])*1000</f>
        <v>400.00000000000034</v>
      </c>
      <c r="AE78" s="5">
        <v>0.03</v>
      </c>
      <c r="AF78" s="5">
        <f t="shared" si="5"/>
        <v>12.000000000000011</v>
      </c>
      <c r="AG78" s="5">
        <f t="shared" si="6"/>
        <v>3.0508474576271212</v>
      </c>
      <c r="AH78" s="25">
        <v>3.8013300000000001</v>
      </c>
      <c r="AI78" s="27">
        <f t="shared" si="7"/>
        <v>-0.80257369331973838</v>
      </c>
      <c r="AJ78" s="27">
        <f>Table_1[[#This Row],[NEP (mg O2 cm-2 h-1)]]+AI78</f>
        <v>-0.72557881867605611</v>
      </c>
    </row>
    <row r="79" spans="1:36" ht="15.75" customHeight="1" x14ac:dyDescent="0.25">
      <c r="A79" s="5">
        <v>4</v>
      </c>
      <c r="B79" s="5" t="s">
        <v>27</v>
      </c>
      <c r="C79" s="6">
        <v>43669</v>
      </c>
      <c r="D79" s="6" t="s">
        <v>23</v>
      </c>
      <c r="E79" s="5" t="s">
        <v>24</v>
      </c>
      <c r="F79" s="5" t="s">
        <v>24</v>
      </c>
      <c r="G79" s="5"/>
      <c r="H79" s="7">
        <v>0.46736111111111112</v>
      </c>
      <c r="I79" s="5">
        <v>7.16</v>
      </c>
      <c r="J79" s="5">
        <v>17.5</v>
      </c>
      <c r="K79" s="7">
        <v>0.64027777777777783</v>
      </c>
      <c r="L79" s="8">
        <v>7.3</v>
      </c>
      <c r="M79" s="8">
        <v>21.8</v>
      </c>
      <c r="N79" s="7">
        <f>Table_1[[#This Row],[End Time]]-Table_1[[#This Row],[start time]]</f>
        <v>0.17291666666666672</v>
      </c>
      <c r="O79" s="9">
        <f>(HOUR(Table_1[[#This Row],[Total Time (hour:min)]]))+(MINUTE(Table_1[[#This Row],[Total Time (hour:min)]])/60)</f>
        <v>4.1500000000000004</v>
      </c>
      <c r="P79" s="5">
        <f>(Table_1[[#This Row],[end O2 (mg/L)]]-Table_1[[#This Row],[start O2 (mg/L)]])*1000</f>
        <v>139.99999999999969</v>
      </c>
      <c r="Q79" s="5">
        <v>0.03</v>
      </c>
      <c r="R79" s="5">
        <f>Table_1[[#This Row],[Change in O2 (ug/L)]]*Table_1[[#This Row],[Volume Incubated (L)]]</f>
        <v>4.1999999999999904</v>
      </c>
      <c r="S79" s="9">
        <f>Table_1[[#This Row],[Change in O2 (ug)]]/Table_1[[#This Row],[Total Time (h)]]</f>
        <v>1.012048192771082</v>
      </c>
      <c r="T79" s="23">
        <v>3.8013300000000001</v>
      </c>
      <c r="U79" s="31">
        <f>Table_1[[#This Row],[Change in O2 (ug/h)]]/Table_1[[#This Row],[area (cm2)]]</f>
        <v>0.26623528943056302</v>
      </c>
      <c r="V79" s="10">
        <v>0.64027777777777783</v>
      </c>
      <c r="W79" s="8">
        <v>7.2</v>
      </c>
      <c r="X79" s="8">
        <v>20</v>
      </c>
      <c r="Y79" s="7">
        <v>0.80486111111111103</v>
      </c>
      <c r="Z79" s="8">
        <v>7.3</v>
      </c>
      <c r="AA79" s="8">
        <v>21.4</v>
      </c>
      <c r="AB79" s="7">
        <f>Table_1[[#This Row],[End Time4]]-Table_1[[#This Row],[Start Time2]]</f>
        <v>0.16458333333333319</v>
      </c>
      <c r="AC79" s="9">
        <f t="shared" si="4"/>
        <v>3.95</v>
      </c>
      <c r="AD79" s="5">
        <f>(Table_1[[#This Row],[end O2 (mg/L)2]]-Table_1[[#This Row],[start O2 (mg/L) reads to 0.1]])*1000</f>
        <v>99.999999999999645</v>
      </c>
      <c r="AE79" s="5">
        <v>0.03</v>
      </c>
      <c r="AF79" s="5">
        <f t="shared" si="5"/>
        <v>2.9999999999999893</v>
      </c>
      <c r="AG79" s="5">
        <f t="shared" si="6"/>
        <v>0.75949367088607322</v>
      </c>
      <c r="AH79" s="25">
        <v>3.8013300000000001</v>
      </c>
      <c r="AI79" s="27">
        <f t="shared" si="7"/>
        <v>-0.19979682660702261</v>
      </c>
      <c r="AJ79" s="27">
        <f>Table_1[[#This Row],[NEP (mg O2 cm-2 h-1)]]+AI79</f>
        <v>6.6438462823540406E-2</v>
      </c>
    </row>
    <row r="80" spans="1:36" ht="15.75" customHeight="1" x14ac:dyDescent="0.25">
      <c r="A80" s="5">
        <v>5</v>
      </c>
      <c r="B80" s="5" t="s">
        <v>28</v>
      </c>
      <c r="C80" s="6">
        <v>43669</v>
      </c>
      <c r="D80" s="6" t="s">
        <v>23</v>
      </c>
      <c r="E80" s="5" t="s">
        <v>24</v>
      </c>
      <c r="F80" s="5" t="s">
        <v>24</v>
      </c>
      <c r="G80" s="5"/>
      <c r="H80" s="7">
        <v>0.46736111111111112</v>
      </c>
      <c r="I80" s="5">
        <v>7.18</v>
      </c>
      <c r="J80" s="5">
        <v>17.5</v>
      </c>
      <c r="K80" s="7">
        <v>0.6430555555555556</v>
      </c>
      <c r="L80" s="8">
        <v>7.3</v>
      </c>
      <c r="M80" s="8">
        <v>21.8</v>
      </c>
      <c r="N80" s="7">
        <f>Table_1[[#This Row],[End Time]]-Table_1[[#This Row],[start time]]</f>
        <v>0.17569444444444449</v>
      </c>
      <c r="O80" s="9">
        <f>(HOUR(Table_1[[#This Row],[Total Time (hour:min)]]))+(MINUTE(Table_1[[#This Row],[Total Time (hour:min)]])/60)</f>
        <v>4.2166666666666668</v>
      </c>
      <c r="P80" s="5">
        <f>(Table_1[[#This Row],[end O2 (mg/L)]]-Table_1[[#This Row],[start O2 (mg/L)]])*1000</f>
        <v>120.00000000000011</v>
      </c>
      <c r="Q80" s="5">
        <v>0.03</v>
      </c>
      <c r="R80" s="5">
        <f>Table_1[[#This Row],[Change in O2 (ug/L)]]*Table_1[[#This Row],[Volume Incubated (L)]]</f>
        <v>3.6000000000000032</v>
      </c>
      <c r="S80" s="9">
        <f>Table_1[[#This Row],[Change in O2 (ug)]]/Table_1[[#This Row],[Total Time (h)]]</f>
        <v>0.85375494071146318</v>
      </c>
      <c r="T80" s="23">
        <v>3.8013300000000001</v>
      </c>
      <c r="U80" s="31">
        <f>Table_1[[#This Row],[Change in O2 (ug/h)]]/Table_1[[#This Row],[area (cm2)]]</f>
        <v>0.22459374500805326</v>
      </c>
      <c r="V80" s="10">
        <v>0.64374999999999993</v>
      </c>
      <c r="W80" s="8">
        <v>7.1</v>
      </c>
      <c r="X80" s="8">
        <v>19.8</v>
      </c>
      <c r="Y80" s="7">
        <v>0.80625000000000002</v>
      </c>
      <c r="Z80" s="8">
        <v>7.4</v>
      </c>
      <c r="AA80" s="8">
        <v>21.4</v>
      </c>
      <c r="AB80" s="7">
        <f>Table_1[[#This Row],[End Time4]]-Table_1[[#This Row],[Start Time2]]</f>
        <v>0.16250000000000009</v>
      </c>
      <c r="AC80" s="9">
        <f t="shared" si="4"/>
        <v>3.9</v>
      </c>
      <c r="AD80" s="5">
        <f>(Table_1[[#This Row],[end O2 (mg/L)2]]-Table_1[[#This Row],[start O2 (mg/L) reads to 0.1]])*1000</f>
        <v>300.00000000000068</v>
      </c>
      <c r="AE80" s="5">
        <v>0.03</v>
      </c>
      <c r="AF80" s="5">
        <f t="shared" si="5"/>
        <v>9.0000000000000195</v>
      </c>
      <c r="AG80" s="5">
        <f t="shared" si="6"/>
        <v>2.3076923076923128</v>
      </c>
      <c r="AH80" s="25">
        <v>3.8013300000000001</v>
      </c>
      <c r="AI80" s="27">
        <f t="shared" si="7"/>
        <v>-0.60707497315211068</v>
      </c>
      <c r="AJ80" s="27">
        <f>Table_1[[#This Row],[NEP (mg O2 cm-2 h-1)]]+AI80</f>
        <v>-0.38248122814405738</v>
      </c>
    </row>
    <row r="81" spans="1:36" ht="15.75" customHeight="1" x14ac:dyDescent="0.25">
      <c r="A81" s="5">
        <v>9</v>
      </c>
      <c r="B81" s="5" t="s">
        <v>36</v>
      </c>
      <c r="C81" s="6">
        <v>43669</v>
      </c>
      <c r="D81" s="6" t="s">
        <v>23</v>
      </c>
      <c r="E81" s="11" t="s">
        <v>37</v>
      </c>
      <c r="F81" s="5" t="s">
        <v>38</v>
      </c>
      <c r="G81" s="5"/>
      <c r="H81" s="7">
        <v>0.47152777777777777</v>
      </c>
      <c r="I81" s="9">
        <v>7.19</v>
      </c>
      <c r="J81" s="9">
        <v>17.5</v>
      </c>
      <c r="K81" s="7">
        <v>0.65069444444444446</v>
      </c>
      <c r="L81" s="8">
        <v>6.4</v>
      </c>
      <c r="M81" s="8">
        <v>23.6</v>
      </c>
      <c r="N81" s="7">
        <f>Table_1[[#This Row],[End Time]]-Table_1[[#This Row],[start time]]</f>
        <v>0.1791666666666667</v>
      </c>
      <c r="O81" s="9">
        <f>(HOUR(Table_1[[#This Row],[Total Time (hour:min)]]))+(MINUTE(Table_1[[#This Row],[Total Time (hour:min)]])/60)</f>
        <v>4.3</v>
      </c>
      <c r="P81" s="5">
        <f>(Table_1[[#This Row],[end O2 (mg/L)]]-Table_1[[#This Row],[start O2 (mg/L)]])*1000</f>
        <v>-790</v>
      </c>
      <c r="Q81" s="5">
        <v>0.03</v>
      </c>
      <c r="R81" s="5">
        <f>Table_1[[#This Row],[Change in O2 (ug/L)]]*Table_1[[#This Row],[Volume Incubated (L)]]</f>
        <v>-23.7</v>
      </c>
      <c r="S81" s="9">
        <f>Table_1[[#This Row],[Change in O2 (ug)]]/Table_1[[#This Row],[Total Time (h)]]</f>
        <v>-5.5116279069767442</v>
      </c>
      <c r="T81" s="23">
        <v>3.8013300000000001</v>
      </c>
      <c r="U81" s="31">
        <f>Table_1[[#This Row],[Change in O2 (ug/h)]]/Table_1[[#This Row],[area (cm2)]]</f>
        <v>-1.44992092424934</v>
      </c>
      <c r="V81" s="10">
        <v>0.65138888888888891</v>
      </c>
      <c r="W81" s="8">
        <v>7</v>
      </c>
      <c r="X81" s="8">
        <v>20.5</v>
      </c>
      <c r="Y81" s="7">
        <v>0.81180555555555556</v>
      </c>
      <c r="Z81" s="8">
        <v>6.4</v>
      </c>
      <c r="AA81" s="8">
        <v>21.5</v>
      </c>
      <c r="AB81" s="7">
        <f>Table_1[[#This Row],[End Time4]]-Table_1[[#This Row],[Start Time2]]</f>
        <v>0.16041666666666665</v>
      </c>
      <c r="AC81" s="9">
        <f t="shared" si="4"/>
        <v>3.85</v>
      </c>
      <c r="AD81" s="5">
        <f>(Table_1[[#This Row],[end O2 (mg/L)2]]-Table_1[[#This Row],[start O2 (mg/L) reads to 0.1]])*1000</f>
        <v>-599.99999999999966</v>
      </c>
      <c r="AE81" s="5">
        <v>0.03</v>
      </c>
      <c r="AF81" s="5">
        <f t="shared" si="5"/>
        <v>-17.999999999999989</v>
      </c>
      <c r="AG81" s="5">
        <f t="shared" si="6"/>
        <v>-4.6753246753246724</v>
      </c>
      <c r="AH81" s="25">
        <v>3.8013300000000001</v>
      </c>
      <c r="AI81" s="27">
        <f t="shared" si="7"/>
        <v>1.2299181274250519</v>
      </c>
      <c r="AJ81" s="27">
        <f>Table_1[[#This Row],[NEP (mg O2 cm-2 h-1)]]+AI81</f>
        <v>-0.22000279682428814</v>
      </c>
    </row>
    <row r="82" spans="1:36" ht="15.75" customHeight="1" x14ac:dyDescent="0.25">
      <c r="A82" s="5">
        <v>10</v>
      </c>
      <c r="B82" s="5" t="s">
        <v>39</v>
      </c>
      <c r="C82" s="6">
        <v>43669</v>
      </c>
      <c r="D82" s="6" t="s">
        <v>23</v>
      </c>
      <c r="E82" s="11" t="s">
        <v>37</v>
      </c>
      <c r="F82" s="5" t="s">
        <v>38</v>
      </c>
      <c r="G82" s="5"/>
      <c r="H82" s="7">
        <v>0.47222222222222227</v>
      </c>
      <c r="I82" s="9">
        <v>7.18</v>
      </c>
      <c r="J82" s="9">
        <v>17.5</v>
      </c>
      <c r="K82" s="7">
        <v>0.65277777777777779</v>
      </c>
      <c r="L82" s="8">
        <v>6.8</v>
      </c>
      <c r="M82" s="8">
        <v>21.6</v>
      </c>
      <c r="N82" s="7">
        <f>Table_1[[#This Row],[End Time]]-Table_1[[#This Row],[start time]]</f>
        <v>0.18055555555555552</v>
      </c>
      <c r="O82" s="9">
        <f>(HOUR(Table_1[[#This Row],[Total Time (hour:min)]]))+(MINUTE(Table_1[[#This Row],[Total Time (hour:min)]])/60)</f>
        <v>4.333333333333333</v>
      </c>
      <c r="P82" s="5">
        <f>(Table_1[[#This Row],[end O2 (mg/L)]]-Table_1[[#This Row],[start O2 (mg/L)]])*1000</f>
        <v>-379.99999999999989</v>
      </c>
      <c r="Q82" s="5">
        <v>0.03</v>
      </c>
      <c r="R82" s="5">
        <f>Table_1[[#This Row],[Change in O2 (ug/L)]]*Table_1[[#This Row],[Volume Incubated (L)]]</f>
        <v>-11.399999999999997</v>
      </c>
      <c r="S82" s="9">
        <f>Table_1[[#This Row],[Change in O2 (ug)]]/Table_1[[#This Row],[Total Time (h)]]</f>
        <v>-2.6307692307692303</v>
      </c>
      <c r="T82" s="23">
        <v>3.8013300000000001</v>
      </c>
      <c r="U82" s="31">
        <f>Table_1[[#This Row],[Change in O2 (ug/h)]]/Table_1[[#This Row],[area (cm2)]]</f>
        <v>-0.69206546939340452</v>
      </c>
      <c r="V82" s="10">
        <v>0.65347222222222223</v>
      </c>
      <c r="W82" s="8">
        <v>7</v>
      </c>
      <c r="X82" s="8">
        <v>20.2</v>
      </c>
      <c r="Y82" s="7">
        <v>0.81319444444444444</v>
      </c>
      <c r="Z82" s="8">
        <v>6.4</v>
      </c>
      <c r="AA82" s="8">
        <v>21.6</v>
      </c>
      <c r="AB82" s="7">
        <f>Table_1[[#This Row],[End Time4]]-Table_1[[#This Row],[Start Time2]]</f>
        <v>0.15972222222222221</v>
      </c>
      <c r="AC82" s="9">
        <f t="shared" si="4"/>
        <v>3.8333333333333335</v>
      </c>
      <c r="AD82" s="5">
        <f>(Table_1[[#This Row],[end O2 (mg/L)2]]-Table_1[[#This Row],[start O2 (mg/L) reads to 0.1]])*1000</f>
        <v>-599.99999999999966</v>
      </c>
      <c r="AE82" s="5">
        <v>0.03</v>
      </c>
      <c r="AF82" s="5">
        <f t="shared" si="5"/>
        <v>-17.999999999999989</v>
      </c>
      <c r="AG82" s="5">
        <f t="shared" si="6"/>
        <v>-4.6956521739130404</v>
      </c>
      <c r="AH82" s="25">
        <v>3.8013300000000001</v>
      </c>
      <c r="AI82" s="27">
        <f t="shared" si="7"/>
        <v>1.2352655975442912</v>
      </c>
      <c r="AJ82" s="27">
        <f>Table_1[[#This Row],[NEP (mg O2 cm-2 h-1)]]+AI82</f>
        <v>0.5432001281508867</v>
      </c>
    </row>
    <row r="83" spans="1:36" ht="15.75" customHeight="1" x14ac:dyDescent="0.25">
      <c r="A83" s="5">
        <v>12</v>
      </c>
      <c r="B83" s="5" t="s">
        <v>41</v>
      </c>
      <c r="C83" s="6">
        <v>43669</v>
      </c>
      <c r="D83" s="6" t="s">
        <v>23</v>
      </c>
      <c r="E83" s="11" t="s">
        <v>37</v>
      </c>
      <c r="F83" s="5" t="s">
        <v>38</v>
      </c>
      <c r="G83" s="5"/>
      <c r="H83" s="7">
        <v>0.47361111111111115</v>
      </c>
      <c r="I83" s="9">
        <v>7.19</v>
      </c>
      <c r="J83" s="9">
        <v>17.600000000000001</v>
      </c>
      <c r="K83" s="7">
        <v>0.65694444444444444</v>
      </c>
      <c r="L83" s="8">
        <v>6.3</v>
      </c>
      <c r="M83" s="8">
        <v>22.1</v>
      </c>
      <c r="N83" s="7">
        <f>Table_1[[#This Row],[End Time]]-Table_1[[#This Row],[start time]]</f>
        <v>0.18333333333333329</v>
      </c>
      <c r="O83" s="9">
        <f>(HOUR(Table_1[[#This Row],[Total Time (hour:min)]]))+(MINUTE(Table_1[[#This Row],[Total Time (hour:min)]])/60)</f>
        <v>4.4000000000000004</v>
      </c>
      <c r="P83" s="5">
        <f>(Table_1[[#This Row],[end O2 (mg/L)]]-Table_1[[#This Row],[start O2 (mg/L)]])*1000</f>
        <v>-890.00000000000057</v>
      </c>
      <c r="Q83" s="5">
        <v>0.03</v>
      </c>
      <c r="R83" s="5">
        <f>Table_1[[#This Row],[Change in O2 (ug/L)]]*Table_1[[#This Row],[Volume Incubated (L)]]</f>
        <v>-26.700000000000017</v>
      </c>
      <c r="S83" s="9">
        <f>Table_1[[#This Row],[Change in O2 (ug)]]/Table_1[[#This Row],[Total Time (h)]]</f>
        <v>-6.0681818181818219</v>
      </c>
      <c r="T83" s="23">
        <v>3.8013300000000001</v>
      </c>
      <c r="U83" s="31">
        <f>Table_1[[#This Row],[Change in O2 (ug/h)]]/Table_1[[#This Row],[area (cm2)]]</f>
        <v>-1.5963312362204338</v>
      </c>
      <c r="V83" s="10">
        <v>0.65763888888888888</v>
      </c>
      <c r="W83" s="8">
        <v>7</v>
      </c>
      <c r="X83" s="8">
        <v>20.2</v>
      </c>
      <c r="Y83" s="7">
        <v>0.81597222222222221</v>
      </c>
      <c r="Z83" s="5">
        <v>6.5</v>
      </c>
      <c r="AA83" s="8">
        <v>21.6</v>
      </c>
      <c r="AB83" s="7">
        <f>Table_1[[#This Row],[End Time4]]-Table_1[[#This Row],[Start Time2]]</f>
        <v>0.15833333333333333</v>
      </c>
      <c r="AC83" s="9">
        <f t="shared" si="4"/>
        <v>3.8</v>
      </c>
      <c r="AD83" s="5">
        <f>(Table_1[[#This Row],[end O2 (mg/L)2]]-Table_1[[#This Row],[start O2 (mg/L) reads to 0.1]])*1000</f>
        <v>-500</v>
      </c>
      <c r="AE83" s="5">
        <v>0.03</v>
      </c>
      <c r="AF83" s="5">
        <f t="shared" si="5"/>
        <v>-15</v>
      </c>
      <c r="AG83" s="5">
        <f t="shared" si="6"/>
        <v>-3.9473684210526319</v>
      </c>
      <c r="AH83" s="25">
        <v>3.8013300000000001</v>
      </c>
      <c r="AI83" s="27">
        <f t="shared" si="7"/>
        <v>1.0384177172338713</v>
      </c>
      <c r="AJ83" s="27">
        <f>Table_1[[#This Row],[NEP (mg O2 cm-2 h-1)]]+AI83</f>
        <v>-0.5579135189865625</v>
      </c>
    </row>
    <row r="84" spans="1:36" ht="15.75" customHeight="1" x14ac:dyDescent="0.25">
      <c r="A84" s="5">
        <v>27</v>
      </c>
      <c r="B84" s="5" t="s">
        <v>56</v>
      </c>
      <c r="C84" s="6">
        <v>43669</v>
      </c>
      <c r="D84" s="6" t="s">
        <v>23</v>
      </c>
      <c r="E84" s="11" t="s">
        <v>37</v>
      </c>
      <c r="F84" s="5" t="s">
        <v>38</v>
      </c>
      <c r="G84" s="5"/>
      <c r="H84" s="7">
        <v>0.48402777777777778</v>
      </c>
      <c r="I84" s="9">
        <v>7.23</v>
      </c>
      <c r="J84" s="5">
        <v>17.8</v>
      </c>
      <c r="K84" s="7">
        <v>0.69513888888888886</v>
      </c>
      <c r="L84" s="8">
        <v>5.8</v>
      </c>
      <c r="M84" s="8">
        <v>21.6</v>
      </c>
      <c r="N84" s="7">
        <f>Table_1[[#This Row],[End Time]]-Table_1[[#This Row],[start time]]</f>
        <v>0.21111111111111108</v>
      </c>
      <c r="O84" s="9">
        <f>(HOUR(Table_1[[#This Row],[Total Time (hour:min)]]))+(MINUTE(Table_1[[#This Row],[Total Time (hour:min)]])/60)</f>
        <v>5.0666666666666664</v>
      </c>
      <c r="P84" s="5">
        <f>(Table_1[[#This Row],[end O2 (mg/L)]]-Table_1[[#This Row],[start O2 (mg/L)]])*1000</f>
        <v>-1430.0000000000007</v>
      </c>
      <c r="Q84" s="5">
        <v>0.03</v>
      </c>
      <c r="R84" s="5">
        <f>Table_1[[#This Row],[Change in O2 (ug/L)]]*Table_1[[#This Row],[Volume Incubated (L)]]</f>
        <v>-42.90000000000002</v>
      </c>
      <c r="S84" s="9">
        <f>Table_1[[#This Row],[Change in O2 (ug)]]/Table_1[[#This Row],[Total Time (h)]]</f>
        <v>-8.4671052631578991</v>
      </c>
      <c r="T84" s="23">
        <v>3.8013300000000001</v>
      </c>
      <c r="U84" s="31">
        <f>Table_1[[#This Row],[Change in O2 (ug/h)]]/Table_1[[#This Row],[area (cm2)]]</f>
        <v>-2.2274060034666547</v>
      </c>
      <c r="V84" s="10">
        <v>0.69444444444444453</v>
      </c>
      <c r="W84" s="8">
        <v>7.2</v>
      </c>
      <c r="X84" s="8">
        <v>20.7</v>
      </c>
      <c r="Y84" s="7">
        <v>0.83819444444444446</v>
      </c>
      <c r="Z84" s="8">
        <v>6.3</v>
      </c>
      <c r="AA84" s="8">
        <v>21.8</v>
      </c>
      <c r="AB84" s="7">
        <f>Table_1[[#This Row],[End Time4]]-Table_1[[#This Row],[Start Time2]]</f>
        <v>0.14374999999999993</v>
      </c>
      <c r="AC84" s="9">
        <f t="shared" si="4"/>
        <v>3.45</v>
      </c>
      <c r="AD84" s="5">
        <f>(Table_1[[#This Row],[end O2 (mg/L)2]]-Table_1[[#This Row],[start O2 (mg/L) reads to 0.1]])*1000</f>
        <v>-900.00000000000034</v>
      </c>
      <c r="AE84" s="5">
        <v>0.03</v>
      </c>
      <c r="AF84" s="5">
        <f t="shared" si="5"/>
        <v>-27.000000000000011</v>
      </c>
      <c r="AG84" s="5">
        <f t="shared" si="6"/>
        <v>-7.8260869565217419</v>
      </c>
      <c r="AH84" s="25">
        <v>3.8013300000000001</v>
      </c>
      <c r="AI84" s="27">
        <f t="shared" si="7"/>
        <v>2.0587759959071539</v>
      </c>
      <c r="AJ84" s="27">
        <f>Table_1[[#This Row],[NEP (mg O2 cm-2 h-1)]]+AI84</f>
        <v>-0.16863000755950086</v>
      </c>
    </row>
    <row r="85" spans="1:36" ht="15.75" customHeight="1" x14ac:dyDescent="0.25">
      <c r="A85" s="5">
        <v>29</v>
      </c>
      <c r="B85" s="5" t="s">
        <v>58</v>
      </c>
      <c r="C85" s="6">
        <v>43669</v>
      </c>
      <c r="D85" s="6" t="s">
        <v>23</v>
      </c>
      <c r="E85" s="11" t="s">
        <v>37</v>
      </c>
      <c r="F85" s="5" t="s">
        <v>38</v>
      </c>
      <c r="G85" s="5"/>
      <c r="H85" s="7">
        <v>0.48472222222222222</v>
      </c>
      <c r="I85" s="9">
        <v>7.23</v>
      </c>
      <c r="J85" s="5">
        <v>17.8</v>
      </c>
      <c r="K85" s="7">
        <v>0.69861111111111107</v>
      </c>
      <c r="L85" s="8">
        <v>6.3</v>
      </c>
      <c r="M85" s="8">
        <v>22</v>
      </c>
      <c r="N85" s="7">
        <f>Table_1[[#This Row],[End Time]]-Table_1[[#This Row],[start time]]</f>
        <v>0.21388888888888885</v>
      </c>
      <c r="O85" s="9">
        <f>(HOUR(Table_1[[#This Row],[Total Time (hour:min)]]))+(MINUTE(Table_1[[#This Row],[Total Time (hour:min)]])/60)</f>
        <v>5.1333333333333337</v>
      </c>
      <c r="P85" s="5">
        <f>(Table_1[[#This Row],[end O2 (mg/L)]]-Table_1[[#This Row],[start O2 (mg/L)]])*1000</f>
        <v>-930.00000000000057</v>
      </c>
      <c r="Q85" s="5">
        <v>0.03</v>
      </c>
      <c r="R85" s="5">
        <f>Table_1[[#This Row],[Change in O2 (ug/L)]]*Table_1[[#This Row],[Volume Incubated (L)]]</f>
        <v>-27.900000000000016</v>
      </c>
      <c r="S85" s="9">
        <f>Table_1[[#This Row],[Change in O2 (ug)]]/Table_1[[#This Row],[Total Time (h)]]</f>
        <v>-5.435064935064938</v>
      </c>
      <c r="T85" s="23">
        <v>3.8013300000000001</v>
      </c>
      <c r="U85" s="31">
        <f>Table_1[[#This Row],[Change in O2 (ug/h)]]/Table_1[[#This Row],[area (cm2)]]</f>
        <v>-1.4297798231316243</v>
      </c>
      <c r="V85" s="10">
        <v>0.69930555555555562</v>
      </c>
      <c r="W85" s="8">
        <v>7.2</v>
      </c>
      <c r="X85" s="8">
        <v>20.7</v>
      </c>
      <c r="Y85" s="7">
        <v>0.84166666666666667</v>
      </c>
      <c r="Z85" s="8">
        <v>6.5</v>
      </c>
      <c r="AA85" s="8">
        <v>21.8</v>
      </c>
      <c r="AB85" s="7">
        <f>Table_1[[#This Row],[End Time4]]-Table_1[[#This Row],[Start Time2]]</f>
        <v>0.14236111111111105</v>
      </c>
      <c r="AC85" s="9">
        <f t="shared" si="4"/>
        <v>3.4166666666666665</v>
      </c>
      <c r="AD85" s="5">
        <f>(Table_1[[#This Row],[end O2 (mg/L)2]]-Table_1[[#This Row],[start O2 (mg/L) reads to 0.1]])*1000</f>
        <v>-700.00000000000023</v>
      </c>
      <c r="AE85" s="5">
        <v>0.03</v>
      </c>
      <c r="AF85" s="5">
        <f t="shared" si="5"/>
        <v>-21.000000000000007</v>
      </c>
      <c r="AG85" s="5">
        <f t="shared" si="6"/>
        <v>-6.1463414634146361</v>
      </c>
      <c r="AH85" s="25">
        <v>3.8013300000000001</v>
      </c>
      <c r="AI85" s="27">
        <f t="shared" si="7"/>
        <v>1.6168923675173257</v>
      </c>
      <c r="AJ85" s="27">
        <f>Table_1[[#This Row],[NEP (mg O2 cm-2 h-1)]]+AI85</f>
        <v>0.18711254438570135</v>
      </c>
    </row>
    <row r="86" spans="1:36" ht="15.75" customHeight="1" x14ac:dyDescent="0.25">
      <c r="A86" s="5">
        <v>14</v>
      </c>
      <c r="B86" s="5" t="s">
        <v>43</v>
      </c>
      <c r="C86" s="6">
        <v>43669</v>
      </c>
      <c r="D86" s="6" t="s">
        <v>23</v>
      </c>
      <c r="E86" s="11" t="s">
        <v>30</v>
      </c>
      <c r="F86" s="5" t="s">
        <v>38</v>
      </c>
      <c r="G86" s="5"/>
      <c r="H86" s="7">
        <v>0.47500000000000003</v>
      </c>
      <c r="I86" s="9">
        <v>7.2</v>
      </c>
      <c r="J86" s="9">
        <v>17.600000000000001</v>
      </c>
      <c r="K86" s="7">
        <v>0.66111111111111109</v>
      </c>
      <c r="L86" s="8">
        <v>6.3</v>
      </c>
      <c r="M86" s="8">
        <v>21.8</v>
      </c>
      <c r="N86" s="7">
        <f>Table_1[[#This Row],[End Time]]-Table_1[[#This Row],[start time]]</f>
        <v>0.18611111111111106</v>
      </c>
      <c r="O86" s="9">
        <f>(HOUR(Table_1[[#This Row],[Total Time (hour:min)]]))+(MINUTE(Table_1[[#This Row],[Total Time (hour:min)]])/60)</f>
        <v>4.4666666666666668</v>
      </c>
      <c r="P86" s="5">
        <f>(Table_1[[#This Row],[end O2 (mg/L)]]-Table_1[[#This Row],[start O2 (mg/L)]])*1000</f>
        <v>-900.00000000000034</v>
      </c>
      <c r="Q86" s="5">
        <v>0.03</v>
      </c>
      <c r="R86" s="5">
        <f>Table_1[[#This Row],[Change in O2 (ug/L)]]*Table_1[[#This Row],[Volume Incubated (L)]]</f>
        <v>-27.000000000000011</v>
      </c>
      <c r="S86" s="9">
        <f>Table_1[[#This Row],[Change in O2 (ug)]]/Table_1[[#This Row],[Total Time (h)]]</f>
        <v>-6.0447761194029876</v>
      </c>
      <c r="T86" s="23">
        <v>3.8013300000000001</v>
      </c>
      <c r="U86" s="31">
        <f>Table_1[[#This Row],[Change in O2 (ug/h)]]/Table_1[[#This Row],[area (cm2)]]</f>
        <v>-1.5901739968387347</v>
      </c>
      <c r="V86" s="10">
        <v>0.66180555555555554</v>
      </c>
      <c r="W86" s="8">
        <v>7.1</v>
      </c>
      <c r="X86" s="8">
        <v>20.3</v>
      </c>
      <c r="Y86" s="7">
        <v>0.81874999999999998</v>
      </c>
      <c r="Z86" s="5">
        <v>6.5</v>
      </c>
      <c r="AA86" s="8">
        <v>21.9</v>
      </c>
      <c r="AB86" s="7">
        <f>Table_1[[#This Row],[End Time4]]-Table_1[[#This Row],[Start Time2]]</f>
        <v>0.15694444444444444</v>
      </c>
      <c r="AC86" s="9">
        <f t="shared" si="4"/>
        <v>3.7666666666666666</v>
      </c>
      <c r="AD86" s="5">
        <f>(Table_1[[#This Row],[end O2 (mg/L)2]]-Table_1[[#This Row],[start O2 (mg/L) reads to 0.1]])*1000</f>
        <v>-599.99999999999966</v>
      </c>
      <c r="AE86" s="5">
        <v>0.03</v>
      </c>
      <c r="AF86" s="5">
        <f t="shared" si="5"/>
        <v>-17.999999999999989</v>
      </c>
      <c r="AG86" s="5">
        <f t="shared" si="6"/>
        <v>-4.7787610619469003</v>
      </c>
      <c r="AH86" s="25">
        <v>3.8013300000000001</v>
      </c>
      <c r="AI86" s="27">
        <f t="shared" si="7"/>
        <v>1.2571287054654292</v>
      </c>
      <c r="AJ86" s="27">
        <f>Table_1[[#This Row],[NEP (mg O2 cm-2 h-1)]]+AI86</f>
        <v>-0.33304529137330552</v>
      </c>
    </row>
    <row r="87" spans="1:36" ht="15.75" customHeight="1" x14ac:dyDescent="0.25">
      <c r="A87" s="5">
        <v>21</v>
      </c>
      <c r="B87" s="5" t="s">
        <v>50</v>
      </c>
      <c r="C87" s="6">
        <v>43669</v>
      </c>
      <c r="D87" s="6" t="s">
        <v>23</v>
      </c>
      <c r="E87" s="11" t="s">
        <v>30</v>
      </c>
      <c r="F87" s="5" t="s">
        <v>38</v>
      </c>
      <c r="G87" s="5"/>
      <c r="H87" s="7">
        <v>0.48055555555555557</v>
      </c>
      <c r="I87" s="9">
        <v>7.21</v>
      </c>
      <c r="J87" s="9">
        <v>17.7</v>
      </c>
      <c r="K87" s="7">
        <v>0.6777777777777777</v>
      </c>
      <c r="L87" s="8">
        <v>6.5</v>
      </c>
      <c r="M87" s="8">
        <v>21.5</v>
      </c>
      <c r="N87" s="7">
        <f>Table_1[[#This Row],[End Time]]-Table_1[[#This Row],[start time]]</f>
        <v>0.19722222222222213</v>
      </c>
      <c r="O87" s="9">
        <f>(HOUR(Table_1[[#This Row],[Total Time (hour:min)]]))+(MINUTE(Table_1[[#This Row],[Total Time (hour:min)]])/60)</f>
        <v>4.7333333333333334</v>
      </c>
      <c r="P87" s="5">
        <f>(Table_1[[#This Row],[end O2 (mg/L)]]-Table_1[[#This Row],[start O2 (mg/L)]])*1000</f>
        <v>-710</v>
      </c>
      <c r="Q87" s="5">
        <v>0.03</v>
      </c>
      <c r="R87" s="5">
        <f>Table_1[[#This Row],[Change in O2 (ug/L)]]*Table_1[[#This Row],[Volume Incubated (L)]]</f>
        <v>-21.3</v>
      </c>
      <c r="S87" s="9">
        <f>Table_1[[#This Row],[Change in O2 (ug)]]/Table_1[[#This Row],[Total Time (h)]]</f>
        <v>-4.5</v>
      </c>
      <c r="T87" s="23">
        <v>3.8013300000000001</v>
      </c>
      <c r="U87" s="31">
        <f>Table_1[[#This Row],[Change in O2 (ug/h)]]/Table_1[[#This Row],[area (cm2)]]</f>
        <v>-1.1837961976466131</v>
      </c>
      <c r="V87" s="10">
        <v>0.6791666666666667</v>
      </c>
      <c r="W87" s="8">
        <v>7.2</v>
      </c>
      <c r="X87" s="8">
        <v>20.5</v>
      </c>
      <c r="Y87" s="7">
        <v>0.82916666666666661</v>
      </c>
      <c r="Z87" s="8">
        <v>6.5</v>
      </c>
      <c r="AA87" s="8">
        <v>21.8</v>
      </c>
      <c r="AB87" s="7">
        <f>Table_1[[#This Row],[End Time4]]-Table_1[[#This Row],[Start Time2]]</f>
        <v>0.14999999999999991</v>
      </c>
      <c r="AC87" s="9">
        <f t="shared" si="4"/>
        <v>3.6</v>
      </c>
      <c r="AD87" s="5">
        <f>(Table_1[[#This Row],[end O2 (mg/L)2]]-Table_1[[#This Row],[start O2 (mg/L) reads to 0.1]])*1000</f>
        <v>-700.00000000000023</v>
      </c>
      <c r="AE87" s="5">
        <v>0.03</v>
      </c>
      <c r="AF87" s="5">
        <f t="shared" si="5"/>
        <v>-21.000000000000007</v>
      </c>
      <c r="AG87" s="5">
        <f t="shared" si="6"/>
        <v>-5.8333333333333348</v>
      </c>
      <c r="AH87" s="25">
        <v>3.8013300000000001</v>
      </c>
      <c r="AI87" s="27">
        <f t="shared" si="7"/>
        <v>1.5345506265789433</v>
      </c>
      <c r="AJ87" s="27">
        <f>Table_1[[#This Row],[NEP (mg O2 cm-2 h-1)]]+AI87</f>
        <v>0.35075442893233011</v>
      </c>
    </row>
    <row r="88" spans="1:36" ht="15.75" customHeight="1" x14ac:dyDescent="0.25">
      <c r="A88" s="5">
        <v>28</v>
      </c>
      <c r="B88" s="5" t="s">
        <v>57</v>
      </c>
      <c r="C88" s="6">
        <v>43669</v>
      </c>
      <c r="D88" s="6" t="s">
        <v>23</v>
      </c>
      <c r="E88" s="11" t="s">
        <v>30</v>
      </c>
      <c r="F88" s="5" t="s">
        <v>38</v>
      </c>
      <c r="G88" s="5"/>
      <c r="H88" s="7">
        <v>0.48402777777777778</v>
      </c>
      <c r="I88" s="9">
        <v>7.24</v>
      </c>
      <c r="J88" s="5">
        <v>17.8</v>
      </c>
      <c r="K88" s="7">
        <v>0.69652777777777775</v>
      </c>
      <c r="L88" s="8">
        <v>7</v>
      </c>
      <c r="M88" s="8">
        <v>21.4</v>
      </c>
      <c r="N88" s="7">
        <f>Table_1[[#This Row],[End Time]]-Table_1[[#This Row],[start time]]</f>
        <v>0.21249999999999997</v>
      </c>
      <c r="O88" s="9">
        <f>(HOUR(Table_1[[#This Row],[Total Time (hour:min)]]))+(MINUTE(Table_1[[#This Row],[Total Time (hour:min)]])/60)</f>
        <v>5.0999999999999996</v>
      </c>
      <c r="P88" s="5">
        <f>(Table_1[[#This Row],[end O2 (mg/L)]]-Table_1[[#This Row],[start O2 (mg/L)]])*1000</f>
        <v>-240.00000000000023</v>
      </c>
      <c r="Q88" s="5">
        <v>0.03</v>
      </c>
      <c r="R88" s="5">
        <f>Table_1[[#This Row],[Change in O2 (ug/L)]]*Table_1[[#This Row],[Volume Incubated (L)]]</f>
        <v>-7.2000000000000064</v>
      </c>
      <c r="S88" s="9">
        <f>Table_1[[#This Row],[Change in O2 (ug)]]/Table_1[[#This Row],[Total Time (h)]]</f>
        <v>-1.4117647058823544</v>
      </c>
      <c r="T88" s="23">
        <v>3.8013300000000001</v>
      </c>
      <c r="U88" s="31">
        <f>Table_1[[#This Row],[Change in O2 (ug/h)]]/Table_1[[#This Row],[area (cm2)]]</f>
        <v>-0.37138704239893783</v>
      </c>
      <c r="V88" s="10">
        <v>0.6972222222222223</v>
      </c>
      <c r="W88" s="8">
        <v>7</v>
      </c>
      <c r="X88" s="8">
        <v>20.7</v>
      </c>
      <c r="Y88" s="7">
        <v>0.84027777777777779</v>
      </c>
      <c r="Z88" s="8">
        <v>6.5</v>
      </c>
      <c r="AA88" s="8">
        <v>22</v>
      </c>
      <c r="AB88" s="7">
        <f>Table_1[[#This Row],[End Time4]]-Table_1[[#This Row],[Start Time2]]</f>
        <v>0.14305555555555549</v>
      </c>
      <c r="AC88" s="9">
        <f t="shared" si="4"/>
        <v>3.4333333333333336</v>
      </c>
      <c r="AD88" s="5">
        <f>(Table_1[[#This Row],[end O2 (mg/L)2]]-Table_1[[#This Row],[start O2 (mg/L) reads to 0.1]])*1000</f>
        <v>-500</v>
      </c>
      <c r="AE88" s="5">
        <v>0.03</v>
      </c>
      <c r="AF88" s="5">
        <f t="shared" si="5"/>
        <v>-15</v>
      </c>
      <c r="AG88" s="5">
        <f t="shared" si="6"/>
        <v>-4.3689320388349513</v>
      </c>
      <c r="AH88" s="25">
        <v>3.8013300000000001</v>
      </c>
      <c r="AI88" s="27">
        <f t="shared" si="7"/>
        <v>1.1493166967442845</v>
      </c>
      <c r="AJ88" s="27">
        <f>Table_1[[#This Row],[NEP (mg O2 cm-2 h-1)]]+AI88</f>
        <v>0.77792965434534667</v>
      </c>
    </row>
    <row r="89" spans="1:36" ht="15.75" customHeight="1" x14ac:dyDescent="0.25">
      <c r="A89" s="5">
        <v>31</v>
      </c>
      <c r="B89" s="5" t="s">
        <v>62</v>
      </c>
      <c r="C89" s="6">
        <v>43669</v>
      </c>
      <c r="D89" s="6" t="s">
        <v>60</v>
      </c>
      <c r="E89" s="11" t="s">
        <v>37</v>
      </c>
      <c r="F89" s="5" t="s">
        <v>31</v>
      </c>
      <c r="G89" s="5"/>
      <c r="H89" s="7">
        <v>0.48888888888888887</v>
      </c>
      <c r="I89" s="5">
        <v>8.7100000000000009</v>
      </c>
      <c r="J89" s="5">
        <v>17</v>
      </c>
      <c r="K89" s="7">
        <v>0.7055555555555556</v>
      </c>
      <c r="L89" s="8">
        <v>8.4</v>
      </c>
      <c r="M89" s="8">
        <v>21.6</v>
      </c>
      <c r="N89" s="7">
        <f>Table_1[[#This Row],[End Time]]-Table_1[[#This Row],[start time]]</f>
        <v>0.21666666666666673</v>
      </c>
      <c r="O89" s="9">
        <f>(HOUR(Table_1[[#This Row],[Total Time (hour:min)]]))+(MINUTE(Table_1[[#This Row],[Total Time (hour:min)]])/60)</f>
        <v>5.2</v>
      </c>
      <c r="P89" s="5">
        <f>(Table_1[[#This Row],[end O2 (mg/L)]]-Table_1[[#This Row],[start O2 (mg/L)]])*1000</f>
        <v>-310.00000000000051</v>
      </c>
      <c r="Q89" s="5">
        <v>0.03</v>
      </c>
      <c r="R89" s="5">
        <f>Table_1[[#This Row],[Change in O2 (ug/L)]]*Table_1[[#This Row],[Volume Incubated (L)]]</f>
        <v>-9.3000000000000149</v>
      </c>
      <c r="S89" s="9">
        <f>Table_1[[#This Row],[Change in O2 (ug)]]/Table_1[[#This Row],[Total Time (h)]]</f>
        <v>-1.7884615384615412</v>
      </c>
      <c r="T89" s="23">
        <v>3.8013300000000001</v>
      </c>
      <c r="U89" s="31">
        <f>Table_1[[#This Row],[Change in O2 (ug/h)]]/Table_1[[#This Row],[area (cm2)]]</f>
        <v>-0.47048310419288542</v>
      </c>
      <c r="V89" s="10">
        <v>0.70624999999999993</v>
      </c>
      <c r="W89" s="8">
        <v>8.3000000000000007</v>
      </c>
      <c r="X89" s="8">
        <v>20.3</v>
      </c>
      <c r="Y89" s="7">
        <v>0.84375</v>
      </c>
      <c r="Z89" s="8">
        <v>8.1</v>
      </c>
      <c r="AA89" s="8">
        <v>21.6</v>
      </c>
      <c r="AB89" s="7">
        <f>Table_1[[#This Row],[End Time4]]-Table_1[[#This Row],[Start Time2]]</f>
        <v>0.13750000000000007</v>
      </c>
      <c r="AC89" s="9">
        <f t="shared" si="4"/>
        <v>3.3</v>
      </c>
      <c r="AD89" s="5">
        <f>(Table_1[[#This Row],[end O2 (mg/L)2]]-Table_1[[#This Row],[start O2 (mg/L) reads to 0.1]])*1000</f>
        <v>-200.00000000000108</v>
      </c>
      <c r="AE89" s="5">
        <v>0.03</v>
      </c>
      <c r="AF89" s="5">
        <f t="shared" si="5"/>
        <v>-6.000000000000032</v>
      </c>
      <c r="AG89" s="5">
        <f t="shared" si="6"/>
        <v>-1.8181818181818279</v>
      </c>
      <c r="AH89" s="25">
        <v>3.8013300000000001</v>
      </c>
      <c r="AI89" s="27">
        <f t="shared" si="7"/>
        <v>0.47830149399863414</v>
      </c>
      <c r="AJ89" s="27">
        <f>Table_1[[#This Row],[NEP (mg O2 cm-2 h-1)]]+AI89</f>
        <v>7.8183898057487267E-3</v>
      </c>
    </row>
    <row r="90" spans="1:36" ht="15.75" customHeight="1" x14ac:dyDescent="0.25">
      <c r="A90" s="5">
        <v>33</v>
      </c>
      <c r="B90" s="5" t="s">
        <v>64</v>
      </c>
      <c r="C90" s="6">
        <v>43669</v>
      </c>
      <c r="D90" s="6" t="s">
        <v>60</v>
      </c>
      <c r="E90" s="11" t="s">
        <v>37</v>
      </c>
      <c r="F90" s="5" t="s">
        <v>31</v>
      </c>
      <c r="G90" s="5" t="s">
        <v>35</v>
      </c>
      <c r="H90" s="7" t="s">
        <v>24</v>
      </c>
      <c r="I90" s="5" t="s">
        <v>24</v>
      </c>
      <c r="J90" s="5" t="s">
        <v>24</v>
      </c>
      <c r="K90" s="7" t="s">
        <v>24</v>
      </c>
      <c r="L90" s="8" t="s">
        <v>24</v>
      </c>
      <c r="M90" s="8" t="s">
        <v>24</v>
      </c>
      <c r="N90" s="7" t="e">
        <f>Table_1[[#This Row],[End Time]]-Table_1[[#This Row],[start time]]</f>
        <v>#VALUE!</v>
      </c>
      <c r="O90" s="9" t="e">
        <f>(HOUR(Table_1[[#This Row],[Total Time (hour:min)]]))+(MINUTE(Table_1[[#This Row],[Total Time (hour:min)]])/60)</f>
        <v>#VALUE!</v>
      </c>
      <c r="P90" s="5" t="e">
        <f>(Table_1[[#This Row],[end O2 (mg/L)]]-Table_1[[#This Row],[start O2 (mg/L)]])*1000</f>
        <v>#VALUE!</v>
      </c>
      <c r="Q90" s="5">
        <v>0.03</v>
      </c>
      <c r="R90" s="5" t="e">
        <f>Table_1[[#This Row],[Change in O2 (ug/L)]]*Table_1[[#This Row],[Volume Incubated (L)]]</f>
        <v>#VALUE!</v>
      </c>
      <c r="S90" s="9" t="e">
        <f>Table_1[[#This Row],[Change in O2 (ug)]]/Table_1[[#This Row],[Total Time (h)]]</f>
        <v>#VALUE!</v>
      </c>
      <c r="T90" s="23">
        <v>3.8013300000000001</v>
      </c>
      <c r="U90" s="31" t="e">
        <f>Table_1[[#This Row],[Change in O2 (ug/h)]]/Table_1[[#This Row],[area (cm2)]]</f>
        <v>#VALUE!</v>
      </c>
      <c r="V90" s="10">
        <v>0.7090277777777777</v>
      </c>
      <c r="W90" s="8">
        <v>8.4</v>
      </c>
      <c r="X90" s="8">
        <v>20.2</v>
      </c>
      <c r="Y90" s="7">
        <v>0.84791666666666676</v>
      </c>
      <c r="Z90" s="8">
        <v>7.8</v>
      </c>
      <c r="AA90" s="8">
        <v>21.8</v>
      </c>
      <c r="AB90" s="7">
        <f>Table_1[[#This Row],[End Time4]]-Table_1[[#This Row],[Start Time2]]</f>
        <v>0.13888888888888906</v>
      </c>
      <c r="AC90" s="9">
        <f t="shared" si="4"/>
        <v>3.3333333333333335</v>
      </c>
      <c r="AD90" s="5">
        <f>(Table_1[[#This Row],[end O2 (mg/L)2]]-Table_1[[#This Row],[start O2 (mg/L) reads to 0.1]])*1000</f>
        <v>-600.00000000000057</v>
      </c>
      <c r="AE90" s="5">
        <v>0.03</v>
      </c>
      <c r="AF90" s="5">
        <f t="shared" si="5"/>
        <v>-18.000000000000018</v>
      </c>
      <c r="AG90" s="5">
        <f t="shared" si="6"/>
        <v>-5.4000000000000048</v>
      </c>
      <c r="AH90" s="25">
        <v>3.8013300000000001</v>
      </c>
      <c r="AI90" s="27">
        <f t="shared" si="7"/>
        <v>1.420555437175937</v>
      </c>
      <c r="AJ90" s="27" t="e">
        <f>Table_1[[#This Row],[NEP (mg O2 cm-2 h-1)]]+AI90</f>
        <v>#VALUE!</v>
      </c>
    </row>
    <row r="91" spans="1:36" ht="15.75" customHeight="1" x14ac:dyDescent="0.25">
      <c r="A91" s="5">
        <v>45</v>
      </c>
      <c r="B91" s="5" t="s">
        <v>76</v>
      </c>
      <c r="C91" s="6">
        <v>43669</v>
      </c>
      <c r="D91" s="6" t="s">
        <v>60</v>
      </c>
      <c r="E91" s="11" t="s">
        <v>37</v>
      </c>
      <c r="F91" s="5" t="s">
        <v>31</v>
      </c>
      <c r="G91" s="5"/>
      <c r="H91" s="7">
        <v>0.49583333333333335</v>
      </c>
      <c r="I91" s="9">
        <v>8.8000000000000007</v>
      </c>
      <c r="J91" s="9">
        <v>17.100000000000001</v>
      </c>
      <c r="K91" s="7">
        <v>0.73055555555555562</v>
      </c>
      <c r="L91" s="8">
        <v>8</v>
      </c>
      <c r="M91" s="8">
        <v>21.5</v>
      </c>
      <c r="N91" s="7">
        <f>Table_1[[#This Row],[End Time]]-Table_1[[#This Row],[start time]]</f>
        <v>0.23472222222222228</v>
      </c>
      <c r="O91" s="9">
        <f>(HOUR(Table_1[[#This Row],[Total Time (hour:min)]]))+(MINUTE(Table_1[[#This Row],[Total Time (hour:min)]])/60)</f>
        <v>5.6333333333333329</v>
      </c>
      <c r="P91" s="5">
        <f>(Table_1[[#This Row],[end O2 (mg/L)]]-Table_1[[#This Row],[start O2 (mg/L)]])*1000</f>
        <v>-800.00000000000068</v>
      </c>
      <c r="Q91" s="5">
        <v>0.03</v>
      </c>
      <c r="R91" s="5">
        <f>Table_1[[#This Row],[Change in O2 (ug/L)]]*Table_1[[#This Row],[Volume Incubated (L)]]</f>
        <v>-24.000000000000021</v>
      </c>
      <c r="S91" s="9">
        <f>Table_1[[#This Row],[Change in O2 (ug)]]/Table_1[[#This Row],[Total Time (h)]]</f>
        <v>-4.2603550295858028</v>
      </c>
      <c r="T91" s="23">
        <v>3.8013300000000001</v>
      </c>
      <c r="U91" s="31">
        <f>Table_1[[#This Row],[Change in O2 (ug/h)]]/Table_1[[#This Row],[area (cm2)]]</f>
        <v>-1.1207537965885106</v>
      </c>
      <c r="V91" s="10">
        <v>0.73125000000000007</v>
      </c>
      <c r="W91" s="8">
        <v>8.4</v>
      </c>
      <c r="X91" s="8">
        <v>20.5</v>
      </c>
      <c r="Y91" s="7">
        <v>0.8652777777777777</v>
      </c>
      <c r="Z91" s="8">
        <v>8</v>
      </c>
      <c r="AA91" s="8">
        <v>21.2</v>
      </c>
      <c r="AB91" s="7">
        <f>Table_1[[#This Row],[End Time4]]-Table_1[[#This Row],[Start Time2]]</f>
        <v>0.13402777777777763</v>
      </c>
      <c r="AC91" s="9">
        <f t="shared" si="4"/>
        <v>3.2166666666666668</v>
      </c>
      <c r="AD91" s="5">
        <f>(Table_1[[#This Row],[end O2 (mg/L)2]]-Table_1[[#This Row],[start O2 (mg/L) reads to 0.1]])*1000</f>
        <v>-400.00000000000034</v>
      </c>
      <c r="AE91" s="5">
        <v>0.03</v>
      </c>
      <c r="AF91" s="5">
        <f t="shared" si="5"/>
        <v>-12.000000000000011</v>
      </c>
      <c r="AG91" s="5">
        <f t="shared" si="6"/>
        <v>-3.7305699481865315</v>
      </c>
      <c r="AH91" s="25">
        <v>3.8013300000000001</v>
      </c>
      <c r="AI91" s="27">
        <f t="shared" si="7"/>
        <v>0.9813854488262086</v>
      </c>
      <c r="AJ91" s="27">
        <f>Table_1[[#This Row],[NEP (mg O2 cm-2 h-1)]]+AI91</f>
        <v>-0.139368347762302</v>
      </c>
    </row>
    <row r="92" spans="1:36" ht="15.75" customHeight="1" x14ac:dyDescent="0.25">
      <c r="A92" s="5">
        <v>30</v>
      </c>
      <c r="B92" s="5" t="s">
        <v>59</v>
      </c>
      <c r="C92" s="6">
        <v>43669</v>
      </c>
      <c r="D92" s="6" t="s">
        <v>60</v>
      </c>
      <c r="E92" s="11" t="s">
        <v>30</v>
      </c>
      <c r="F92" s="5" t="s">
        <v>31</v>
      </c>
      <c r="G92" s="5" t="s">
        <v>61</v>
      </c>
      <c r="H92" s="7">
        <v>0.48888888888888887</v>
      </c>
      <c r="I92" s="9">
        <v>8.73</v>
      </c>
      <c r="J92" s="5">
        <v>17</v>
      </c>
      <c r="K92" s="7">
        <v>0.7006944444444444</v>
      </c>
      <c r="L92" s="8">
        <v>8</v>
      </c>
      <c r="M92" s="8">
        <v>21.8</v>
      </c>
      <c r="N92" s="7">
        <f>Table_1[[#This Row],[End Time]]-Table_1[[#This Row],[start time]]</f>
        <v>0.21180555555555552</v>
      </c>
      <c r="O92" s="9">
        <f>(HOUR(Table_1[[#This Row],[Total Time (hour:min)]]))+(MINUTE(Table_1[[#This Row],[Total Time (hour:min)]])/60)</f>
        <v>5.083333333333333</v>
      </c>
      <c r="P92" s="5">
        <f>(Table_1[[#This Row],[end O2 (mg/L)]]-Table_1[[#This Row],[start O2 (mg/L)]])*1000</f>
        <v>-730.00000000000045</v>
      </c>
      <c r="Q92" s="5">
        <v>0.03</v>
      </c>
      <c r="R92" s="5">
        <f>Table_1[[#This Row],[Change in O2 (ug/L)]]*Table_1[[#This Row],[Volume Incubated (L)]]</f>
        <v>-21.900000000000013</v>
      </c>
      <c r="S92" s="9">
        <f>Table_1[[#This Row],[Change in O2 (ug)]]/Table_1[[#This Row],[Total Time (h)]]</f>
        <v>-4.3081967213114778</v>
      </c>
      <c r="T92" s="23">
        <v>3.8013300000000001</v>
      </c>
      <c r="U92" s="31">
        <f>Table_1[[#This Row],[Change in O2 (ug/h)]]/Table_1[[#This Row],[area (cm2)]]</f>
        <v>-1.1333393105338072</v>
      </c>
      <c r="V92" s="10">
        <v>0.70416666666666661</v>
      </c>
      <c r="W92" s="8">
        <v>8.4</v>
      </c>
      <c r="X92" s="8">
        <v>20.100000000000001</v>
      </c>
      <c r="Y92" s="7">
        <v>0.84305555555555556</v>
      </c>
      <c r="Z92" s="8">
        <v>8</v>
      </c>
      <c r="AA92" s="8">
        <v>21.6</v>
      </c>
      <c r="AB92" s="7">
        <f>Table_1[[#This Row],[End Time4]]-Table_1[[#This Row],[Start Time2]]</f>
        <v>0.13888888888888895</v>
      </c>
      <c r="AC92" s="9">
        <f t="shared" si="4"/>
        <v>3.3333333333333335</v>
      </c>
      <c r="AD92" s="5">
        <f>(Table_1[[#This Row],[end O2 (mg/L)2]]-Table_1[[#This Row],[start O2 (mg/L) reads to 0.1]])*1000</f>
        <v>-400.00000000000034</v>
      </c>
      <c r="AE92" s="5">
        <v>0.03</v>
      </c>
      <c r="AF92" s="5">
        <f t="shared" si="5"/>
        <v>-12.000000000000011</v>
      </c>
      <c r="AG92" s="5">
        <f t="shared" si="6"/>
        <v>-3.6000000000000032</v>
      </c>
      <c r="AH92" s="25">
        <v>3.8013300000000001</v>
      </c>
      <c r="AI92" s="27">
        <f t="shared" si="7"/>
        <v>0.94703695811729138</v>
      </c>
      <c r="AJ92" s="27">
        <f>Table_1[[#This Row],[NEP (mg O2 cm-2 h-1)]]+AI92</f>
        <v>-0.18630235241651583</v>
      </c>
    </row>
    <row r="93" spans="1:36" ht="15.75" customHeight="1" x14ac:dyDescent="0.25">
      <c r="A93" s="5">
        <v>38</v>
      </c>
      <c r="B93" s="5" t="s">
        <v>69</v>
      </c>
      <c r="C93" s="6">
        <v>43669</v>
      </c>
      <c r="D93" s="6" t="s">
        <v>60</v>
      </c>
      <c r="E93" s="11" t="s">
        <v>30</v>
      </c>
      <c r="F93" s="5" t="s">
        <v>31</v>
      </c>
      <c r="G93" s="5"/>
      <c r="H93" s="7">
        <v>0.49305555555555558</v>
      </c>
      <c r="I93" s="5">
        <v>8.7799999999999994</v>
      </c>
      <c r="J93" s="5">
        <v>17</v>
      </c>
      <c r="K93" s="7">
        <v>0.71875</v>
      </c>
      <c r="L93" s="8">
        <v>8.1</v>
      </c>
      <c r="M93" s="8">
        <v>21.4</v>
      </c>
      <c r="N93" s="7">
        <f>Table_1[[#This Row],[End Time]]-Table_1[[#This Row],[start time]]</f>
        <v>0.22569444444444442</v>
      </c>
      <c r="O93" s="9">
        <f>(HOUR(Table_1[[#This Row],[Total Time (hour:min)]]))+(MINUTE(Table_1[[#This Row],[Total Time (hour:min)]])/60)</f>
        <v>5.416666666666667</v>
      </c>
      <c r="P93" s="5">
        <f>(Table_1[[#This Row],[end O2 (mg/L)]]-Table_1[[#This Row],[start O2 (mg/L)]])*1000</f>
        <v>-679.99999999999977</v>
      </c>
      <c r="Q93" s="5">
        <v>0.03</v>
      </c>
      <c r="R93" s="5">
        <f>Table_1[[#This Row],[Change in O2 (ug/L)]]*Table_1[[#This Row],[Volume Incubated (L)]]</f>
        <v>-20.399999999999991</v>
      </c>
      <c r="S93" s="9">
        <f>Table_1[[#This Row],[Change in O2 (ug)]]/Table_1[[#This Row],[Total Time (h)]]</f>
        <v>-3.7661538461538444</v>
      </c>
      <c r="T93" s="23">
        <v>3.8013300000000001</v>
      </c>
      <c r="U93" s="31">
        <f>Table_1[[#This Row],[Change in O2 (ug/h)]]/Table_1[[#This Row],[area (cm2)]]</f>
        <v>-0.99074635618424189</v>
      </c>
      <c r="V93" s="10">
        <v>0.71736111111111101</v>
      </c>
      <c r="W93" s="8">
        <v>8.3000000000000007</v>
      </c>
      <c r="X93" s="8">
        <v>20.399999999999999</v>
      </c>
      <c r="Y93" s="7">
        <v>0.85486111111111107</v>
      </c>
      <c r="Z93" s="8">
        <v>7.9</v>
      </c>
      <c r="AA93" s="8">
        <v>21.9</v>
      </c>
      <c r="AB93" s="7">
        <f>Table_1[[#This Row],[End Time4]]-Table_1[[#This Row],[Start Time2]]</f>
        <v>0.13750000000000007</v>
      </c>
      <c r="AC93" s="9">
        <f t="shared" si="4"/>
        <v>3.3</v>
      </c>
      <c r="AD93" s="5">
        <f>(Table_1[[#This Row],[end O2 (mg/L)2]]-Table_1[[#This Row],[start O2 (mg/L) reads to 0.1]])*1000</f>
        <v>-400.00000000000034</v>
      </c>
      <c r="AE93" s="5">
        <v>0.03</v>
      </c>
      <c r="AF93" s="5">
        <f t="shared" si="5"/>
        <v>-12.000000000000011</v>
      </c>
      <c r="AG93" s="5">
        <f t="shared" si="6"/>
        <v>-3.6363636363636398</v>
      </c>
      <c r="AH93" s="25">
        <v>3.8013300000000001</v>
      </c>
      <c r="AI93" s="27">
        <f t="shared" si="7"/>
        <v>0.95660298799726406</v>
      </c>
      <c r="AJ93" s="27">
        <f>Table_1[[#This Row],[NEP (mg O2 cm-2 h-1)]]+AI93</f>
        <v>-3.4143368186977829E-2</v>
      </c>
    </row>
    <row r="94" spans="1:36" ht="15.75" customHeight="1" x14ac:dyDescent="0.25">
      <c r="A94" s="5">
        <v>40</v>
      </c>
      <c r="B94" s="5" t="s">
        <v>71</v>
      </c>
      <c r="C94" s="6">
        <v>43669</v>
      </c>
      <c r="D94" s="6" t="s">
        <v>60</v>
      </c>
      <c r="E94" s="11" t="s">
        <v>30</v>
      </c>
      <c r="F94" s="5" t="s">
        <v>31</v>
      </c>
      <c r="G94" s="5"/>
      <c r="H94" s="7">
        <v>0.49374999999999997</v>
      </c>
      <c r="I94" s="5">
        <v>8.7799999999999994</v>
      </c>
      <c r="J94" s="9">
        <v>17</v>
      </c>
      <c r="K94" s="7">
        <v>0.72083333333333333</v>
      </c>
      <c r="L94" s="8">
        <v>8.1999999999999993</v>
      </c>
      <c r="M94" s="8">
        <v>21.7</v>
      </c>
      <c r="N94" s="7">
        <f>Table_1[[#This Row],[End Time]]-Table_1[[#This Row],[start time]]</f>
        <v>0.22708333333333336</v>
      </c>
      <c r="O94" s="9">
        <f>(HOUR(Table_1[[#This Row],[Total Time (hour:min)]]))+(MINUTE(Table_1[[#This Row],[Total Time (hour:min)]])/60)</f>
        <v>5.45</v>
      </c>
      <c r="P94" s="5">
        <f>(Table_1[[#This Row],[end O2 (mg/L)]]-Table_1[[#This Row],[start O2 (mg/L)]])*1000</f>
        <v>-580.00000000000011</v>
      </c>
      <c r="Q94" s="5">
        <v>0.03</v>
      </c>
      <c r="R94" s="5">
        <f>Table_1[[#This Row],[Change in O2 (ug/L)]]*Table_1[[#This Row],[Volume Incubated (L)]]</f>
        <v>-17.400000000000002</v>
      </c>
      <c r="S94" s="9">
        <f>Table_1[[#This Row],[Change in O2 (ug)]]/Table_1[[#This Row],[Total Time (h)]]</f>
        <v>-3.192660550458716</v>
      </c>
      <c r="T94" s="23">
        <v>3.8013300000000001</v>
      </c>
      <c r="U94" s="31">
        <f>Table_1[[#This Row],[Change in O2 (ug/h)]]/Table_1[[#This Row],[area (cm2)]]</f>
        <v>-0.83987987111319351</v>
      </c>
      <c r="V94" s="10">
        <v>0.72152777777777777</v>
      </c>
      <c r="W94" s="8">
        <v>8.4</v>
      </c>
      <c r="X94" s="8">
        <v>20.399999999999999</v>
      </c>
      <c r="Y94" s="7">
        <v>0.8569444444444444</v>
      </c>
      <c r="Z94" s="8">
        <v>7.9</v>
      </c>
      <c r="AA94" s="8">
        <v>21.5</v>
      </c>
      <c r="AB94" s="7">
        <f>Table_1[[#This Row],[End Time4]]-Table_1[[#This Row],[Start Time2]]</f>
        <v>0.13541666666666663</v>
      </c>
      <c r="AC94" s="9">
        <f t="shared" si="4"/>
        <v>3.25</v>
      </c>
      <c r="AD94" s="5">
        <f>(Table_1[[#This Row],[end O2 (mg/L)2]]-Table_1[[#This Row],[start O2 (mg/L) reads to 0.1]])*1000</f>
        <v>-500</v>
      </c>
      <c r="AE94" s="5">
        <v>0.03</v>
      </c>
      <c r="AF94" s="5">
        <f t="shared" si="5"/>
        <v>-15</v>
      </c>
      <c r="AG94" s="5">
        <f t="shared" si="6"/>
        <v>-4.615384615384615</v>
      </c>
      <c r="AH94" s="25">
        <v>3.8013300000000001</v>
      </c>
      <c r="AI94" s="27">
        <f t="shared" si="7"/>
        <v>1.2141499463042185</v>
      </c>
      <c r="AJ94" s="27">
        <f>Table_1[[#This Row],[NEP (mg O2 cm-2 h-1)]]+AI94</f>
        <v>0.37427007519102495</v>
      </c>
    </row>
    <row r="95" spans="1:36" ht="15.75" customHeight="1" x14ac:dyDescent="0.25">
      <c r="A95" s="5">
        <v>43</v>
      </c>
      <c r="B95" s="5" t="s">
        <v>74</v>
      </c>
      <c r="C95" s="6">
        <v>43669</v>
      </c>
      <c r="D95" s="6" t="s">
        <v>60</v>
      </c>
      <c r="E95" s="11" t="s">
        <v>30</v>
      </c>
      <c r="F95" s="5" t="s">
        <v>31</v>
      </c>
      <c r="G95" s="5"/>
      <c r="H95" s="7">
        <v>0.49513888888888885</v>
      </c>
      <c r="I95" s="9">
        <v>8.8000000000000007</v>
      </c>
      <c r="J95" s="9">
        <v>17.100000000000001</v>
      </c>
      <c r="K95" s="7">
        <v>0.72638888888888886</v>
      </c>
      <c r="L95" s="8">
        <v>8</v>
      </c>
      <c r="M95" s="8">
        <v>21.4</v>
      </c>
      <c r="N95" s="7">
        <f>Table_1[[#This Row],[End Time]]-Table_1[[#This Row],[start time]]</f>
        <v>0.23125000000000001</v>
      </c>
      <c r="O95" s="9">
        <f>(HOUR(Table_1[[#This Row],[Total Time (hour:min)]]))+(MINUTE(Table_1[[#This Row],[Total Time (hour:min)]])/60)</f>
        <v>5.55</v>
      </c>
      <c r="P95" s="5">
        <f>(Table_1[[#This Row],[end O2 (mg/L)]]-Table_1[[#This Row],[start O2 (mg/L)]])*1000</f>
        <v>-800.00000000000068</v>
      </c>
      <c r="Q95" s="5">
        <v>0.03</v>
      </c>
      <c r="R95" s="5">
        <f>Table_1[[#This Row],[Change in O2 (ug/L)]]*Table_1[[#This Row],[Volume Incubated (L)]]</f>
        <v>-24.000000000000021</v>
      </c>
      <c r="S95" s="9">
        <f>Table_1[[#This Row],[Change in O2 (ug)]]/Table_1[[#This Row],[Total Time (h)]]</f>
        <v>-4.3243243243243281</v>
      </c>
      <c r="T95" s="23">
        <v>3.8013300000000001</v>
      </c>
      <c r="U95" s="31">
        <f>Table_1[[#This Row],[Change in O2 (ug/h)]]/Table_1[[#This Row],[area (cm2)]]</f>
        <v>-1.1375819316724221</v>
      </c>
      <c r="V95" s="10">
        <v>0.72777777777777775</v>
      </c>
      <c r="W95" s="8">
        <v>8.3000000000000007</v>
      </c>
      <c r="X95" s="8">
        <v>20.5</v>
      </c>
      <c r="Y95" s="7">
        <v>0.86249999999999993</v>
      </c>
      <c r="Z95" s="8">
        <v>8</v>
      </c>
      <c r="AA95" s="8">
        <v>21.4</v>
      </c>
      <c r="AB95" s="7">
        <f>Table_1[[#This Row],[End Time4]]-Table_1[[#This Row],[Start Time2]]</f>
        <v>0.13472222222222219</v>
      </c>
      <c r="AC95" s="9">
        <f t="shared" si="4"/>
        <v>3.2333333333333334</v>
      </c>
      <c r="AD95" s="5">
        <f>(Table_1[[#This Row],[end O2 (mg/L)2]]-Table_1[[#This Row],[start O2 (mg/L) reads to 0.1]])*1000</f>
        <v>-300.00000000000068</v>
      </c>
      <c r="AE95" s="5">
        <v>0.03</v>
      </c>
      <c r="AF95" s="5">
        <f t="shared" si="5"/>
        <v>-9.0000000000000195</v>
      </c>
      <c r="AG95" s="5">
        <f t="shared" si="6"/>
        <v>-2.7835051546391814</v>
      </c>
      <c r="AH95" s="25">
        <v>3.8013300000000001</v>
      </c>
      <c r="AI95" s="27">
        <f t="shared" si="7"/>
        <v>0.73224507070924683</v>
      </c>
      <c r="AJ95" s="27">
        <f>Table_1[[#This Row],[NEP (mg O2 cm-2 h-1)]]+AI95</f>
        <v>-0.40533686096317523</v>
      </c>
    </row>
    <row r="96" spans="1:36" ht="15.75" customHeight="1" x14ac:dyDescent="0.25">
      <c r="A96" s="5">
        <v>48</v>
      </c>
      <c r="B96" s="5" t="s">
        <v>79</v>
      </c>
      <c r="C96" s="6">
        <v>43669</v>
      </c>
      <c r="D96" s="6" t="s">
        <v>60</v>
      </c>
      <c r="E96" s="11" t="s">
        <v>30</v>
      </c>
      <c r="F96" s="5" t="s">
        <v>31</v>
      </c>
      <c r="G96" s="5"/>
      <c r="H96" s="7">
        <v>0.49722222222222223</v>
      </c>
      <c r="I96" s="9">
        <v>8.8000000000000007</v>
      </c>
      <c r="J96" s="9">
        <v>17.100000000000001</v>
      </c>
      <c r="K96" s="7">
        <v>0.7368055555555556</v>
      </c>
      <c r="L96" s="8">
        <v>7.7</v>
      </c>
      <c r="M96" s="8">
        <v>21.2</v>
      </c>
      <c r="N96" s="7">
        <f>Table_1[[#This Row],[End Time]]-Table_1[[#This Row],[start time]]</f>
        <v>0.23958333333333337</v>
      </c>
      <c r="O96" s="9">
        <f>(HOUR(Table_1[[#This Row],[Total Time (hour:min)]]))+(MINUTE(Table_1[[#This Row],[Total Time (hour:min)]])/60)</f>
        <v>5.75</v>
      </c>
      <c r="P96" s="5">
        <f>(Table_1[[#This Row],[end O2 (mg/L)]]-Table_1[[#This Row],[start O2 (mg/L)]])*1000</f>
        <v>-1100.0000000000005</v>
      </c>
      <c r="Q96" s="5">
        <v>0.03</v>
      </c>
      <c r="R96" s="5">
        <f>Table_1[[#This Row],[Change in O2 (ug/L)]]*Table_1[[#This Row],[Volume Incubated (L)]]</f>
        <v>-33.000000000000014</v>
      </c>
      <c r="S96" s="9">
        <f>Table_1[[#This Row],[Change in O2 (ug)]]/Table_1[[#This Row],[Total Time (h)]]</f>
        <v>-5.7391304347826111</v>
      </c>
      <c r="T96" s="23">
        <v>3.8013300000000001</v>
      </c>
      <c r="U96" s="31">
        <f>Table_1[[#This Row],[Change in O2 (ug/h)]]/Table_1[[#This Row],[area (cm2)]]</f>
        <v>-1.5097690636652463</v>
      </c>
      <c r="V96" s="10">
        <v>0.73749999999999993</v>
      </c>
      <c r="W96" s="8">
        <v>8.4</v>
      </c>
      <c r="X96" s="8">
        <v>20.6</v>
      </c>
      <c r="Y96" s="7">
        <v>0.86875000000000002</v>
      </c>
      <c r="Z96" s="8">
        <v>8</v>
      </c>
      <c r="AA96" s="8">
        <v>21.3</v>
      </c>
      <c r="AB96" s="7">
        <f>Table_1[[#This Row],[End Time4]]-Table_1[[#This Row],[Start Time2]]</f>
        <v>0.13125000000000009</v>
      </c>
      <c r="AC96" s="9">
        <f t="shared" si="4"/>
        <v>3.15</v>
      </c>
      <c r="AD96" s="5">
        <f>(Table_1[[#This Row],[end O2 (mg/L)2]]-Table_1[[#This Row],[start O2 (mg/L) reads to 0.1]])*1000</f>
        <v>-400.00000000000034</v>
      </c>
      <c r="AE96" s="5">
        <v>0.03</v>
      </c>
      <c r="AF96" s="5">
        <f t="shared" si="5"/>
        <v>-12.000000000000011</v>
      </c>
      <c r="AG96" s="5">
        <f t="shared" si="6"/>
        <v>-3.8095238095238129</v>
      </c>
      <c r="AH96" s="25">
        <v>3.8013300000000001</v>
      </c>
      <c r="AI96" s="27">
        <f t="shared" si="7"/>
        <v>1.0021555112352289</v>
      </c>
      <c r="AJ96" s="27">
        <f>Table_1[[#This Row],[NEP (mg O2 cm-2 h-1)]]+AI96</f>
        <v>-0.50761355243001738</v>
      </c>
    </row>
    <row r="97" spans="1:36" ht="15.75" customHeight="1" x14ac:dyDescent="0.25">
      <c r="A97" s="5">
        <v>32</v>
      </c>
      <c r="B97" s="5" t="s">
        <v>63</v>
      </c>
      <c r="C97" s="6">
        <v>43669</v>
      </c>
      <c r="D97" s="6" t="s">
        <v>60</v>
      </c>
      <c r="E97" s="11" t="s">
        <v>37</v>
      </c>
      <c r="F97" s="5" t="s">
        <v>33</v>
      </c>
      <c r="G97" s="5"/>
      <c r="H97" s="7">
        <v>0.48958333333333331</v>
      </c>
      <c r="I97" s="5">
        <v>8.74</v>
      </c>
      <c r="J97" s="5">
        <v>17</v>
      </c>
      <c r="K97" s="7">
        <v>0.70763888888888893</v>
      </c>
      <c r="L97" s="8">
        <v>8.5</v>
      </c>
      <c r="M97" s="8">
        <v>21.7</v>
      </c>
      <c r="N97" s="7">
        <f>Table_1[[#This Row],[End Time]]-Table_1[[#This Row],[start time]]</f>
        <v>0.21805555555555561</v>
      </c>
      <c r="O97" s="9">
        <f>(HOUR(Table_1[[#This Row],[Total Time (hour:min)]]))+(MINUTE(Table_1[[#This Row],[Total Time (hour:min)]])/60)</f>
        <v>5.2333333333333334</v>
      </c>
      <c r="P97" s="5">
        <f>(Table_1[[#This Row],[end O2 (mg/L)]]-Table_1[[#This Row],[start O2 (mg/L)]])*1000</f>
        <v>-240.00000000000023</v>
      </c>
      <c r="Q97" s="5">
        <v>0.03</v>
      </c>
      <c r="R97" s="5">
        <f>Table_1[[#This Row],[Change in O2 (ug/L)]]*Table_1[[#This Row],[Volume Incubated (L)]]</f>
        <v>-7.2000000000000064</v>
      </c>
      <c r="S97" s="9">
        <f>Table_1[[#This Row],[Change in O2 (ug)]]/Table_1[[#This Row],[Total Time (h)]]</f>
        <v>-1.3757961783439503</v>
      </c>
      <c r="T97" s="23">
        <v>3.8013300000000001</v>
      </c>
      <c r="U97" s="31">
        <f>Table_1[[#This Row],[Change in O2 (ug/h)]]/Table_1[[#This Row],[area (cm2)]]</f>
        <v>-0.36192495214673553</v>
      </c>
      <c r="V97" s="10">
        <v>0.7090277777777777</v>
      </c>
      <c r="W97" s="8">
        <v>8.4</v>
      </c>
      <c r="X97" s="8">
        <v>20.2</v>
      </c>
      <c r="Y97" s="7">
        <v>0.84652777777777777</v>
      </c>
      <c r="Z97" s="8">
        <v>7.9</v>
      </c>
      <c r="AA97" s="8">
        <v>21.7</v>
      </c>
      <c r="AB97" s="7">
        <f>Table_1[[#This Row],[End Time4]]-Table_1[[#This Row],[Start Time2]]</f>
        <v>0.13750000000000007</v>
      </c>
      <c r="AC97" s="9">
        <f t="shared" si="4"/>
        <v>3.3</v>
      </c>
      <c r="AD97" s="5">
        <f>(Table_1[[#This Row],[end O2 (mg/L)2]]-Table_1[[#This Row],[start O2 (mg/L) reads to 0.1]])*1000</f>
        <v>-500</v>
      </c>
      <c r="AE97" s="5">
        <v>0.03</v>
      </c>
      <c r="AF97" s="5">
        <f t="shared" si="5"/>
        <v>-15</v>
      </c>
      <c r="AG97" s="5">
        <f t="shared" si="6"/>
        <v>-4.5454545454545459</v>
      </c>
      <c r="AH97" s="25">
        <v>3.8013300000000001</v>
      </c>
      <c r="AI97" s="27">
        <f t="shared" si="7"/>
        <v>1.195753734996579</v>
      </c>
      <c r="AJ97" s="27">
        <f>Table_1[[#This Row],[NEP (mg O2 cm-2 h-1)]]+AI97</f>
        <v>0.83382878284984341</v>
      </c>
    </row>
    <row r="98" spans="1:36" ht="15.75" customHeight="1" x14ac:dyDescent="0.25">
      <c r="A98" s="5">
        <v>47</v>
      </c>
      <c r="B98" s="5" t="s">
        <v>78</v>
      </c>
      <c r="C98" s="6">
        <v>43669</v>
      </c>
      <c r="D98" s="6" t="s">
        <v>60</v>
      </c>
      <c r="E98" s="5" t="s">
        <v>37</v>
      </c>
      <c r="F98" s="5" t="s">
        <v>33</v>
      </c>
      <c r="G98" s="5"/>
      <c r="H98" s="7">
        <v>0.49722222222222223</v>
      </c>
      <c r="I98" s="9">
        <v>8.8000000000000007</v>
      </c>
      <c r="J98" s="9">
        <v>17.100000000000001</v>
      </c>
      <c r="K98" s="7">
        <v>0.73472222222222217</v>
      </c>
      <c r="L98" s="8">
        <v>7.7</v>
      </c>
      <c r="M98" s="8">
        <v>20.9</v>
      </c>
      <c r="N98" s="7">
        <f>Table_1[[#This Row],[End Time]]-Table_1[[#This Row],[start time]]</f>
        <v>0.23749999999999993</v>
      </c>
      <c r="O98" s="9">
        <f>(HOUR(Table_1[[#This Row],[Total Time (hour:min)]]))+(MINUTE(Table_1[[#This Row],[Total Time (hour:min)]])/60)</f>
        <v>5.7</v>
      </c>
      <c r="P98" s="5">
        <f>(Table_1[[#This Row],[end O2 (mg/L)]]-Table_1[[#This Row],[start O2 (mg/L)]])*1000</f>
        <v>-1100.0000000000005</v>
      </c>
      <c r="Q98" s="5">
        <v>0.03</v>
      </c>
      <c r="R98" s="5">
        <f>Table_1[[#This Row],[Change in O2 (ug/L)]]*Table_1[[#This Row],[Volume Incubated (L)]]</f>
        <v>-33.000000000000014</v>
      </c>
      <c r="S98" s="9">
        <f>Table_1[[#This Row],[Change in O2 (ug)]]/Table_1[[#This Row],[Total Time (h)]]</f>
        <v>-5.7894736842105283</v>
      </c>
      <c r="T98" s="23">
        <v>3.8013300000000001</v>
      </c>
      <c r="U98" s="31">
        <f>Table_1[[#This Row],[Change in O2 (ug/h)]]/Table_1[[#This Row],[area (cm2)]]</f>
        <v>-1.5230126519430116</v>
      </c>
      <c r="V98" s="10">
        <v>0.73472222222222217</v>
      </c>
      <c r="W98" s="8">
        <v>8.4</v>
      </c>
      <c r="X98" s="8">
        <v>20.5</v>
      </c>
      <c r="Y98" s="7">
        <v>0.86736111111111114</v>
      </c>
      <c r="Z98" s="8">
        <v>7.9</v>
      </c>
      <c r="AA98" s="8">
        <v>21.2</v>
      </c>
      <c r="AB98" s="7">
        <f>Table_1[[#This Row],[End Time4]]-Table_1[[#This Row],[Start Time2]]</f>
        <v>0.13263888888888897</v>
      </c>
      <c r="AC98" s="9">
        <f t="shared" si="4"/>
        <v>3.1833333333333331</v>
      </c>
      <c r="AD98" s="5">
        <f>(Table_1[[#This Row],[end O2 (mg/L)2]]-Table_1[[#This Row],[start O2 (mg/L) reads to 0.1]])*1000</f>
        <v>-500</v>
      </c>
      <c r="AE98" s="5">
        <v>0.03</v>
      </c>
      <c r="AF98" s="5">
        <f t="shared" si="5"/>
        <v>-15</v>
      </c>
      <c r="AG98" s="5">
        <f t="shared" si="6"/>
        <v>-4.7120418848167542</v>
      </c>
      <c r="AH98" s="25">
        <v>3.8013300000000001</v>
      </c>
      <c r="AI98" s="27">
        <f t="shared" si="7"/>
        <v>1.2395771703105898</v>
      </c>
      <c r="AJ98" s="27">
        <f>Table_1[[#This Row],[NEP (mg O2 cm-2 h-1)]]+AI98</f>
        <v>-0.28343548163242183</v>
      </c>
    </row>
    <row r="99" spans="1:36" ht="15.75" customHeight="1" x14ac:dyDescent="0.25">
      <c r="A99" s="5">
        <v>49</v>
      </c>
      <c r="B99" s="5" t="s">
        <v>80</v>
      </c>
      <c r="C99" s="6">
        <v>43669</v>
      </c>
      <c r="D99" s="6" t="s">
        <v>60</v>
      </c>
      <c r="E99" s="5" t="s">
        <v>37</v>
      </c>
      <c r="F99" s="5" t="s">
        <v>33</v>
      </c>
      <c r="G99" s="35"/>
      <c r="H99" s="36">
        <v>0.49791666666666662</v>
      </c>
      <c r="I99" s="37">
        <v>8.8000000000000007</v>
      </c>
      <c r="J99" s="37">
        <v>17.100000000000001</v>
      </c>
      <c r="K99" s="36">
        <v>0.73888888888888893</v>
      </c>
      <c r="L99" s="38">
        <v>7.8</v>
      </c>
      <c r="M99" s="38">
        <v>21.3</v>
      </c>
      <c r="N99" s="7">
        <f>Table_1[[#This Row],[End Time]]-Table_1[[#This Row],[start time]]</f>
        <v>0.24097222222222231</v>
      </c>
      <c r="O99" s="9">
        <f>(HOUR(Table_1[[#This Row],[Total Time (hour:min)]]))+(MINUTE(Table_1[[#This Row],[Total Time (hour:min)]])/60)</f>
        <v>5.7833333333333332</v>
      </c>
      <c r="P99" s="5">
        <f>(Table_1[[#This Row],[end O2 (mg/L)]]-Table_1[[#This Row],[start O2 (mg/L)]])*1000</f>
        <v>-1000.0000000000009</v>
      </c>
      <c r="Q99" s="5">
        <v>0.03</v>
      </c>
      <c r="R99" s="5">
        <f>Table_1[[#This Row],[Change in O2 (ug/L)]]*Table_1[[#This Row],[Volume Incubated (L)]]</f>
        <v>-30.000000000000025</v>
      </c>
      <c r="S99" s="9">
        <f>Table_1[[#This Row],[Change in O2 (ug)]]/Table_1[[#This Row],[Total Time (h)]]</f>
        <v>-5.1873198847262296</v>
      </c>
      <c r="T99" s="23">
        <v>3.8013300000000001</v>
      </c>
      <c r="U99" s="31">
        <f>Table_1[[#This Row],[Change in O2 (ug/h)]]/Table_1[[#This Row],[area (cm2)]]</f>
        <v>-1.3646065678923507</v>
      </c>
      <c r="V99" s="10">
        <v>0.73958333333333337</v>
      </c>
      <c r="W99" s="8">
        <v>8.4</v>
      </c>
      <c r="X99" s="8">
        <v>20.5</v>
      </c>
      <c r="Y99" s="7">
        <v>0.87013888888888891</v>
      </c>
      <c r="Z99" s="8">
        <v>7.9</v>
      </c>
      <c r="AA99" s="8">
        <v>21.6</v>
      </c>
      <c r="AB99" s="7">
        <f>Table_1[[#This Row],[End Time4]]-Table_1[[#This Row],[Start Time2]]</f>
        <v>0.13055555555555554</v>
      </c>
      <c r="AC99" s="9">
        <f t="shared" si="4"/>
        <v>3.1333333333333333</v>
      </c>
      <c r="AD99" s="5">
        <f>(Table_1[[#This Row],[end O2 (mg/L)2]]-Table_1[[#This Row],[start O2 (mg/L) reads to 0.1]])*1000</f>
        <v>-500</v>
      </c>
      <c r="AE99" s="5">
        <v>0.03</v>
      </c>
      <c r="AF99" s="5">
        <f t="shared" si="5"/>
        <v>-15</v>
      </c>
      <c r="AG99" s="5">
        <f t="shared" si="6"/>
        <v>-4.7872340425531918</v>
      </c>
      <c r="AH99" s="25">
        <v>3.8013300000000001</v>
      </c>
      <c r="AI99" s="27">
        <f t="shared" si="7"/>
        <v>1.2593576570708651</v>
      </c>
      <c r="AJ99" s="27">
        <f>Table_1[[#This Row],[NEP (mg O2 cm-2 h-1)]]+AI99</f>
        <v>-0.10524891082148558</v>
      </c>
    </row>
    <row r="100" spans="1:36" ht="15.75" customHeight="1" x14ac:dyDescent="0.25">
      <c r="A100" s="5">
        <v>51</v>
      </c>
      <c r="B100" s="5" t="s">
        <v>82</v>
      </c>
      <c r="C100" s="6">
        <v>43669</v>
      </c>
      <c r="D100" s="6" t="s">
        <v>60</v>
      </c>
      <c r="E100" s="5" t="s">
        <v>37</v>
      </c>
      <c r="F100" s="5" t="s">
        <v>33</v>
      </c>
      <c r="G100" s="5"/>
      <c r="H100" s="7">
        <v>0.49861111111111112</v>
      </c>
      <c r="I100" s="9">
        <v>8.81</v>
      </c>
      <c r="J100" s="5">
        <v>17.100000000000001</v>
      </c>
      <c r="K100" s="7">
        <v>0.74305555555555547</v>
      </c>
      <c r="L100" s="8">
        <v>7.9</v>
      </c>
      <c r="M100" s="8">
        <v>20.8</v>
      </c>
      <c r="N100" s="7">
        <f>Table_1[[#This Row],[End Time]]-Table_1[[#This Row],[start time]]</f>
        <v>0.24444444444444435</v>
      </c>
      <c r="O100" s="9">
        <f>(HOUR(Table_1[[#This Row],[Total Time (hour:min)]]))+(MINUTE(Table_1[[#This Row],[Total Time (hour:min)]])/60)</f>
        <v>5.8666666666666671</v>
      </c>
      <c r="P100" s="5">
        <f>(Table_1[[#This Row],[end O2 (mg/L)]]-Table_1[[#This Row],[start O2 (mg/L)]])*1000</f>
        <v>-910.00000000000011</v>
      </c>
      <c r="Q100" s="5">
        <v>0.03</v>
      </c>
      <c r="R100" s="5">
        <f>Table_1[[#This Row],[Change in O2 (ug/L)]]*Table_1[[#This Row],[Volume Incubated (L)]]</f>
        <v>-27.3</v>
      </c>
      <c r="S100" s="9">
        <f>Table_1[[#This Row],[Change in O2 (ug)]]/Table_1[[#This Row],[Total Time (h)]]</f>
        <v>-4.6534090909090908</v>
      </c>
      <c r="T100" s="23">
        <v>3.8013300000000001</v>
      </c>
      <c r="U100" s="31">
        <f>Table_1[[#This Row],[Change in O2 (ug/h)]]/Table_1[[#This Row],[area (cm2)]]</f>
        <v>-1.2241528862027475</v>
      </c>
      <c r="V100" s="10">
        <v>0.74513888888888891</v>
      </c>
      <c r="W100" s="8">
        <v>8.4</v>
      </c>
      <c r="X100" s="8">
        <v>20.5</v>
      </c>
      <c r="Y100" s="7">
        <v>0.87291666666666667</v>
      </c>
      <c r="Z100" s="8">
        <v>7.9</v>
      </c>
      <c r="AA100" s="8">
        <v>20.8</v>
      </c>
      <c r="AB100" s="7">
        <f>Table_1[[#This Row],[End Time4]]-Table_1[[#This Row],[Start Time2]]</f>
        <v>0.12777777777777777</v>
      </c>
      <c r="AC100" s="9">
        <f t="shared" si="4"/>
        <v>3.0666666666666669</v>
      </c>
      <c r="AD100" s="5">
        <f>(Table_1[[#This Row],[end O2 (mg/L)2]]-Table_1[[#This Row],[start O2 (mg/L) reads to 0.1]])*1000</f>
        <v>-500</v>
      </c>
      <c r="AE100" s="5">
        <v>0.03</v>
      </c>
      <c r="AF100" s="5">
        <f t="shared" si="5"/>
        <v>-15</v>
      </c>
      <c r="AG100" s="5">
        <f t="shared" si="6"/>
        <v>-4.8913043478260869</v>
      </c>
      <c r="AH100" s="25">
        <v>3.8013300000000001</v>
      </c>
      <c r="AI100" s="27">
        <f t="shared" si="7"/>
        <v>1.2867349974419708</v>
      </c>
      <c r="AJ100" s="27">
        <f>Table_1[[#This Row],[NEP (mg O2 cm-2 h-1)]]+AI100</f>
        <v>6.2582111239223304E-2</v>
      </c>
    </row>
    <row r="101" spans="1:36" ht="15.75" customHeight="1" x14ac:dyDescent="0.25">
      <c r="A101" s="5">
        <v>34</v>
      </c>
      <c r="B101" s="5" t="s">
        <v>65</v>
      </c>
      <c r="C101" s="6">
        <v>43669</v>
      </c>
      <c r="D101" s="6" t="s">
        <v>60</v>
      </c>
      <c r="E101" s="11" t="s">
        <v>30</v>
      </c>
      <c r="F101" s="5" t="s">
        <v>33</v>
      </c>
      <c r="G101" s="5"/>
      <c r="H101" s="7">
        <v>0.4909722222222222</v>
      </c>
      <c r="I101" s="5">
        <v>8.77</v>
      </c>
      <c r="J101" s="5">
        <v>17</v>
      </c>
      <c r="K101" s="7">
        <v>0.7104166666666667</v>
      </c>
      <c r="L101" s="8">
        <v>8</v>
      </c>
      <c r="M101" s="8">
        <v>21.5</v>
      </c>
      <c r="N101" s="7">
        <f>Table_1[[#This Row],[End Time]]-Table_1[[#This Row],[start time]]</f>
        <v>0.2194444444444445</v>
      </c>
      <c r="O101" s="9">
        <f>(HOUR(Table_1[[#This Row],[Total Time (hour:min)]]))+(MINUTE(Table_1[[#This Row],[Total Time (hour:min)]])/60)</f>
        <v>5.2666666666666666</v>
      </c>
      <c r="P101" s="5">
        <f>(Table_1[[#This Row],[end O2 (mg/L)]]-Table_1[[#This Row],[start O2 (mg/L)]])*1000</f>
        <v>-769.99999999999955</v>
      </c>
      <c r="Q101" s="5">
        <v>0.03</v>
      </c>
      <c r="R101" s="5">
        <f>Table_1[[#This Row],[Change in O2 (ug/L)]]*Table_1[[#This Row],[Volume Incubated (L)]]</f>
        <v>-23.099999999999987</v>
      </c>
      <c r="S101" s="9">
        <f>Table_1[[#This Row],[Change in O2 (ug)]]/Table_1[[#This Row],[Total Time (h)]]</f>
        <v>-4.3860759493670862</v>
      </c>
      <c r="T101" s="23">
        <v>3.8013300000000001</v>
      </c>
      <c r="U101" s="31">
        <f>Table_1[[#This Row],[Change in O2 (ug/h)]]/Table_1[[#This Row],[area (cm2)]]</f>
        <v>-1.1538266736555589</v>
      </c>
      <c r="V101" s="10">
        <v>0.71111111111111114</v>
      </c>
      <c r="W101" s="8">
        <v>8.3000000000000007</v>
      </c>
      <c r="X101" s="8">
        <v>20.3</v>
      </c>
      <c r="Y101" s="7">
        <v>0.84930555555555554</v>
      </c>
      <c r="Z101" s="8">
        <v>7.9</v>
      </c>
      <c r="AA101" s="8">
        <v>21.6</v>
      </c>
      <c r="AB101" s="7">
        <f>Table_1[[#This Row],[End Time4]]-Table_1[[#This Row],[Start Time2]]</f>
        <v>0.1381944444444444</v>
      </c>
      <c r="AC101" s="9">
        <f t="shared" si="4"/>
        <v>3.3166666666666664</v>
      </c>
      <c r="AD101" s="5">
        <f>(Table_1[[#This Row],[end O2 (mg/L)2]]-Table_1[[#This Row],[start O2 (mg/L) reads to 0.1]])*1000</f>
        <v>-400.00000000000034</v>
      </c>
      <c r="AE101" s="5">
        <v>0.03</v>
      </c>
      <c r="AF101" s="5">
        <f t="shared" si="5"/>
        <v>-12.000000000000011</v>
      </c>
      <c r="AG101" s="5">
        <f t="shared" si="6"/>
        <v>-3.6180904522613102</v>
      </c>
      <c r="AH101" s="25">
        <v>3.8013300000000001</v>
      </c>
      <c r="AI101" s="27">
        <f t="shared" si="7"/>
        <v>0.9517959378063231</v>
      </c>
      <c r="AJ101" s="27">
        <f>Table_1[[#This Row],[NEP (mg O2 cm-2 h-1)]]+AI101</f>
        <v>-0.20203073584923581</v>
      </c>
    </row>
    <row r="102" spans="1:36" ht="15.75" customHeight="1" x14ac:dyDescent="0.25">
      <c r="A102" s="5">
        <v>39</v>
      </c>
      <c r="B102" s="5" t="s">
        <v>70</v>
      </c>
      <c r="C102" s="6">
        <v>43669</v>
      </c>
      <c r="D102" s="6" t="s">
        <v>60</v>
      </c>
      <c r="E102" s="11" t="s">
        <v>30</v>
      </c>
      <c r="F102" s="5" t="s">
        <v>33</v>
      </c>
      <c r="G102" s="39"/>
      <c r="H102" s="40">
        <v>0.49374999999999997</v>
      </c>
      <c r="I102" s="41">
        <v>8.77</v>
      </c>
      <c r="J102" s="39">
        <v>17</v>
      </c>
      <c r="K102" s="40">
        <v>0.71944444444444444</v>
      </c>
      <c r="L102" s="42">
        <v>8.3000000000000007</v>
      </c>
      <c r="M102" s="42">
        <v>21.1</v>
      </c>
      <c r="N102" s="7">
        <f>Table_1[[#This Row],[End Time]]-Table_1[[#This Row],[start time]]</f>
        <v>0.22569444444444448</v>
      </c>
      <c r="O102" s="9">
        <f>(HOUR(Table_1[[#This Row],[Total Time (hour:min)]]))+(MINUTE(Table_1[[#This Row],[Total Time (hour:min)]])/60)</f>
        <v>5.416666666666667</v>
      </c>
      <c r="P102" s="5">
        <f>(Table_1[[#This Row],[end O2 (mg/L)]]-Table_1[[#This Row],[start O2 (mg/L)]])*1000</f>
        <v>-469.99999999999886</v>
      </c>
      <c r="Q102" s="5">
        <v>0.03</v>
      </c>
      <c r="R102" s="5">
        <f>Table_1[[#This Row],[Change in O2 (ug/L)]]*Table_1[[#This Row],[Volume Incubated (L)]]</f>
        <v>-14.099999999999966</v>
      </c>
      <c r="S102" s="9">
        <f>Table_1[[#This Row],[Change in O2 (ug)]]/Table_1[[#This Row],[Total Time (h)]]</f>
        <v>-2.6030769230769168</v>
      </c>
      <c r="T102" s="23">
        <v>3.8013300000000001</v>
      </c>
      <c r="U102" s="31">
        <f>Table_1[[#This Row],[Change in O2 (ug/h)]]/Table_1[[#This Row],[area (cm2)]]</f>
        <v>-0.68478056971557766</v>
      </c>
      <c r="V102" s="10">
        <v>0.72013888888888899</v>
      </c>
      <c r="W102" s="8">
        <v>8.4</v>
      </c>
      <c r="X102" s="8">
        <v>20.399999999999999</v>
      </c>
      <c r="Y102" s="7">
        <v>0.85555555555555562</v>
      </c>
      <c r="Z102" s="8">
        <v>7.7</v>
      </c>
      <c r="AA102" s="8">
        <v>21.8</v>
      </c>
      <c r="AB102" s="7">
        <f>Table_1[[#This Row],[End Time4]]-Table_1[[#This Row],[Start Time2]]</f>
        <v>0.13541666666666663</v>
      </c>
      <c r="AC102" s="9">
        <f t="shared" si="4"/>
        <v>3.25</v>
      </c>
      <c r="AD102" s="5">
        <f>(Table_1[[#This Row],[end O2 (mg/L)2]]-Table_1[[#This Row],[start O2 (mg/L) reads to 0.1]])*1000</f>
        <v>-700.00000000000023</v>
      </c>
      <c r="AE102" s="5">
        <v>0.03</v>
      </c>
      <c r="AF102" s="5">
        <f t="shared" si="5"/>
        <v>-21.000000000000007</v>
      </c>
      <c r="AG102" s="5">
        <f t="shared" si="6"/>
        <v>-6.4615384615384635</v>
      </c>
      <c r="AH102" s="25">
        <v>3.8013300000000001</v>
      </c>
      <c r="AI102" s="27">
        <f t="shared" si="7"/>
        <v>1.6998099248259064</v>
      </c>
      <c r="AJ102" s="27">
        <f>Table_1[[#This Row],[NEP (mg O2 cm-2 h-1)]]+AI102</f>
        <v>1.0150293551103289</v>
      </c>
    </row>
    <row r="103" spans="1:36" ht="15.75" customHeight="1" x14ac:dyDescent="0.25">
      <c r="A103" s="5">
        <v>50</v>
      </c>
      <c r="B103" s="5" t="s">
        <v>81</v>
      </c>
      <c r="C103" s="6">
        <v>43669</v>
      </c>
      <c r="D103" s="6" t="s">
        <v>60</v>
      </c>
      <c r="E103" s="11" t="s">
        <v>30</v>
      </c>
      <c r="F103" s="5" t="s">
        <v>33</v>
      </c>
      <c r="G103" s="5"/>
      <c r="H103" s="7">
        <v>0.49791666666666662</v>
      </c>
      <c r="I103" s="9">
        <v>8.81</v>
      </c>
      <c r="J103" s="5">
        <v>17.100000000000001</v>
      </c>
      <c r="K103" s="7">
        <v>0.74097222222222225</v>
      </c>
      <c r="L103" s="8">
        <v>8</v>
      </c>
      <c r="M103" s="8">
        <v>21.2</v>
      </c>
      <c r="N103" s="7">
        <f>Table_1[[#This Row],[End Time]]-Table_1[[#This Row],[start time]]</f>
        <v>0.24305555555555564</v>
      </c>
      <c r="O103" s="9">
        <f>(HOUR(Table_1[[#This Row],[Total Time (hour:min)]]))+(MINUTE(Table_1[[#This Row],[Total Time (hour:min)]])/60)</f>
        <v>5.833333333333333</v>
      </c>
      <c r="P103" s="5">
        <f>(Table_1[[#This Row],[end O2 (mg/L)]]-Table_1[[#This Row],[start O2 (mg/L)]])*1000</f>
        <v>-810.00000000000045</v>
      </c>
      <c r="Q103" s="5">
        <v>0.03</v>
      </c>
      <c r="R103" s="5">
        <f>Table_1[[#This Row],[Change in O2 (ug/L)]]*Table_1[[#This Row],[Volume Incubated (L)]]</f>
        <v>-24.300000000000011</v>
      </c>
      <c r="S103" s="9">
        <f>Table_1[[#This Row],[Change in O2 (ug)]]/Table_1[[#This Row],[Total Time (h)]]</f>
        <v>-4.1657142857142881</v>
      </c>
      <c r="T103" s="23">
        <v>3.8013300000000001</v>
      </c>
      <c r="U103" s="31">
        <f>Table_1[[#This Row],[Change in O2 (ug/h)]]/Table_1[[#This Row],[area (cm2)]]</f>
        <v>-1.0958570515357224</v>
      </c>
      <c r="V103" s="10">
        <v>0.7416666666666667</v>
      </c>
      <c r="W103" s="8">
        <v>8.4</v>
      </c>
      <c r="X103" s="8">
        <v>20.5</v>
      </c>
      <c r="Y103" s="7">
        <v>0.87152777777777779</v>
      </c>
      <c r="Z103" s="8">
        <v>8</v>
      </c>
      <c r="AA103" s="8">
        <v>21.5</v>
      </c>
      <c r="AB103" s="7">
        <f>Table_1[[#This Row],[End Time4]]-Table_1[[#This Row],[Start Time2]]</f>
        <v>0.12986111111111109</v>
      </c>
      <c r="AC103" s="9">
        <f t="shared" si="4"/>
        <v>3.1166666666666667</v>
      </c>
      <c r="AD103" s="5">
        <f>(Table_1[[#This Row],[end O2 (mg/L)2]]-Table_1[[#This Row],[start O2 (mg/L) reads to 0.1]])*1000</f>
        <v>-400.00000000000034</v>
      </c>
      <c r="AE103" s="5">
        <v>0.03</v>
      </c>
      <c r="AF103" s="5">
        <f t="shared" si="5"/>
        <v>-12.000000000000011</v>
      </c>
      <c r="AG103" s="5">
        <f t="shared" si="6"/>
        <v>-3.8502673796791478</v>
      </c>
      <c r="AH103" s="25">
        <v>3.8013300000000001</v>
      </c>
      <c r="AI103" s="27">
        <f t="shared" si="7"/>
        <v>1.0128737519971029</v>
      </c>
      <c r="AJ103" s="27">
        <f>Table_1[[#This Row],[NEP (mg O2 cm-2 h-1)]]+AI103</f>
        <v>-8.2983299538619493E-2</v>
      </c>
    </row>
    <row r="104" spans="1:36" ht="15.75" customHeight="1" x14ac:dyDescent="0.25">
      <c r="A104" s="5">
        <v>52</v>
      </c>
      <c r="B104" s="5" t="s">
        <v>83</v>
      </c>
      <c r="C104" s="6">
        <v>43669</v>
      </c>
      <c r="D104" s="6" t="s">
        <v>60</v>
      </c>
      <c r="E104" s="11" t="s">
        <v>30</v>
      </c>
      <c r="F104" s="5" t="s">
        <v>33</v>
      </c>
      <c r="G104" s="5"/>
      <c r="H104" s="7">
        <v>0.5</v>
      </c>
      <c r="I104" s="9">
        <v>8.81</v>
      </c>
      <c r="J104" s="5">
        <v>17.2</v>
      </c>
      <c r="K104" s="7">
        <v>0.74583333333333324</v>
      </c>
      <c r="L104" s="8">
        <v>7.7</v>
      </c>
      <c r="M104" s="8">
        <v>21</v>
      </c>
      <c r="N104" s="7">
        <f>Table_1[[#This Row],[End Time]]-Table_1[[#This Row],[start time]]</f>
        <v>0.24583333333333324</v>
      </c>
      <c r="O104" s="9">
        <f>(HOUR(Table_1[[#This Row],[Total Time (hour:min)]]))+(MINUTE(Table_1[[#This Row],[Total Time (hour:min)]])/60)</f>
        <v>5.9</v>
      </c>
      <c r="P104" s="5">
        <f>(Table_1[[#This Row],[end O2 (mg/L)]]-Table_1[[#This Row],[start O2 (mg/L)]])*1000</f>
        <v>-1110.0000000000002</v>
      </c>
      <c r="Q104" s="5">
        <v>0.03</v>
      </c>
      <c r="R104" s="5">
        <f>Table_1[[#This Row],[Change in O2 (ug/L)]]*Table_1[[#This Row],[Volume Incubated (L)]]</f>
        <v>-33.300000000000004</v>
      </c>
      <c r="S104" s="9">
        <f>Table_1[[#This Row],[Change in O2 (ug)]]/Table_1[[#This Row],[Total Time (h)]]</f>
        <v>-5.6440677966101696</v>
      </c>
      <c r="T104" s="23">
        <v>3.8013300000000001</v>
      </c>
      <c r="U104" s="31">
        <f>Table_1[[#This Row],[Change in O2 (ug/h)]]/Table_1[[#This Row],[area (cm2)]]</f>
        <v>-1.4847613326415148</v>
      </c>
      <c r="V104" s="10">
        <v>0.74652777777777779</v>
      </c>
      <c r="W104" s="8">
        <v>8.3000000000000007</v>
      </c>
      <c r="X104" s="8">
        <v>20.5</v>
      </c>
      <c r="Y104" s="7">
        <v>0.87430555555555556</v>
      </c>
      <c r="Z104" s="8">
        <v>7.9</v>
      </c>
      <c r="AA104" s="8">
        <v>21.3</v>
      </c>
      <c r="AB104" s="7">
        <f>Table_1[[#This Row],[End Time4]]-Table_1[[#This Row],[Start Time2]]</f>
        <v>0.12777777777777777</v>
      </c>
      <c r="AC104" s="9">
        <f t="shared" si="4"/>
        <v>3.0666666666666669</v>
      </c>
      <c r="AD104" s="5">
        <f>(Table_1[[#This Row],[end O2 (mg/L)2]]-Table_1[[#This Row],[start O2 (mg/L) reads to 0.1]])*1000</f>
        <v>-400.00000000000034</v>
      </c>
      <c r="AE104" s="5">
        <v>0.03</v>
      </c>
      <c r="AF104" s="5">
        <f t="shared" si="5"/>
        <v>-12.000000000000011</v>
      </c>
      <c r="AG104" s="5">
        <f t="shared" si="6"/>
        <v>-3.9130434782608727</v>
      </c>
      <c r="AH104" s="25">
        <v>3.8013300000000001</v>
      </c>
      <c r="AI104" s="27">
        <f t="shared" si="7"/>
        <v>1.0293879979535774</v>
      </c>
      <c r="AJ104" s="27">
        <f>Table_1[[#This Row],[NEP (mg O2 cm-2 h-1)]]+AI104</f>
        <v>-0.45537333468793739</v>
      </c>
    </row>
    <row r="105" spans="1:36" ht="15.75" customHeight="1" x14ac:dyDescent="0.25">
      <c r="A105" s="5">
        <v>54</v>
      </c>
      <c r="B105" s="5" t="s">
        <v>85</v>
      </c>
      <c r="C105" s="6">
        <v>43669</v>
      </c>
      <c r="D105" s="6" t="s">
        <v>60</v>
      </c>
      <c r="E105" s="5" t="s">
        <v>24</v>
      </c>
      <c r="F105" s="5" t="s">
        <v>24</v>
      </c>
      <c r="G105" s="5"/>
      <c r="H105" s="7">
        <v>0.50069444444444444</v>
      </c>
      <c r="I105" s="9">
        <v>8.81</v>
      </c>
      <c r="J105" s="5">
        <v>17.2</v>
      </c>
      <c r="K105" s="7">
        <v>0.74930555555555556</v>
      </c>
      <c r="L105" s="8">
        <v>8.5</v>
      </c>
      <c r="M105" s="8">
        <v>21.4</v>
      </c>
      <c r="N105" s="7">
        <f>Table_1[[#This Row],[End Time]]-Table_1[[#This Row],[start time]]</f>
        <v>0.24861111111111112</v>
      </c>
      <c r="O105" s="9">
        <f>(HOUR(Table_1[[#This Row],[Total Time (hour:min)]]))+(MINUTE(Table_1[[#This Row],[Total Time (hour:min)]])/60)</f>
        <v>5.9666666666666668</v>
      </c>
      <c r="P105" s="5">
        <f>(Table_1[[#This Row],[end O2 (mg/L)]]-Table_1[[#This Row],[start O2 (mg/L)]])*1000</f>
        <v>-310.00000000000051</v>
      </c>
      <c r="Q105" s="5">
        <v>0.03</v>
      </c>
      <c r="R105" s="5">
        <f>Table_1[[#This Row],[Change in O2 (ug/L)]]*Table_1[[#This Row],[Volume Incubated (L)]]</f>
        <v>-9.3000000000000149</v>
      </c>
      <c r="S105" s="9">
        <f>Table_1[[#This Row],[Change in O2 (ug)]]/Table_1[[#This Row],[Total Time (h)]]</f>
        <v>-1.5586592178770975</v>
      </c>
      <c r="T105" s="23">
        <v>3.8013300000000001</v>
      </c>
      <c r="U105" s="31">
        <f>Table_1[[#This Row],[Change in O2 (ug/h)]]/Table_1[[#This Row],[area (cm2)]]</f>
        <v>-0.41002996789994489</v>
      </c>
      <c r="V105" s="10">
        <v>0.75069444444444444</v>
      </c>
      <c r="W105" s="8">
        <v>8.4</v>
      </c>
      <c r="X105" s="8">
        <v>20.6</v>
      </c>
      <c r="Y105" s="7">
        <v>0.87708333333333333</v>
      </c>
      <c r="Z105" s="8">
        <v>8.4</v>
      </c>
      <c r="AA105" s="8">
        <v>21.6</v>
      </c>
      <c r="AB105" s="7">
        <f>Table_1[[#This Row],[End Time4]]-Table_1[[#This Row],[Start Time2]]</f>
        <v>0.12638888888888888</v>
      </c>
      <c r="AC105" s="9">
        <f t="shared" si="4"/>
        <v>3.0333333333333332</v>
      </c>
      <c r="AD105" s="5">
        <f>(Table_1[[#This Row],[end O2 (mg/L)2]]-Table_1[[#This Row],[start O2 (mg/L) reads to 0.1]])*1000</f>
        <v>0</v>
      </c>
      <c r="AE105" s="5">
        <v>0.03</v>
      </c>
      <c r="AF105" s="5">
        <f t="shared" si="5"/>
        <v>0</v>
      </c>
      <c r="AG105" s="5">
        <f t="shared" si="6"/>
        <v>0</v>
      </c>
      <c r="AH105" s="25">
        <v>3.8013300000000001</v>
      </c>
      <c r="AI105" s="27">
        <f t="shared" si="7"/>
        <v>0</v>
      </c>
      <c r="AJ105" s="27">
        <f>Table_1[[#This Row],[NEP (mg O2 cm-2 h-1)]]+AI105</f>
        <v>-0.41002996789994489</v>
      </c>
    </row>
    <row r="106" spans="1:36" ht="15.75" customHeight="1" x14ac:dyDescent="0.25">
      <c r="A106" s="5">
        <v>55</v>
      </c>
      <c r="B106" s="5" t="s">
        <v>85</v>
      </c>
      <c r="C106" s="6">
        <v>43669</v>
      </c>
      <c r="D106" s="6" t="s">
        <v>60</v>
      </c>
      <c r="E106" s="5" t="s">
        <v>24</v>
      </c>
      <c r="F106" s="5" t="s">
        <v>24</v>
      </c>
      <c r="G106" s="35"/>
      <c r="H106" s="36">
        <v>0.500694444444444</v>
      </c>
      <c r="I106" s="37">
        <v>8.81</v>
      </c>
      <c r="J106" s="35">
        <v>17.2</v>
      </c>
      <c r="K106" s="36">
        <v>0.75138888888888899</v>
      </c>
      <c r="L106" s="38">
        <v>8.5</v>
      </c>
      <c r="M106" s="38">
        <v>21.5</v>
      </c>
      <c r="N106" s="7">
        <f>Table_1[[#This Row],[End Time]]-Table_1[[#This Row],[start time]]</f>
        <v>0.250694444444445</v>
      </c>
      <c r="O106" s="9">
        <f>(HOUR(Table_1[[#This Row],[Total Time (hour:min)]]))+(MINUTE(Table_1[[#This Row],[Total Time (hour:min)]])/60)</f>
        <v>6.0166666666666666</v>
      </c>
      <c r="P106" s="5">
        <f>(Table_1[[#This Row],[end O2 (mg/L)]]-Table_1[[#This Row],[start O2 (mg/L)]])*1000</f>
        <v>-310.00000000000051</v>
      </c>
      <c r="Q106" s="5">
        <v>0.03</v>
      </c>
      <c r="R106" s="5">
        <f>Table_1[[#This Row],[Change in O2 (ug/L)]]*Table_1[[#This Row],[Volume Incubated (L)]]</f>
        <v>-9.3000000000000149</v>
      </c>
      <c r="S106" s="9">
        <f>Table_1[[#This Row],[Change in O2 (ug)]]/Table_1[[#This Row],[Total Time (h)]]</f>
        <v>-1.5457063711911383</v>
      </c>
      <c r="T106" s="23">
        <v>3.8013300000000001</v>
      </c>
      <c r="U106" s="31">
        <f>Table_1[[#This Row],[Change in O2 (ug/h)]]/Table_1[[#This Row],[area (cm2)]]</f>
        <v>-0.40662251664315863</v>
      </c>
      <c r="V106" s="10">
        <v>0.75277777777777777</v>
      </c>
      <c r="W106" s="8">
        <v>8.4</v>
      </c>
      <c r="X106" s="8">
        <v>20.7</v>
      </c>
      <c r="Y106" s="7">
        <v>0.87777777777777777</v>
      </c>
      <c r="Z106" s="8">
        <v>8.4</v>
      </c>
      <c r="AA106" s="8">
        <v>21.4</v>
      </c>
      <c r="AB106" s="7">
        <f>Table_1[[#This Row],[End Time4]]-Table_1[[#This Row],[Start Time2]]</f>
        <v>0.125</v>
      </c>
      <c r="AC106" s="9">
        <f t="shared" si="4"/>
        <v>3</v>
      </c>
      <c r="AD106" s="5">
        <f>(Table_1[[#This Row],[end O2 (mg/L)2]]-Table_1[[#This Row],[start O2 (mg/L) reads to 0.1]])*1000</f>
        <v>0</v>
      </c>
      <c r="AE106" s="5">
        <v>0.03</v>
      </c>
      <c r="AF106" s="5">
        <f t="shared" si="5"/>
        <v>0</v>
      </c>
      <c r="AG106" s="5">
        <f t="shared" si="6"/>
        <v>0</v>
      </c>
      <c r="AH106" s="25">
        <v>3.8013300000000001</v>
      </c>
      <c r="AI106" s="27">
        <f t="shared" si="7"/>
        <v>0</v>
      </c>
      <c r="AJ106" s="27">
        <f>Table_1[[#This Row],[NEP (mg O2 cm-2 h-1)]]+AI106</f>
        <v>-0.40662251664315863</v>
      </c>
    </row>
    <row r="107" spans="1:36" ht="15.75" customHeight="1" x14ac:dyDescent="0.25">
      <c r="A107" s="5">
        <v>56</v>
      </c>
      <c r="B107" s="5" t="s">
        <v>85</v>
      </c>
      <c r="C107" s="6">
        <v>43669</v>
      </c>
      <c r="D107" s="6" t="s">
        <v>60</v>
      </c>
      <c r="E107" s="5" t="s">
        <v>24</v>
      </c>
      <c r="F107" s="5" t="s">
        <v>24</v>
      </c>
      <c r="G107" s="5"/>
      <c r="H107" s="7">
        <v>0.500694444444444</v>
      </c>
      <c r="I107" s="9">
        <v>8.81</v>
      </c>
      <c r="J107" s="5">
        <v>17.2</v>
      </c>
      <c r="K107" s="7">
        <v>0.75347222222222221</v>
      </c>
      <c r="L107" s="8">
        <v>8.5</v>
      </c>
      <c r="M107" s="8">
        <v>21.5</v>
      </c>
      <c r="N107" s="7">
        <f>Table_1[[#This Row],[End Time]]-Table_1[[#This Row],[start time]]</f>
        <v>0.25277777777777821</v>
      </c>
      <c r="O107" s="9">
        <f>(HOUR(Table_1[[#This Row],[Total Time (hour:min)]]))+(MINUTE(Table_1[[#This Row],[Total Time (hour:min)]])/60)</f>
        <v>6.0666666666666664</v>
      </c>
      <c r="P107" s="5">
        <f>(Table_1[[#This Row],[end O2 (mg/L)]]-Table_1[[#This Row],[start O2 (mg/L)]])*1000</f>
        <v>-310.00000000000051</v>
      </c>
      <c r="Q107" s="5">
        <v>0.03</v>
      </c>
      <c r="R107" s="5">
        <f>Table_1[[#This Row],[Change in O2 (ug/L)]]*Table_1[[#This Row],[Volume Incubated (L)]]</f>
        <v>-9.3000000000000149</v>
      </c>
      <c r="S107" s="9">
        <f>Table_1[[#This Row],[Change in O2 (ug)]]/Table_1[[#This Row],[Total Time (h)]]</f>
        <v>-1.5329670329670355</v>
      </c>
      <c r="T107" s="23">
        <v>3.8013300000000001</v>
      </c>
      <c r="U107" s="31">
        <f>Table_1[[#This Row],[Change in O2 (ug/h)]]/Table_1[[#This Row],[area (cm2)]]</f>
        <v>-0.4032712321653304</v>
      </c>
      <c r="V107" s="10">
        <v>0.75486111111111109</v>
      </c>
      <c r="W107" s="8">
        <v>8.4</v>
      </c>
      <c r="X107" s="8">
        <v>20.6</v>
      </c>
      <c r="Y107" s="7">
        <v>0.87986111111111109</v>
      </c>
      <c r="Z107" s="8">
        <v>8.5</v>
      </c>
      <c r="AA107" s="8">
        <v>21.3</v>
      </c>
      <c r="AB107" s="7">
        <f>Table_1[[#This Row],[End Time4]]-Table_1[[#This Row],[Start Time2]]</f>
        <v>0.125</v>
      </c>
      <c r="AC107" s="9">
        <f t="shared" si="4"/>
        <v>3</v>
      </c>
      <c r="AD107" s="5">
        <f>(Table_1[[#This Row],[end O2 (mg/L)2]]-Table_1[[#This Row],[start O2 (mg/L) reads to 0.1]])*1000</f>
        <v>99.999999999999645</v>
      </c>
      <c r="AE107" s="5">
        <v>0.03</v>
      </c>
      <c r="AF107" s="5">
        <f t="shared" si="5"/>
        <v>2.9999999999999893</v>
      </c>
      <c r="AG107" s="5">
        <f t="shared" si="6"/>
        <v>0.99999999999999645</v>
      </c>
      <c r="AH107" s="25">
        <v>3.8013300000000001</v>
      </c>
      <c r="AI107" s="27">
        <f t="shared" si="7"/>
        <v>-0.26306582169924642</v>
      </c>
      <c r="AJ107" s="27">
        <f>Table_1[[#This Row],[NEP (mg O2 cm-2 h-1)]]+AI107</f>
        <v>-0.66633705386457676</v>
      </c>
    </row>
    <row r="108" spans="1:36" ht="15.75" customHeight="1" x14ac:dyDescent="0.25">
      <c r="A108" s="5">
        <v>57</v>
      </c>
      <c r="B108" s="5" t="s">
        <v>85</v>
      </c>
      <c r="C108" s="6">
        <v>43669</v>
      </c>
      <c r="D108" s="6" t="s">
        <v>60</v>
      </c>
      <c r="E108" s="5" t="s">
        <v>24</v>
      </c>
      <c r="F108" s="5" t="s">
        <v>24</v>
      </c>
      <c r="G108" s="5"/>
      <c r="H108" s="7">
        <v>0.50138888888888888</v>
      </c>
      <c r="I108" s="9">
        <v>8.81</v>
      </c>
      <c r="J108" s="5">
        <v>17.2</v>
      </c>
      <c r="K108" s="7">
        <v>0.75555555555555554</v>
      </c>
      <c r="L108" s="8">
        <v>8.5</v>
      </c>
      <c r="M108" s="8">
        <v>21.5</v>
      </c>
      <c r="N108" s="7">
        <f>Table_1[[#This Row],[End Time]]-Table_1[[#This Row],[start time]]</f>
        <v>0.25416666666666665</v>
      </c>
      <c r="O108" s="9">
        <f>(HOUR(Table_1[[#This Row],[Total Time (hour:min)]]))+(MINUTE(Table_1[[#This Row],[Total Time (hour:min)]])/60)</f>
        <v>6.1</v>
      </c>
      <c r="P108" s="5">
        <f>(Table_1[[#This Row],[end O2 (mg/L)]]-Table_1[[#This Row],[start O2 (mg/L)]])*1000</f>
        <v>-310.00000000000051</v>
      </c>
      <c r="Q108" s="5">
        <v>0.03</v>
      </c>
      <c r="R108" s="5">
        <f>Table_1[[#This Row],[Change in O2 (ug/L)]]*Table_1[[#This Row],[Volume Incubated (L)]]</f>
        <v>-9.3000000000000149</v>
      </c>
      <c r="S108" s="9">
        <f>Table_1[[#This Row],[Change in O2 (ug)]]/Table_1[[#This Row],[Total Time (h)]]</f>
        <v>-1.5245901639344288</v>
      </c>
      <c r="T108" s="23">
        <v>3.8013300000000001</v>
      </c>
      <c r="U108" s="31">
        <f>Table_1[[#This Row],[Change in O2 (ug/h)]]/Table_1[[#This Row],[area (cm2)]]</f>
        <v>-0.40106756423000073</v>
      </c>
      <c r="V108" s="10">
        <v>0.75555555555555554</v>
      </c>
      <c r="W108" s="8">
        <v>8.4</v>
      </c>
      <c r="X108" s="8">
        <v>20.6</v>
      </c>
      <c r="Y108" s="7">
        <v>0.88055555555555554</v>
      </c>
      <c r="Z108" s="8">
        <v>8.5</v>
      </c>
      <c r="AA108" s="8">
        <v>21.4</v>
      </c>
      <c r="AB108" s="7">
        <f>Table_1[[#This Row],[End Time4]]-Table_1[[#This Row],[Start Time2]]</f>
        <v>0.125</v>
      </c>
      <c r="AC108" s="9">
        <f t="shared" si="4"/>
        <v>3</v>
      </c>
      <c r="AD108" s="5">
        <f>(Table_1[[#This Row],[end O2 (mg/L)2]]-Table_1[[#This Row],[start O2 (mg/L) reads to 0.1]])*1000</f>
        <v>99.999999999999645</v>
      </c>
      <c r="AE108" s="5">
        <v>0.03</v>
      </c>
      <c r="AF108" s="5">
        <f t="shared" si="5"/>
        <v>2.9999999999999893</v>
      </c>
      <c r="AG108" s="5">
        <f t="shared" si="6"/>
        <v>0.99999999999999645</v>
      </c>
      <c r="AH108" s="25">
        <v>3.8013300000000001</v>
      </c>
      <c r="AI108" s="27">
        <f t="shared" si="7"/>
        <v>-0.26306582169924642</v>
      </c>
      <c r="AJ108" s="27">
        <f>Table_1[[#This Row],[NEP (mg O2 cm-2 h-1)]]+AI108</f>
        <v>-0.66413338592924709</v>
      </c>
    </row>
    <row r="109" spans="1:36" ht="15.75" customHeight="1" x14ac:dyDescent="0.25">
      <c r="A109" s="5">
        <v>58</v>
      </c>
      <c r="B109" s="5" t="s">
        <v>85</v>
      </c>
      <c r="C109" s="6">
        <v>43669</v>
      </c>
      <c r="D109" s="6" t="s">
        <v>60</v>
      </c>
      <c r="E109" s="5" t="s">
        <v>24</v>
      </c>
      <c r="F109" s="5" t="s">
        <v>24</v>
      </c>
      <c r="G109" s="5"/>
      <c r="H109" s="7">
        <v>0.50208333333333333</v>
      </c>
      <c r="I109" s="9">
        <v>8.82</v>
      </c>
      <c r="J109" s="5">
        <v>17.2</v>
      </c>
      <c r="K109" s="7">
        <v>0.75694444444444453</v>
      </c>
      <c r="L109" s="8">
        <v>8.5</v>
      </c>
      <c r="M109" s="8">
        <v>21.6</v>
      </c>
      <c r="N109" s="7">
        <f>Table_1[[#This Row],[End Time]]-Table_1[[#This Row],[start time]]</f>
        <v>0.2548611111111112</v>
      </c>
      <c r="O109" s="9">
        <f>(HOUR(Table_1[[#This Row],[Total Time (hour:min)]]))+(MINUTE(Table_1[[#This Row],[Total Time (hour:min)]])/60)</f>
        <v>6.1166666666666663</v>
      </c>
      <c r="P109" s="5">
        <f>(Table_1[[#This Row],[end O2 (mg/L)]]-Table_1[[#This Row],[start O2 (mg/L)]])*1000</f>
        <v>-320.00000000000028</v>
      </c>
      <c r="Q109" s="5">
        <v>0.03</v>
      </c>
      <c r="R109" s="5">
        <f>Table_1[[#This Row],[Change in O2 (ug/L)]]*Table_1[[#This Row],[Volume Incubated (L)]]</f>
        <v>-9.6000000000000085</v>
      </c>
      <c r="S109" s="9">
        <f>Table_1[[#This Row],[Change in O2 (ug)]]/Table_1[[#This Row],[Total Time (h)]]</f>
        <v>-1.5694822888283393</v>
      </c>
      <c r="T109" s="23">
        <v>3.8013300000000001</v>
      </c>
      <c r="U109" s="31">
        <f>Table_1[[#This Row],[Change in O2 (ug/h)]]/Table_1[[#This Row],[area (cm2)]]</f>
        <v>-0.41287714795304253</v>
      </c>
      <c r="V109" s="10">
        <v>0.7583333333333333</v>
      </c>
      <c r="W109" s="8">
        <v>8.4</v>
      </c>
      <c r="X109" s="8">
        <v>20.6</v>
      </c>
      <c r="Y109" s="7">
        <v>0.88124999999999998</v>
      </c>
      <c r="Z109" s="8">
        <v>8.5</v>
      </c>
      <c r="AA109" s="8">
        <v>21.5</v>
      </c>
      <c r="AB109" s="7">
        <f>Table_1[[#This Row],[End Time4]]-Table_1[[#This Row],[Start Time2]]</f>
        <v>0.12291666666666667</v>
      </c>
      <c r="AC109" s="9">
        <f t="shared" si="4"/>
        <v>2.95</v>
      </c>
      <c r="AD109" s="5">
        <f>(Table_1[[#This Row],[end O2 (mg/L)2]]-Table_1[[#This Row],[start O2 (mg/L) reads to 0.1]])*1000</f>
        <v>99.999999999999645</v>
      </c>
      <c r="AE109" s="5">
        <v>0.03</v>
      </c>
      <c r="AF109" s="5">
        <f t="shared" si="5"/>
        <v>2.9999999999999893</v>
      </c>
      <c r="AG109" s="5">
        <f t="shared" si="6"/>
        <v>1.0169491525423693</v>
      </c>
      <c r="AH109" s="25">
        <v>3.8013300000000001</v>
      </c>
      <c r="AI109" s="27">
        <f t="shared" si="7"/>
        <v>-0.26752456443991163</v>
      </c>
      <c r="AJ109" s="27">
        <f>Table_1[[#This Row],[NEP (mg O2 cm-2 h-1)]]+AI109</f>
        <v>-0.68040171239295422</v>
      </c>
    </row>
    <row r="110" spans="1:36" ht="15.75" customHeight="1" x14ac:dyDescent="0.25">
      <c r="A110" s="5">
        <v>37</v>
      </c>
      <c r="B110" s="5" t="s">
        <v>68</v>
      </c>
      <c r="C110" s="6">
        <v>43669</v>
      </c>
      <c r="D110" s="6" t="s">
        <v>60</v>
      </c>
      <c r="E110" s="11" t="s">
        <v>37</v>
      </c>
      <c r="F110" s="5" t="s">
        <v>38</v>
      </c>
      <c r="G110" s="5"/>
      <c r="H110" s="7">
        <v>0.49236111111111108</v>
      </c>
      <c r="I110" s="5">
        <v>8.77</v>
      </c>
      <c r="J110" s="5">
        <v>17</v>
      </c>
      <c r="K110" s="7">
        <v>0.71666666666666667</v>
      </c>
      <c r="L110" s="8">
        <v>7.9</v>
      </c>
      <c r="M110" s="8">
        <v>21.2</v>
      </c>
      <c r="N110" s="7">
        <f>Table_1[[#This Row],[End Time]]-Table_1[[#This Row],[start time]]</f>
        <v>0.22430555555555559</v>
      </c>
      <c r="O110" s="9">
        <f>(HOUR(Table_1[[#This Row],[Total Time (hour:min)]]))+(MINUTE(Table_1[[#This Row],[Total Time (hour:min)]])/60)</f>
        <v>5.3833333333333337</v>
      </c>
      <c r="P110" s="5">
        <f>(Table_1[[#This Row],[end O2 (mg/L)]]-Table_1[[#This Row],[start O2 (mg/L)]])*1000</f>
        <v>-869.9999999999992</v>
      </c>
      <c r="Q110" s="5">
        <v>0.03</v>
      </c>
      <c r="R110" s="5">
        <f>Table_1[[#This Row],[Change in O2 (ug/L)]]*Table_1[[#This Row],[Volume Incubated (L)]]</f>
        <v>-26.099999999999977</v>
      </c>
      <c r="S110" s="9">
        <f>Table_1[[#This Row],[Change in O2 (ug)]]/Table_1[[#This Row],[Total Time (h)]]</f>
        <v>-4.8482972136222866</v>
      </c>
      <c r="T110" s="23">
        <v>3.8013300000000001</v>
      </c>
      <c r="U110" s="31">
        <f>Table_1[[#This Row],[Change in O2 (ug/h)]]/Table_1[[#This Row],[area (cm2)]]</f>
        <v>-1.2754212903437183</v>
      </c>
      <c r="V110" s="10">
        <v>0.71736111111111101</v>
      </c>
      <c r="W110" s="8">
        <v>8.4</v>
      </c>
      <c r="X110" s="8">
        <v>20.5</v>
      </c>
      <c r="Y110" s="7">
        <v>0.8534722222222223</v>
      </c>
      <c r="Z110" s="8">
        <v>7.8</v>
      </c>
      <c r="AA110" s="8">
        <v>21.9</v>
      </c>
      <c r="AB110" s="7">
        <f>Table_1[[#This Row],[End Time4]]-Table_1[[#This Row],[Start Time2]]</f>
        <v>0.13611111111111129</v>
      </c>
      <c r="AC110" s="9">
        <f t="shared" si="4"/>
        <v>3.2666666666666666</v>
      </c>
      <c r="AD110" s="5">
        <f>(Table_1[[#This Row],[end O2 (mg/L)2]]-Table_1[[#This Row],[start O2 (mg/L) reads to 0.1]])*1000</f>
        <v>-600.00000000000057</v>
      </c>
      <c r="AE110" s="5">
        <v>0.03</v>
      </c>
      <c r="AF110" s="5">
        <f t="shared" si="5"/>
        <v>-18.000000000000018</v>
      </c>
      <c r="AG110" s="5">
        <f t="shared" si="6"/>
        <v>-5.5102040816326587</v>
      </c>
      <c r="AH110" s="25">
        <v>3.8013300000000001</v>
      </c>
      <c r="AI110" s="27">
        <f t="shared" si="7"/>
        <v>1.449546364465242</v>
      </c>
      <c r="AJ110" s="27">
        <f>Table_1[[#This Row],[NEP (mg O2 cm-2 h-1)]]+AI110</f>
        <v>0.17412507412152367</v>
      </c>
    </row>
    <row r="111" spans="1:36" ht="15.75" customHeight="1" x14ac:dyDescent="0.25">
      <c r="A111" s="5">
        <v>41</v>
      </c>
      <c r="B111" s="5" t="s">
        <v>72</v>
      </c>
      <c r="C111" s="6">
        <v>43669</v>
      </c>
      <c r="D111" s="6" t="s">
        <v>60</v>
      </c>
      <c r="E111" s="11" t="s">
        <v>37</v>
      </c>
      <c r="F111" s="5" t="s">
        <v>38</v>
      </c>
      <c r="G111" s="5"/>
      <c r="H111" s="7">
        <v>0.49444444444444446</v>
      </c>
      <c r="I111" s="9">
        <v>8.7899999999999991</v>
      </c>
      <c r="J111" s="9">
        <v>17</v>
      </c>
      <c r="K111" s="7">
        <v>0.72291666666666676</v>
      </c>
      <c r="L111" s="8">
        <v>7.3</v>
      </c>
      <c r="M111" s="8">
        <v>21.4</v>
      </c>
      <c r="N111" s="7">
        <f>Table_1[[#This Row],[End Time]]-Table_1[[#This Row],[start time]]</f>
        <v>0.2284722222222223</v>
      </c>
      <c r="O111" s="9">
        <f>(HOUR(Table_1[[#This Row],[Total Time (hour:min)]]))+(MINUTE(Table_1[[#This Row],[Total Time (hour:min)]])/60)</f>
        <v>5.4833333333333334</v>
      </c>
      <c r="P111" s="5">
        <f>(Table_1[[#This Row],[end O2 (mg/L)]]-Table_1[[#This Row],[start O2 (mg/L)]])*1000</f>
        <v>-1489.9999999999993</v>
      </c>
      <c r="Q111" s="5">
        <v>0.03</v>
      </c>
      <c r="R111" s="5">
        <f>Table_1[[#This Row],[Change in O2 (ug/L)]]*Table_1[[#This Row],[Volume Incubated (L)]]</f>
        <v>-44.699999999999974</v>
      </c>
      <c r="S111" s="9">
        <f>Table_1[[#This Row],[Change in O2 (ug)]]/Table_1[[#This Row],[Total Time (h)]]</f>
        <v>-8.1519756838905728</v>
      </c>
      <c r="T111" s="23">
        <v>3.8013300000000001</v>
      </c>
      <c r="U111" s="31">
        <f>Table_1[[#This Row],[Change in O2 (ug/h)]]/Table_1[[#This Row],[area (cm2)]]</f>
        <v>-2.1445061817549576</v>
      </c>
      <c r="V111" s="10">
        <v>0.72361111111111109</v>
      </c>
      <c r="W111" s="8">
        <v>8.3000000000000007</v>
      </c>
      <c r="X111" s="8">
        <v>20.5</v>
      </c>
      <c r="Y111" s="7">
        <v>0.85833333333333339</v>
      </c>
      <c r="Z111" s="8">
        <v>7.8</v>
      </c>
      <c r="AA111" s="8">
        <v>21.3</v>
      </c>
      <c r="AB111" s="7">
        <f>Table_1[[#This Row],[End Time4]]-Table_1[[#This Row],[Start Time2]]</f>
        <v>0.1347222222222223</v>
      </c>
      <c r="AC111" s="9">
        <f t="shared" si="4"/>
        <v>3.2333333333333334</v>
      </c>
      <c r="AD111" s="5">
        <f>(Table_1[[#This Row],[end O2 (mg/L)2]]-Table_1[[#This Row],[start O2 (mg/L) reads to 0.1]])*1000</f>
        <v>-500.00000000000091</v>
      </c>
      <c r="AE111" s="5">
        <v>0.03</v>
      </c>
      <c r="AF111" s="5">
        <f t="shared" si="5"/>
        <v>-15.000000000000027</v>
      </c>
      <c r="AG111" s="5">
        <f t="shared" si="6"/>
        <v>-4.6391752577319672</v>
      </c>
      <c r="AH111" s="25">
        <v>3.8013300000000001</v>
      </c>
      <c r="AI111" s="27">
        <f t="shared" si="7"/>
        <v>1.2204084511820776</v>
      </c>
      <c r="AJ111" s="27">
        <f>Table_1[[#This Row],[NEP (mg O2 cm-2 h-1)]]+AI111</f>
        <v>-0.92409773057287992</v>
      </c>
    </row>
    <row r="112" spans="1:36" ht="15.75" customHeight="1" x14ac:dyDescent="0.25">
      <c r="A112" s="5">
        <v>42</v>
      </c>
      <c r="B112" s="5" t="s">
        <v>73</v>
      </c>
      <c r="C112" s="6">
        <v>43669</v>
      </c>
      <c r="D112" s="6" t="s">
        <v>60</v>
      </c>
      <c r="E112" s="11" t="s">
        <v>37</v>
      </c>
      <c r="F112" s="5" t="s">
        <v>38</v>
      </c>
      <c r="G112" s="5"/>
      <c r="H112" s="7">
        <v>0.49444444444444446</v>
      </c>
      <c r="I112" s="5">
        <v>8.7899999999999991</v>
      </c>
      <c r="J112" s="9">
        <v>17.100000000000001</v>
      </c>
      <c r="K112" s="7">
        <v>0.72430555555555554</v>
      </c>
      <c r="L112" s="8">
        <v>7.2</v>
      </c>
      <c r="M112" s="8">
        <v>21.2</v>
      </c>
      <c r="N112" s="7">
        <f>Table_1[[#This Row],[End Time]]-Table_1[[#This Row],[start time]]</f>
        <v>0.22986111111111107</v>
      </c>
      <c r="O112" s="9">
        <f>(HOUR(Table_1[[#This Row],[Total Time (hour:min)]]))+(MINUTE(Table_1[[#This Row],[Total Time (hour:min)]])/60)</f>
        <v>5.5166666666666666</v>
      </c>
      <c r="P112" s="5">
        <f>(Table_1[[#This Row],[end O2 (mg/L)]]-Table_1[[#This Row],[start O2 (mg/L)]])*1000</f>
        <v>-1589.9999999999989</v>
      </c>
      <c r="Q112" s="5">
        <v>0.03</v>
      </c>
      <c r="R112" s="5">
        <f>Table_1[[#This Row],[Change in O2 (ug/L)]]*Table_1[[#This Row],[Volume Incubated (L)]]</f>
        <v>-47.699999999999967</v>
      </c>
      <c r="S112" s="9">
        <f>Table_1[[#This Row],[Change in O2 (ug)]]/Table_1[[#This Row],[Total Time (h)]]</f>
        <v>-8.6465256797583017</v>
      </c>
      <c r="T112" s="23">
        <v>3.8013300000000001</v>
      </c>
      <c r="U112" s="31">
        <f>Table_1[[#This Row],[Change in O2 (ug/h)]]/Table_1[[#This Row],[area (cm2)]]</f>
        <v>-2.2746053827892609</v>
      </c>
      <c r="V112" s="10">
        <v>0.72569444444444453</v>
      </c>
      <c r="W112" s="8">
        <v>8.4</v>
      </c>
      <c r="X112" s="8">
        <v>20.399999999999999</v>
      </c>
      <c r="Y112" s="7">
        <v>0.86041666666666661</v>
      </c>
      <c r="Z112" s="8">
        <v>7.2</v>
      </c>
      <c r="AA112" s="8">
        <v>21.3</v>
      </c>
      <c r="AB112" s="7">
        <f>Table_1[[#This Row],[End Time4]]-Table_1[[#This Row],[Start Time2]]</f>
        <v>0.13472222222222208</v>
      </c>
      <c r="AC112" s="9">
        <f t="shared" si="4"/>
        <v>3.2333333333333334</v>
      </c>
      <c r="AD112" s="5">
        <f>(Table_1[[#This Row],[end O2 (mg/L)2]]-Table_1[[#This Row],[start O2 (mg/L) reads to 0.1]])*1000</f>
        <v>-1200.0000000000002</v>
      </c>
      <c r="AE112" s="5">
        <v>0.03</v>
      </c>
      <c r="AF112" s="5">
        <f t="shared" si="5"/>
        <v>-36.000000000000007</v>
      </c>
      <c r="AG112" s="5">
        <f t="shared" si="6"/>
        <v>-11.134020618556702</v>
      </c>
      <c r="AH112" s="25">
        <v>3.8013300000000001</v>
      </c>
      <c r="AI112" s="27">
        <f t="shared" si="7"/>
        <v>2.9289802828369811</v>
      </c>
      <c r="AJ112" s="27">
        <f>Table_1[[#This Row],[NEP (mg O2 cm-2 h-1)]]+AI112</f>
        <v>0.65437490004772014</v>
      </c>
    </row>
    <row r="113" spans="1:36" ht="15.75" customHeight="1" x14ac:dyDescent="0.25">
      <c r="A113" s="5">
        <v>44</v>
      </c>
      <c r="B113" s="5" t="s">
        <v>75</v>
      </c>
      <c r="C113" s="6">
        <v>43669</v>
      </c>
      <c r="D113" s="6" t="s">
        <v>60</v>
      </c>
      <c r="E113" s="11" t="s">
        <v>37</v>
      </c>
      <c r="F113" s="5" t="s">
        <v>38</v>
      </c>
      <c r="G113" s="5"/>
      <c r="H113" s="7">
        <v>0.49513888888888885</v>
      </c>
      <c r="I113" s="5">
        <v>8.81</v>
      </c>
      <c r="J113" s="9">
        <v>17.100000000000001</v>
      </c>
      <c r="K113" s="7">
        <v>0.7284722222222223</v>
      </c>
      <c r="L113" s="8">
        <v>7.1</v>
      </c>
      <c r="M113" s="8">
        <v>21.6</v>
      </c>
      <c r="N113" s="7">
        <f>Table_1[[#This Row],[End Time]]-Table_1[[#This Row],[start time]]</f>
        <v>0.23333333333333345</v>
      </c>
      <c r="O113" s="9">
        <f>(HOUR(Table_1[[#This Row],[Total Time (hour:min)]]))+(MINUTE(Table_1[[#This Row],[Total Time (hour:min)]])/60)</f>
        <v>5.6</v>
      </c>
      <c r="P113" s="5">
        <f>(Table_1[[#This Row],[end O2 (mg/L)]]-Table_1[[#This Row],[start O2 (mg/L)]])*1000</f>
        <v>-1710.0000000000009</v>
      </c>
      <c r="Q113" s="5">
        <v>0.03</v>
      </c>
      <c r="R113" s="5">
        <f>Table_1[[#This Row],[Change in O2 (ug/L)]]*Table_1[[#This Row],[Volume Incubated (L)]]</f>
        <v>-51.300000000000026</v>
      </c>
      <c r="S113" s="9">
        <f>Table_1[[#This Row],[Change in O2 (ug)]]/Table_1[[#This Row],[Total Time (h)]]</f>
        <v>-9.16071428571429</v>
      </c>
      <c r="T113" s="23">
        <v>3.8013300000000001</v>
      </c>
      <c r="U113" s="31">
        <f>Table_1[[#This Row],[Change in O2 (ug/h)]]/Table_1[[#This Row],[area (cm2)]]</f>
        <v>-2.4098708309234635</v>
      </c>
      <c r="V113" s="10">
        <v>0.72916666666666663</v>
      </c>
      <c r="W113" s="8">
        <v>8.1999999999999993</v>
      </c>
      <c r="X113" s="8">
        <v>20.5</v>
      </c>
      <c r="Y113" s="7">
        <v>0.86388888888888893</v>
      </c>
      <c r="Z113" s="8">
        <v>7.4</v>
      </c>
      <c r="AA113" s="8">
        <v>21.4</v>
      </c>
      <c r="AB113" s="7">
        <f>Table_1[[#This Row],[End Time4]]-Table_1[[#This Row],[Start Time2]]</f>
        <v>0.1347222222222223</v>
      </c>
      <c r="AC113" s="9">
        <f t="shared" si="4"/>
        <v>3.2333333333333334</v>
      </c>
      <c r="AD113" s="5">
        <f>(Table_1[[#This Row],[end O2 (mg/L)2]]-Table_1[[#This Row],[start O2 (mg/L) reads to 0.1]])*1000</f>
        <v>-799.99999999999898</v>
      </c>
      <c r="AE113" s="5">
        <v>0.03</v>
      </c>
      <c r="AF113" s="5">
        <f t="shared" si="5"/>
        <v>-23.999999999999968</v>
      </c>
      <c r="AG113" s="5">
        <f t="shared" si="6"/>
        <v>-7.4226804123711236</v>
      </c>
      <c r="AH113" s="25">
        <v>3.8013300000000001</v>
      </c>
      <c r="AI113" s="27">
        <f t="shared" si="7"/>
        <v>1.9526535218913179</v>
      </c>
      <c r="AJ113" s="27">
        <f>Table_1[[#This Row],[NEP (mg O2 cm-2 h-1)]]+AI113</f>
        <v>-0.45721730903214564</v>
      </c>
    </row>
    <row r="114" spans="1:36" ht="15.75" customHeight="1" x14ac:dyDescent="0.25">
      <c r="A114" s="5">
        <v>53</v>
      </c>
      <c r="B114" s="5" t="s">
        <v>84</v>
      </c>
      <c r="C114" s="6">
        <v>43669</v>
      </c>
      <c r="D114" s="6" t="s">
        <v>60</v>
      </c>
      <c r="E114" s="5" t="s">
        <v>37</v>
      </c>
      <c r="F114" s="5" t="s">
        <v>38</v>
      </c>
      <c r="G114" s="5"/>
      <c r="H114" s="7">
        <v>0.50069444444444444</v>
      </c>
      <c r="I114" s="9">
        <v>8.81</v>
      </c>
      <c r="J114" s="5">
        <v>17.2</v>
      </c>
      <c r="K114" s="7">
        <v>0.74722222222222223</v>
      </c>
      <c r="L114" s="8">
        <v>7.5</v>
      </c>
      <c r="M114" s="8">
        <v>20.8</v>
      </c>
      <c r="N114" s="7">
        <f>Table_1[[#This Row],[End Time]]-Table_1[[#This Row],[start time]]</f>
        <v>0.24652777777777779</v>
      </c>
      <c r="O114" s="9">
        <f>(HOUR(Table_1[[#This Row],[Total Time (hour:min)]]))+(MINUTE(Table_1[[#This Row],[Total Time (hour:min)]])/60)</f>
        <v>5.916666666666667</v>
      </c>
      <c r="P114" s="5">
        <f>(Table_1[[#This Row],[end O2 (mg/L)]]-Table_1[[#This Row],[start O2 (mg/L)]])*1000</f>
        <v>-1310.0000000000005</v>
      </c>
      <c r="Q114" s="5">
        <v>0.03</v>
      </c>
      <c r="R114" s="5">
        <f>Table_1[[#This Row],[Change in O2 (ug/L)]]*Table_1[[#This Row],[Volume Incubated (L)]]</f>
        <v>-39.300000000000011</v>
      </c>
      <c r="S114" s="9">
        <f>Table_1[[#This Row],[Change in O2 (ug)]]/Table_1[[#This Row],[Total Time (h)]]</f>
        <v>-6.6422535211267624</v>
      </c>
      <c r="T114" s="23">
        <v>3.8013300000000001</v>
      </c>
      <c r="U114" s="31">
        <f>Table_1[[#This Row],[Change in O2 (ug/h)]]/Table_1[[#This Row],[area (cm2)]]</f>
        <v>-1.7473498804699308</v>
      </c>
      <c r="V114" s="10">
        <v>0.74722222222222223</v>
      </c>
      <c r="W114" s="8">
        <v>8.3000000000000007</v>
      </c>
      <c r="X114" s="8">
        <v>20.6</v>
      </c>
      <c r="Y114" s="7">
        <v>0.87569444444444444</v>
      </c>
      <c r="Z114" s="8">
        <v>7.6</v>
      </c>
      <c r="AA114" s="8">
        <v>21.1</v>
      </c>
      <c r="AB114" s="7">
        <f>Table_1[[#This Row],[End Time4]]-Table_1[[#This Row],[Start Time2]]</f>
        <v>0.12847222222222221</v>
      </c>
      <c r="AC114" s="9">
        <f t="shared" si="4"/>
        <v>3.0833333333333335</v>
      </c>
      <c r="AD114" s="5">
        <f>(Table_1[[#This Row],[end O2 (mg/L)2]]-Table_1[[#This Row],[start O2 (mg/L) reads to 0.1]])*1000</f>
        <v>-700.00000000000102</v>
      </c>
      <c r="AE114" s="5">
        <v>0.03</v>
      </c>
      <c r="AF114" s="5">
        <f t="shared" si="5"/>
        <v>-21.000000000000028</v>
      </c>
      <c r="AG114" s="5">
        <f t="shared" si="6"/>
        <v>-6.8108108108108194</v>
      </c>
      <c r="AH114" s="25">
        <v>3.8013300000000001</v>
      </c>
      <c r="AI114" s="27">
        <f t="shared" si="7"/>
        <v>1.7916915423840654</v>
      </c>
      <c r="AJ114" s="27">
        <f>Table_1[[#This Row],[NEP (mg O2 cm-2 h-1)]]+AI114</f>
        <v>4.4341661914134578E-2</v>
      </c>
    </row>
    <row r="115" spans="1:36" ht="15.75" customHeight="1" x14ac:dyDescent="0.25">
      <c r="A115" s="5">
        <v>35</v>
      </c>
      <c r="B115" s="5" t="s">
        <v>66</v>
      </c>
      <c r="C115" s="6">
        <v>43669</v>
      </c>
      <c r="D115" s="6" t="s">
        <v>60</v>
      </c>
      <c r="E115" s="11" t="s">
        <v>30</v>
      </c>
      <c r="F115" s="5" t="s">
        <v>38</v>
      </c>
      <c r="G115" s="5"/>
      <c r="H115" s="7">
        <v>0.4909722222222222</v>
      </c>
      <c r="I115" s="5">
        <v>8.77</v>
      </c>
      <c r="J115" s="5">
        <v>16.899999999999999</v>
      </c>
      <c r="K115" s="7">
        <v>0.71250000000000002</v>
      </c>
      <c r="L115" s="8">
        <v>7.4</v>
      </c>
      <c r="M115" s="8">
        <v>21.3</v>
      </c>
      <c r="N115" s="7">
        <f>Table_1[[#This Row],[End Time]]-Table_1[[#This Row],[start time]]</f>
        <v>0.22152777777777782</v>
      </c>
      <c r="O115" s="9">
        <f>(HOUR(Table_1[[#This Row],[Total Time (hour:min)]]))+(MINUTE(Table_1[[#This Row],[Total Time (hour:min)]])/60)</f>
        <v>5.3166666666666664</v>
      </c>
      <c r="P115" s="5">
        <f>(Table_1[[#This Row],[end O2 (mg/L)]]-Table_1[[#This Row],[start O2 (mg/L)]])*1000</f>
        <v>-1369.9999999999993</v>
      </c>
      <c r="Q115" s="5">
        <v>0.03</v>
      </c>
      <c r="R115" s="5">
        <f>Table_1[[#This Row],[Change in O2 (ug/L)]]*Table_1[[#This Row],[Volume Incubated (L)]]</f>
        <v>-41.09999999999998</v>
      </c>
      <c r="S115" s="9">
        <f>Table_1[[#This Row],[Change in O2 (ug)]]/Table_1[[#This Row],[Total Time (h)]]</f>
        <v>-7.7304075235109684</v>
      </c>
      <c r="T115" s="23">
        <v>3.8013300000000001</v>
      </c>
      <c r="U115" s="31">
        <f>Table_1[[#This Row],[Change in O2 (ug/h)]]/Table_1[[#This Row],[area (cm2)]]</f>
        <v>-2.0336060072424567</v>
      </c>
      <c r="V115" s="10">
        <v>0.71319444444444446</v>
      </c>
      <c r="W115" s="8">
        <v>8.4</v>
      </c>
      <c r="X115" s="8">
        <v>20.399999999999999</v>
      </c>
      <c r="Y115" s="7">
        <v>0.85069444444444453</v>
      </c>
      <c r="Z115" s="8">
        <v>7.5</v>
      </c>
      <c r="AA115" s="8">
        <v>21.7</v>
      </c>
      <c r="AB115" s="7">
        <f>Table_1[[#This Row],[End Time4]]-Table_1[[#This Row],[Start Time2]]</f>
        <v>0.13750000000000007</v>
      </c>
      <c r="AC115" s="9">
        <f t="shared" si="4"/>
        <v>3.3</v>
      </c>
      <c r="AD115" s="5">
        <f>(Table_1[[#This Row],[end O2 (mg/L)2]]-Table_1[[#This Row],[start O2 (mg/L) reads to 0.1]])*1000</f>
        <v>-900.00000000000034</v>
      </c>
      <c r="AE115" s="5">
        <v>0.03</v>
      </c>
      <c r="AF115" s="5">
        <f t="shared" si="5"/>
        <v>-27.000000000000011</v>
      </c>
      <c r="AG115" s="5">
        <f t="shared" si="6"/>
        <v>-8.1818181818181852</v>
      </c>
      <c r="AH115" s="25">
        <v>3.8013300000000001</v>
      </c>
      <c r="AI115" s="27">
        <f t="shared" si="7"/>
        <v>2.1523567229938427</v>
      </c>
      <c r="AJ115" s="27">
        <f>Table_1[[#This Row],[NEP (mg O2 cm-2 h-1)]]+AI115</f>
        <v>0.11875071575138607</v>
      </c>
    </row>
    <row r="116" spans="1:36" ht="15.75" customHeight="1" x14ac:dyDescent="0.25">
      <c r="A116" s="5">
        <v>36</v>
      </c>
      <c r="B116" s="5" t="s">
        <v>67</v>
      </c>
      <c r="C116" s="6">
        <v>43669</v>
      </c>
      <c r="D116" s="6" t="s">
        <v>60</v>
      </c>
      <c r="E116" s="11" t="s">
        <v>30</v>
      </c>
      <c r="F116" s="5" t="s">
        <v>38</v>
      </c>
      <c r="G116" s="5"/>
      <c r="H116" s="7">
        <v>0.4916666666666667</v>
      </c>
      <c r="I116" s="5">
        <v>8.7799999999999994</v>
      </c>
      <c r="J116" s="5">
        <v>16.899999999999999</v>
      </c>
      <c r="K116" s="7">
        <v>0.71458333333333324</v>
      </c>
      <c r="L116" s="8">
        <v>7.7</v>
      </c>
      <c r="M116" s="8">
        <v>21.5</v>
      </c>
      <c r="N116" s="7">
        <f>Table_1[[#This Row],[End Time]]-Table_1[[#This Row],[start time]]</f>
        <v>0.22291666666666654</v>
      </c>
      <c r="O116" s="9">
        <f>(HOUR(Table_1[[#This Row],[Total Time (hour:min)]]))+(MINUTE(Table_1[[#This Row],[Total Time (hour:min)]])/60)</f>
        <v>5.35</v>
      </c>
      <c r="P116" s="5">
        <f>(Table_1[[#This Row],[end O2 (mg/L)]]-Table_1[[#This Row],[start O2 (mg/L)]])*1000</f>
        <v>-1079.9999999999991</v>
      </c>
      <c r="Q116" s="5">
        <v>0.03</v>
      </c>
      <c r="R116" s="5">
        <f>Table_1[[#This Row],[Change in O2 (ug/L)]]*Table_1[[#This Row],[Volume Incubated (L)]]</f>
        <v>-32.39999999999997</v>
      </c>
      <c r="S116" s="9">
        <f>Table_1[[#This Row],[Change in O2 (ug)]]/Table_1[[#This Row],[Total Time (h)]]</f>
        <v>-6.0560747663551346</v>
      </c>
      <c r="T116" s="23">
        <v>3.8013300000000001</v>
      </c>
      <c r="U116" s="31">
        <f>Table_1[[#This Row],[Change in O2 (ug/h)]]/Table_1[[#This Row],[area (cm2)]]</f>
        <v>-1.5931462846832909</v>
      </c>
      <c r="V116" s="10">
        <v>0.71527777777777779</v>
      </c>
      <c r="W116" s="8">
        <v>8.3000000000000007</v>
      </c>
      <c r="X116" s="8">
        <v>20.399999999999999</v>
      </c>
      <c r="Y116" s="7">
        <v>0.8520833333333333</v>
      </c>
      <c r="Z116" s="8">
        <v>7.7</v>
      </c>
      <c r="AA116" s="8">
        <v>21.7</v>
      </c>
      <c r="AB116" s="7">
        <f>Table_1[[#This Row],[End Time4]]-Table_1[[#This Row],[Start Time2]]</f>
        <v>0.13680555555555551</v>
      </c>
      <c r="AC116" s="9">
        <f t="shared" si="4"/>
        <v>3.2833333333333332</v>
      </c>
      <c r="AD116" s="5">
        <f>(Table_1[[#This Row],[end O2 (mg/L)2]]-Table_1[[#This Row],[start O2 (mg/L) reads to 0.1]])*1000</f>
        <v>-600.00000000000057</v>
      </c>
      <c r="AE116" s="5">
        <v>0.03</v>
      </c>
      <c r="AF116" s="5">
        <f t="shared" si="5"/>
        <v>-18.000000000000018</v>
      </c>
      <c r="AG116" s="5">
        <f t="shared" si="6"/>
        <v>-5.4822335025380768</v>
      </c>
      <c r="AH116" s="25">
        <v>3.8013300000000001</v>
      </c>
      <c r="AI116" s="27">
        <f t="shared" si="7"/>
        <v>1.442188261092322</v>
      </c>
      <c r="AJ116" s="27">
        <f>Table_1[[#This Row],[NEP (mg O2 cm-2 h-1)]]+AI116</f>
        <v>-0.15095802359096888</v>
      </c>
    </row>
    <row r="117" spans="1:36" ht="15.75" customHeight="1" x14ac:dyDescent="0.25">
      <c r="A117" s="5">
        <v>46</v>
      </c>
      <c r="B117" s="5" t="s">
        <v>77</v>
      </c>
      <c r="C117" s="6">
        <v>43669</v>
      </c>
      <c r="D117" s="6" t="s">
        <v>60</v>
      </c>
      <c r="E117" s="11" t="s">
        <v>30</v>
      </c>
      <c r="F117" s="5" t="s">
        <v>38</v>
      </c>
      <c r="G117" s="5"/>
      <c r="H117" s="7">
        <v>0.49652777777777773</v>
      </c>
      <c r="I117" s="5">
        <v>8.8000000000000007</v>
      </c>
      <c r="J117" s="9">
        <v>17.100000000000001</v>
      </c>
      <c r="K117" s="7">
        <v>0.73055555555555562</v>
      </c>
      <c r="L117" s="8">
        <v>7.8</v>
      </c>
      <c r="M117" s="8">
        <v>21</v>
      </c>
      <c r="N117" s="7">
        <f>Table_1[[#This Row],[End Time]]-Table_1[[#This Row],[start time]]</f>
        <v>0.23402777777777789</v>
      </c>
      <c r="O117" s="9">
        <f>(HOUR(Table_1[[#This Row],[Total Time (hour:min)]]))+(MINUTE(Table_1[[#This Row],[Total Time (hour:min)]])/60)</f>
        <v>5.6166666666666671</v>
      </c>
      <c r="P117" s="5">
        <f>(Table_1[[#This Row],[end O2 (mg/L)]]-Table_1[[#This Row],[start O2 (mg/L)]])*1000</f>
        <v>-1000.0000000000009</v>
      </c>
      <c r="Q117" s="5">
        <v>0.03</v>
      </c>
      <c r="R117" s="5">
        <f>Table_1[[#This Row],[Change in O2 (ug/L)]]*Table_1[[#This Row],[Volume Incubated (L)]]</f>
        <v>-30.000000000000025</v>
      </c>
      <c r="S117" s="9">
        <f>Table_1[[#This Row],[Change in O2 (ug)]]/Table_1[[#This Row],[Total Time (h)]]</f>
        <v>-5.3412462908011911</v>
      </c>
      <c r="T117" s="23">
        <v>3.8013300000000001</v>
      </c>
      <c r="U117" s="31">
        <f>Table_1[[#This Row],[Change in O2 (ug/h)]]/Table_1[[#This Row],[area (cm2)]]</f>
        <v>-1.4050993443876725</v>
      </c>
      <c r="V117" s="10">
        <v>0.73333333333333339</v>
      </c>
      <c r="W117" s="8">
        <v>8.4</v>
      </c>
      <c r="X117" s="8">
        <v>20.5</v>
      </c>
      <c r="Y117" s="7">
        <v>0.86597222222222225</v>
      </c>
      <c r="Z117" s="8">
        <v>7.8</v>
      </c>
      <c r="AA117" s="8">
        <v>21.3</v>
      </c>
      <c r="AB117" s="7">
        <f>Table_1[[#This Row],[End Time4]]-Table_1[[#This Row],[Start Time2]]</f>
        <v>0.13263888888888886</v>
      </c>
      <c r="AC117" s="9">
        <f t="shared" si="4"/>
        <v>3.1833333333333331</v>
      </c>
      <c r="AD117" s="5">
        <f>(Table_1[[#This Row],[end O2 (mg/L)2]]-Table_1[[#This Row],[start O2 (mg/L) reads to 0.1]])*1000</f>
        <v>-600.00000000000057</v>
      </c>
      <c r="AE117" s="5">
        <v>0.03</v>
      </c>
      <c r="AF117" s="5">
        <f t="shared" si="5"/>
        <v>-18.000000000000018</v>
      </c>
      <c r="AG117" s="5">
        <f t="shared" si="6"/>
        <v>-5.6544502617801102</v>
      </c>
      <c r="AH117" s="25">
        <v>3.8013300000000001</v>
      </c>
      <c r="AI117" s="27">
        <f t="shared" si="7"/>
        <v>1.487492604372709</v>
      </c>
      <c r="AJ117" s="27">
        <f>Table_1[[#This Row],[NEP (mg O2 cm-2 h-1)]]+AI117</f>
        <v>8.2393259985036549E-2</v>
      </c>
    </row>
    <row r="118" spans="1:36" ht="15.75" customHeight="1" x14ac:dyDescent="0.25">
      <c r="A118" s="5">
        <v>42</v>
      </c>
      <c r="B118" s="5" t="s">
        <v>148</v>
      </c>
      <c r="C118" s="6">
        <v>43670</v>
      </c>
      <c r="D118" s="6" t="s">
        <v>140</v>
      </c>
      <c r="E118" s="5" t="s">
        <v>37</v>
      </c>
      <c r="F118" s="5" t="s">
        <v>31</v>
      </c>
      <c r="G118" s="5"/>
      <c r="H118" s="7">
        <v>0.4993055555555555</v>
      </c>
      <c r="I118" s="9">
        <v>9</v>
      </c>
      <c r="J118" s="5">
        <v>17.600000000000001</v>
      </c>
      <c r="K118" s="7">
        <v>0.68611111111111101</v>
      </c>
      <c r="L118" s="8">
        <v>8.3000000000000007</v>
      </c>
      <c r="M118" s="8">
        <v>22.4</v>
      </c>
      <c r="N118" s="7">
        <f>Table_1[[#This Row],[End Time]]-Table_1[[#This Row],[start time]]</f>
        <v>0.1868055555555555</v>
      </c>
      <c r="O118" s="9">
        <f>(HOUR(Table_1[[#This Row],[Total Time (hour:min)]]))+(MINUTE(Table_1[[#This Row],[Total Time (hour:min)]])/60)</f>
        <v>4.4833333333333334</v>
      </c>
      <c r="P118" s="5">
        <f>(Table_1[[#This Row],[end O2 (mg/L)]]-Table_1[[#This Row],[start O2 (mg/L)]])*1000</f>
        <v>-699.99999999999932</v>
      </c>
      <c r="Q118" s="5">
        <v>0.03</v>
      </c>
      <c r="R118" s="5">
        <f>Table_1[[#This Row],[Change in O2 (ug/L)]]*Table_1[[#This Row],[Volume Incubated (L)]]</f>
        <v>-20.999999999999979</v>
      </c>
      <c r="S118" s="9">
        <f>Table_1[[#This Row],[Change in O2 (ug)]]/Table_1[[#This Row],[Total Time (h)]]</f>
        <v>-4.6840148698884709</v>
      </c>
      <c r="T118" s="23">
        <v>3.8013300000000001</v>
      </c>
      <c r="U118" s="31">
        <f>Table_1[[#This Row],[Change in O2 (ug/h)]]/Table_1[[#This Row],[area (cm2)]]</f>
        <v>-1.2322042205987038</v>
      </c>
      <c r="V118" s="10">
        <v>0.68680555555555556</v>
      </c>
      <c r="W118" s="8">
        <v>8.6</v>
      </c>
      <c r="X118" s="8">
        <v>19.100000000000001</v>
      </c>
      <c r="Y118" s="7">
        <v>0.84305555555555556</v>
      </c>
      <c r="Z118" s="8">
        <v>8.3000000000000007</v>
      </c>
      <c r="AA118" s="8">
        <v>21.3</v>
      </c>
      <c r="AB118" s="7">
        <f>Table_1[[#This Row],[End Time4]]-Table_1[[#This Row],[Start Time2]]</f>
        <v>0.15625</v>
      </c>
      <c r="AC118" s="9">
        <f t="shared" si="4"/>
        <v>3.75</v>
      </c>
      <c r="AD118" s="5">
        <f>(Table_1[[#This Row],[end O2 (mg/L)2]]-Table_1[[#This Row],[start O2 (mg/L) reads to 0.1]])*1000</f>
        <v>-299.99999999999892</v>
      </c>
      <c r="AE118" s="5">
        <v>0.03</v>
      </c>
      <c r="AF118" s="5">
        <f t="shared" si="5"/>
        <v>-8.999999999999968</v>
      </c>
      <c r="AG118" s="5">
        <f t="shared" si="6"/>
        <v>-2.3999999999999915</v>
      </c>
      <c r="AH118" s="25">
        <v>3.8013300000000001</v>
      </c>
      <c r="AI118" s="27">
        <f t="shared" si="7"/>
        <v>0.63135797207819144</v>
      </c>
      <c r="AJ118" s="27">
        <f>Table_1[[#This Row],[NEP (mg O2 cm-2 h-1)]]+AI118</f>
        <v>-0.60084624852051238</v>
      </c>
    </row>
    <row r="119" spans="1:36" ht="15.75" customHeight="1" x14ac:dyDescent="0.25">
      <c r="A119" s="5">
        <v>44</v>
      </c>
      <c r="B119" s="5" t="s">
        <v>150</v>
      </c>
      <c r="C119" s="6">
        <v>43670</v>
      </c>
      <c r="D119" s="6" t="s">
        <v>140</v>
      </c>
      <c r="E119" s="5" t="s">
        <v>37</v>
      </c>
      <c r="F119" s="5" t="s">
        <v>31</v>
      </c>
      <c r="G119" s="5"/>
      <c r="H119" s="7">
        <v>0.50138888888888888</v>
      </c>
      <c r="I119" s="9">
        <v>9</v>
      </c>
      <c r="J119" s="5">
        <v>17.600000000000001</v>
      </c>
      <c r="K119" s="7">
        <v>0.68819444444444444</v>
      </c>
      <c r="L119" s="8">
        <v>8.3000000000000007</v>
      </c>
      <c r="M119" s="8">
        <v>22.7</v>
      </c>
      <c r="N119" s="7">
        <f>Table_1[[#This Row],[End Time]]-Table_1[[#This Row],[start time]]</f>
        <v>0.18680555555555556</v>
      </c>
      <c r="O119" s="9">
        <f>(HOUR(Table_1[[#This Row],[Total Time (hour:min)]]))+(MINUTE(Table_1[[#This Row],[Total Time (hour:min)]])/60)</f>
        <v>4.4833333333333334</v>
      </c>
      <c r="P119" s="5">
        <f>(Table_1[[#This Row],[end O2 (mg/L)]]-Table_1[[#This Row],[start O2 (mg/L)]])*1000</f>
        <v>-699.99999999999932</v>
      </c>
      <c r="Q119" s="5">
        <v>0.03</v>
      </c>
      <c r="R119" s="5">
        <f>Table_1[[#This Row],[Change in O2 (ug/L)]]*Table_1[[#This Row],[Volume Incubated (L)]]</f>
        <v>-20.999999999999979</v>
      </c>
      <c r="S119" s="9">
        <f>Table_1[[#This Row],[Change in O2 (ug)]]/Table_1[[#This Row],[Total Time (h)]]</f>
        <v>-4.6840148698884709</v>
      </c>
      <c r="T119" s="23">
        <v>3.8013300000000001</v>
      </c>
      <c r="U119" s="31">
        <f>Table_1[[#This Row],[Change in O2 (ug/h)]]/Table_1[[#This Row],[area (cm2)]]</f>
        <v>-1.2322042205987038</v>
      </c>
      <c r="V119" s="10">
        <v>0.68888888888888899</v>
      </c>
      <c r="W119" s="8">
        <v>8.6</v>
      </c>
      <c r="X119" s="8">
        <v>19.2</v>
      </c>
      <c r="Y119" s="7">
        <v>0.84513888888888899</v>
      </c>
      <c r="Z119" s="8">
        <v>8.3000000000000007</v>
      </c>
      <c r="AA119" s="8">
        <v>21.2</v>
      </c>
      <c r="AB119" s="7">
        <f>Table_1[[#This Row],[End Time4]]-Table_1[[#This Row],[Start Time2]]</f>
        <v>0.15625</v>
      </c>
      <c r="AC119" s="9">
        <f t="shared" si="4"/>
        <v>3.75</v>
      </c>
      <c r="AD119" s="5">
        <f>(Table_1[[#This Row],[end O2 (mg/L)2]]-Table_1[[#This Row],[start O2 (mg/L) reads to 0.1]])*1000</f>
        <v>-299.99999999999892</v>
      </c>
      <c r="AE119" s="5">
        <v>0.03</v>
      </c>
      <c r="AF119" s="5">
        <f t="shared" si="5"/>
        <v>-8.999999999999968</v>
      </c>
      <c r="AG119" s="5">
        <f t="shared" si="6"/>
        <v>-2.3999999999999915</v>
      </c>
      <c r="AH119" s="25">
        <v>3.8013300000000001</v>
      </c>
      <c r="AI119" s="27">
        <f t="shared" si="7"/>
        <v>0.63135797207819144</v>
      </c>
      <c r="AJ119" s="27">
        <f>Table_1[[#This Row],[NEP (mg O2 cm-2 h-1)]]+AI119</f>
        <v>-0.60084624852051238</v>
      </c>
    </row>
    <row r="120" spans="1:36" ht="15.75" customHeight="1" x14ac:dyDescent="0.25">
      <c r="A120" s="5">
        <v>46</v>
      </c>
      <c r="B120" s="5" t="s">
        <v>152</v>
      </c>
      <c r="C120" s="6">
        <v>43670</v>
      </c>
      <c r="D120" s="6" t="s">
        <v>140</v>
      </c>
      <c r="E120" s="5" t="s">
        <v>37</v>
      </c>
      <c r="F120" s="5" t="s">
        <v>31</v>
      </c>
      <c r="G120" s="5"/>
      <c r="H120" s="7">
        <v>0.50277777777777777</v>
      </c>
      <c r="I120" s="9">
        <v>9</v>
      </c>
      <c r="J120" s="5">
        <v>17.600000000000001</v>
      </c>
      <c r="K120" s="7">
        <v>0.68958333333333333</v>
      </c>
      <c r="L120" s="8">
        <v>7.3</v>
      </c>
      <c r="M120" s="8">
        <v>22.4</v>
      </c>
      <c r="N120" s="7">
        <f>Table_1[[#This Row],[End Time]]-Table_1[[#This Row],[start time]]</f>
        <v>0.18680555555555556</v>
      </c>
      <c r="O120" s="9">
        <f>(HOUR(Table_1[[#This Row],[Total Time (hour:min)]]))+(MINUTE(Table_1[[#This Row],[Total Time (hour:min)]])/60)</f>
        <v>4.4833333333333334</v>
      </c>
      <c r="P120" s="5">
        <f>(Table_1[[#This Row],[end O2 (mg/L)]]-Table_1[[#This Row],[start O2 (mg/L)]])*1000</f>
        <v>-1700.0000000000002</v>
      </c>
      <c r="Q120" s="5">
        <v>0.03</v>
      </c>
      <c r="R120" s="5">
        <f>Table_1[[#This Row],[Change in O2 (ug/L)]]*Table_1[[#This Row],[Volume Incubated (L)]]</f>
        <v>-51.000000000000007</v>
      </c>
      <c r="S120" s="9">
        <f>Table_1[[#This Row],[Change in O2 (ug)]]/Table_1[[#This Row],[Total Time (h)]]</f>
        <v>-11.375464684014871</v>
      </c>
      <c r="T120" s="23">
        <v>3.8013300000000001</v>
      </c>
      <c r="U120" s="31">
        <f>Table_1[[#This Row],[Change in O2 (ug/h)]]/Table_1[[#This Row],[area (cm2)]]</f>
        <v>-2.9924959643111411</v>
      </c>
      <c r="V120" s="10">
        <v>0.69027777777777777</v>
      </c>
      <c r="W120" s="8">
        <v>8.6</v>
      </c>
      <c r="X120" s="8">
        <v>19.2</v>
      </c>
      <c r="Y120" s="7">
        <v>0.84791666666666676</v>
      </c>
      <c r="Z120" s="8">
        <v>7.6</v>
      </c>
      <c r="AA120" s="8">
        <v>21</v>
      </c>
      <c r="AB120" s="7">
        <f>Table_1[[#This Row],[End Time4]]-Table_1[[#This Row],[Start Time2]]</f>
        <v>0.15763888888888899</v>
      </c>
      <c r="AC120" s="9">
        <f t="shared" si="4"/>
        <v>3.7833333333333332</v>
      </c>
      <c r="AD120" s="5">
        <f>(Table_1[[#This Row],[end O2 (mg/L)2]]-Table_1[[#This Row],[start O2 (mg/L) reads to 0.1]])*1000</f>
        <v>-1000</v>
      </c>
      <c r="AE120" s="5">
        <v>0.03</v>
      </c>
      <c r="AF120" s="5">
        <f t="shared" si="5"/>
        <v>-30</v>
      </c>
      <c r="AG120" s="5">
        <f t="shared" si="6"/>
        <v>-7.929515418502203</v>
      </c>
      <c r="AH120" s="25">
        <v>3.8013300000000001</v>
      </c>
      <c r="AI120" s="27">
        <f t="shared" si="7"/>
        <v>2.0859844892451336</v>
      </c>
      <c r="AJ120" s="27">
        <f>Table_1[[#This Row],[NEP (mg O2 cm-2 h-1)]]+AI120</f>
        <v>-0.90651147506600749</v>
      </c>
    </row>
    <row r="121" spans="1:36" ht="15.75" customHeight="1" x14ac:dyDescent="0.25">
      <c r="A121" s="5">
        <v>53</v>
      </c>
      <c r="B121" s="5" t="s">
        <v>159</v>
      </c>
      <c r="C121" s="6">
        <v>43670</v>
      </c>
      <c r="D121" s="6" t="s">
        <v>140</v>
      </c>
      <c r="E121" s="5" t="s">
        <v>37</v>
      </c>
      <c r="F121" s="5" t="s">
        <v>31</v>
      </c>
      <c r="G121" s="5"/>
      <c r="H121" s="7">
        <v>0.50694444444444442</v>
      </c>
      <c r="I121" s="9">
        <v>9</v>
      </c>
      <c r="J121" s="8">
        <v>17.7</v>
      </c>
      <c r="K121" s="7">
        <v>0.69652777777777775</v>
      </c>
      <c r="L121" s="8">
        <v>8.3000000000000007</v>
      </c>
      <c r="M121" s="8">
        <v>24.3</v>
      </c>
      <c r="N121" s="7">
        <f>Table_1[[#This Row],[End Time]]-Table_1[[#This Row],[start time]]</f>
        <v>0.18958333333333333</v>
      </c>
      <c r="O121" s="9">
        <f>(HOUR(Table_1[[#This Row],[Total Time (hour:min)]]))+(MINUTE(Table_1[[#This Row],[Total Time (hour:min)]])/60)</f>
        <v>4.55</v>
      </c>
      <c r="P121" s="5">
        <f>(Table_1[[#This Row],[end O2 (mg/L)]]-Table_1[[#This Row],[start O2 (mg/L)]])*1000</f>
        <v>-699.99999999999932</v>
      </c>
      <c r="Q121" s="5">
        <v>0.03</v>
      </c>
      <c r="R121" s="5">
        <f>Table_1[[#This Row],[Change in O2 (ug/L)]]*Table_1[[#This Row],[Volume Incubated (L)]]</f>
        <v>-20.999999999999979</v>
      </c>
      <c r="S121" s="9">
        <f>Table_1[[#This Row],[Change in O2 (ug)]]/Table_1[[#This Row],[Total Time (h)]]</f>
        <v>-4.6153846153846105</v>
      </c>
      <c r="T121" s="23">
        <v>3.8013300000000001</v>
      </c>
      <c r="U121" s="31">
        <f>Table_1[[#This Row],[Change in O2 (ug/h)]]/Table_1[[#This Row],[area (cm2)]]</f>
        <v>-1.2141499463042174</v>
      </c>
      <c r="V121" s="10">
        <v>0.6972222222222223</v>
      </c>
      <c r="W121" s="8">
        <v>8.6</v>
      </c>
      <c r="X121" s="8">
        <v>19.3</v>
      </c>
      <c r="Y121" s="7">
        <v>0.8569444444444444</v>
      </c>
      <c r="Z121" s="8">
        <v>8.4</v>
      </c>
      <c r="AA121" s="8">
        <v>21.1</v>
      </c>
      <c r="AB121" s="7">
        <f>Table_1[[#This Row],[End Time4]]-Table_1[[#This Row],[Start Time2]]</f>
        <v>0.1597222222222221</v>
      </c>
      <c r="AC121" s="9">
        <f t="shared" si="4"/>
        <v>3.8333333333333335</v>
      </c>
      <c r="AD121" s="5">
        <f>(Table_1[[#This Row],[end O2 (mg/L)2]]-Table_1[[#This Row],[start O2 (mg/L) reads to 0.1]])*1000</f>
        <v>-199.99999999999929</v>
      </c>
      <c r="AE121" s="5">
        <v>0.03</v>
      </c>
      <c r="AF121" s="5">
        <f t="shared" si="5"/>
        <v>-5.9999999999999787</v>
      </c>
      <c r="AG121" s="5">
        <f t="shared" si="6"/>
        <v>-1.5652173913043421</v>
      </c>
      <c r="AH121" s="25">
        <v>3.8013300000000001</v>
      </c>
      <c r="AI121" s="27">
        <f t="shared" si="7"/>
        <v>0.41175519918142917</v>
      </c>
      <c r="AJ121" s="27">
        <f>Table_1[[#This Row],[NEP (mg O2 cm-2 h-1)]]+AI121</f>
        <v>-0.80239474712278813</v>
      </c>
    </row>
    <row r="122" spans="1:36" ht="15.75" customHeight="1" x14ac:dyDescent="0.25">
      <c r="A122" s="5">
        <v>35</v>
      </c>
      <c r="B122" s="5" t="s">
        <v>141</v>
      </c>
      <c r="C122" s="6">
        <v>43670</v>
      </c>
      <c r="D122" s="6" t="s">
        <v>140</v>
      </c>
      <c r="E122" s="5" t="s">
        <v>30</v>
      </c>
      <c r="F122" s="5" t="s">
        <v>31</v>
      </c>
      <c r="G122" s="5"/>
      <c r="H122" s="7">
        <v>0.49305555555555558</v>
      </c>
      <c r="I122" s="9">
        <v>8.9</v>
      </c>
      <c r="J122" s="5">
        <v>17.7</v>
      </c>
      <c r="K122" s="7">
        <v>0.6777777777777777</v>
      </c>
      <c r="L122" s="8">
        <v>8.6</v>
      </c>
      <c r="M122" s="8">
        <v>21.5</v>
      </c>
      <c r="N122" s="7">
        <f>Table_1[[#This Row],[End Time]]-Table_1[[#This Row],[start time]]</f>
        <v>0.18472222222222212</v>
      </c>
      <c r="O122" s="9">
        <f>(HOUR(Table_1[[#This Row],[Total Time (hour:min)]]))+(MINUTE(Table_1[[#This Row],[Total Time (hour:min)]])/60)</f>
        <v>4.4333333333333336</v>
      </c>
      <c r="P122" s="5">
        <f>(Table_1[[#This Row],[end O2 (mg/L)]]-Table_1[[#This Row],[start O2 (mg/L)]])*1000</f>
        <v>-300.00000000000068</v>
      </c>
      <c r="Q122" s="5">
        <v>0.03</v>
      </c>
      <c r="R122" s="5">
        <f>Table_1[[#This Row],[Change in O2 (ug/L)]]*Table_1[[#This Row],[Volume Incubated (L)]]</f>
        <v>-9.0000000000000195</v>
      </c>
      <c r="S122" s="9">
        <f>Table_1[[#This Row],[Change in O2 (ug)]]/Table_1[[#This Row],[Total Time (h)]]</f>
        <v>-2.030075187969929</v>
      </c>
      <c r="T122" s="23">
        <v>3.8013300000000001</v>
      </c>
      <c r="U122" s="31">
        <f>Table_1[[#This Row],[Change in O2 (ug/h)]]/Table_1[[#This Row],[area (cm2)]]</f>
        <v>-0.53404339743456342</v>
      </c>
      <c r="V122" s="10">
        <v>0.67847222222222225</v>
      </c>
      <c r="W122" s="8">
        <v>8.57</v>
      </c>
      <c r="X122" s="8">
        <v>19</v>
      </c>
      <c r="Y122" s="7">
        <v>0.83333333333333337</v>
      </c>
      <c r="Z122" s="8">
        <v>8.4</v>
      </c>
      <c r="AA122" s="8">
        <v>20.8</v>
      </c>
      <c r="AB122" s="7">
        <f>Table_1[[#This Row],[End Time4]]-Table_1[[#This Row],[Start Time2]]</f>
        <v>0.15486111111111112</v>
      </c>
      <c r="AC122" s="9">
        <f t="shared" si="4"/>
        <v>3.7166666666666668</v>
      </c>
      <c r="AD122" s="5">
        <f>(Table_1[[#This Row],[end O2 (mg/L)2]]-Table_1[[#This Row],[start O2 (mg/L) reads to 0.1]])*1000</f>
        <v>-169.99999999999994</v>
      </c>
      <c r="AE122" s="5">
        <v>0.03</v>
      </c>
      <c r="AF122" s="5">
        <f t="shared" si="5"/>
        <v>-5.0999999999999979</v>
      </c>
      <c r="AG122" s="5">
        <f t="shared" si="6"/>
        <v>-1.3721973094170397</v>
      </c>
      <c r="AH122" s="25">
        <v>3.8013300000000001</v>
      </c>
      <c r="AI122" s="27">
        <f t="shared" si="7"/>
        <v>0.36097821273528991</v>
      </c>
      <c r="AJ122" s="27">
        <f>Table_1[[#This Row],[NEP (mg O2 cm-2 h-1)]]+AI122</f>
        <v>-0.17306518469927351</v>
      </c>
    </row>
    <row r="123" spans="1:36" ht="15.75" customHeight="1" x14ac:dyDescent="0.25">
      <c r="A123" s="5">
        <v>37</v>
      </c>
      <c r="B123" s="5" t="s">
        <v>143</v>
      </c>
      <c r="C123" s="6">
        <v>43670</v>
      </c>
      <c r="D123" s="6" t="s">
        <v>140</v>
      </c>
      <c r="E123" s="5" t="s">
        <v>30</v>
      </c>
      <c r="F123" s="5" t="s">
        <v>31</v>
      </c>
      <c r="G123" s="5"/>
      <c r="H123" s="7">
        <v>0.49374999999999997</v>
      </c>
      <c r="I123" s="9">
        <v>8.9</v>
      </c>
      <c r="J123" s="5">
        <v>17.8</v>
      </c>
      <c r="K123" s="7">
        <v>0.67986111111111114</v>
      </c>
      <c r="L123" s="8">
        <v>8.6999999999999993</v>
      </c>
      <c r="M123" s="8">
        <v>22.1</v>
      </c>
      <c r="N123" s="7">
        <f>Table_1[[#This Row],[End Time]]-Table_1[[#This Row],[start time]]</f>
        <v>0.18611111111111117</v>
      </c>
      <c r="O123" s="9">
        <f>(HOUR(Table_1[[#This Row],[Total Time (hour:min)]]))+(MINUTE(Table_1[[#This Row],[Total Time (hour:min)]])/60)</f>
        <v>4.4666666666666668</v>
      </c>
      <c r="P123" s="5">
        <f>(Table_1[[#This Row],[end O2 (mg/L)]]-Table_1[[#This Row],[start O2 (mg/L)]])*1000</f>
        <v>-200.00000000000108</v>
      </c>
      <c r="Q123" s="5">
        <v>0.03</v>
      </c>
      <c r="R123" s="5">
        <f>Table_1[[#This Row],[Change in O2 (ug/L)]]*Table_1[[#This Row],[Volume Incubated (L)]]</f>
        <v>-6.000000000000032</v>
      </c>
      <c r="S123" s="9">
        <f>Table_1[[#This Row],[Change in O2 (ug)]]/Table_1[[#This Row],[Total Time (h)]]</f>
        <v>-1.3432835820895594</v>
      </c>
      <c r="T123" s="23">
        <v>3.8013300000000001</v>
      </c>
      <c r="U123" s="31">
        <f>Table_1[[#This Row],[Change in O2 (ug/h)]]/Table_1[[#This Row],[area (cm2)]]</f>
        <v>-0.35337199929749835</v>
      </c>
      <c r="V123" s="10">
        <v>0.68055555555555547</v>
      </c>
      <c r="W123" s="8">
        <v>8.6300000000000008</v>
      </c>
      <c r="X123" s="8">
        <v>19</v>
      </c>
      <c r="Y123" s="7">
        <v>0.83611111111111114</v>
      </c>
      <c r="Z123" s="8">
        <v>8.3000000000000007</v>
      </c>
      <c r="AA123" s="8">
        <v>20.7</v>
      </c>
      <c r="AB123" s="7">
        <f>Table_1[[#This Row],[End Time4]]-Table_1[[#This Row],[Start Time2]]</f>
        <v>0.15555555555555567</v>
      </c>
      <c r="AC123" s="9">
        <f t="shared" si="4"/>
        <v>3.7333333333333334</v>
      </c>
      <c r="AD123" s="5">
        <f>(Table_1[[#This Row],[end O2 (mg/L)2]]-Table_1[[#This Row],[start O2 (mg/L) reads to 0.1]])*1000</f>
        <v>-330.00000000000006</v>
      </c>
      <c r="AE123" s="5">
        <v>0.03</v>
      </c>
      <c r="AF123" s="5">
        <f t="shared" si="5"/>
        <v>-9.9000000000000021</v>
      </c>
      <c r="AG123" s="5">
        <f t="shared" si="6"/>
        <v>-2.6517857142857149</v>
      </c>
      <c r="AH123" s="25">
        <v>3.8013300000000001</v>
      </c>
      <c r="AI123" s="27">
        <f t="shared" si="7"/>
        <v>0.69759418789889716</v>
      </c>
      <c r="AJ123" s="27">
        <f>Table_1[[#This Row],[NEP (mg O2 cm-2 h-1)]]+AI123</f>
        <v>0.3442221886013988</v>
      </c>
    </row>
    <row r="124" spans="1:36" ht="15.75" customHeight="1" x14ac:dyDescent="0.25">
      <c r="A124" s="5">
        <v>40</v>
      </c>
      <c r="B124" s="5" t="s">
        <v>146</v>
      </c>
      <c r="C124" s="6">
        <v>43670</v>
      </c>
      <c r="D124" s="6" t="s">
        <v>140</v>
      </c>
      <c r="E124" s="5" t="s">
        <v>30</v>
      </c>
      <c r="F124" s="5" t="s">
        <v>31</v>
      </c>
      <c r="G124" s="5"/>
      <c r="H124" s="7">
        <v>0.49583333333333335</v>
      </c>
      <c r="I124" s="9">
        <v>8.9</v>
      </c>
      <c r="J124" s="5">
        <v>17.7</v>
      </c>
      <c r="K124" s="7">
        <v>0.68402777777777779</v>
      </c>
      <c r="L124" s="8">
        <v>8.4</v>
      </c>
      <c r="M124" s="8">
        <v>22.7</v>
      </c>
      <c r="N124" s="7">
        <f>Table_1[[#This Row],[End Time]]-Table_1[[#This Row],[start time]]</f>
        <v>0.18819444444444444</v>
      </c>
      <c r="O124" s="9">
        <f>(HOUR(Table_1[[#This Row],[Total Time (hour:min)]]))+(MINUTE(Table_1[[#This Row],[Total Time (hour:min)]])/60)</f>
        <v>4.5166666666666666</v>
      </c>
      <c r="P124" s="5">
        <f>(Table_1[[#This Row],[end O2 (mg/L)]]-Table_1[[#This Row],[start O2 (mg/L)]])*1000</f>
        <v>-500</v>
      </c>
      <c r="Q124" s="5">
        <v>0.03</v>
      </c>
      <c r="R124" s="5">
        <f>Table_1[[#This Row],[Change in O2 (ug/L)]]*Table_1[[#This Row],[Volume Incubated (L)]]</f>
        <v>-15</v>
      </c>
      <c r="S124" s="9">
        <f>Table_1[[#This Row],[Change in O2 (ug)]]/Table_1[[#This Row],[Total Time (h)]]</f>
        <v>-3.3210332103321032</v>
      </c>
      <c r="T124" s="23">
        <v>3.8013300000000001</v>
      </c>
      <c r="U124" s="31">
        <f>Table_1[[#This Row],[Change in O2 (ug/h)]]/Table_1[[#This Row],[area (cm2)]]</f>
        <v>-0.87365033036650408</v>
      </c>
      <c r="V124" s="10">
        <v>0.68472222222222223</v>
      </c>
      <c r="W124" s="8">
        <v>8.6</v>
      </c>
      <c r="X124" s="8">
        <v>19.100000000000001</v>
      </c>
      <c r="Y124" s="7">
        <v>0.84027777777777779</v>
      </c>
      <c r="Z124" s="8">
        <v>8.3000000000000007</v>
      </c>
      <c r="AA124" s="8">
        <v>21.2</v>
      </c>
      <c r="AB124" s="7">
        <f>Table_1[[#This Row],[End Time4]]-Table_1[[#This Row],[Start Time2]]</f>
        <v>0.15555555555555556</v>
      </c>
      <c r="AC124" s="9">
        <f t="shared" si="4"/>
        <v>3.7333333333333334</v>
      </c>
      <c r="AD124" s="5">
        <f>(Table_1[[#This Row],[end O2 (mg/L)2]]-Table_1[[#This Row],[start O2 (mg/L) reads to 0.1]])*1000</f>
        <v>-299.99999999999892</v>
      </c>
      <c r="AE124" s="5">
        <v>0.03</v>
      </c>
      <c r="AF124" s="5">
        <f t="shared" si="5"/>
        <v>-8.999999999999968</v>
      </c>
      <c r="AG124" s="5">
        <f t="shared" si="6"/>
        <v>-2.4107142857142771</v>
      </c>
      <c r="AH124" s="25">
        <v>3.8013300000000001</v>
      </c>
      <c r="AI124" s="27">
        <f t="shared" si="7"/>
        <v>0.6341765344535405</v>
      </c>
      <c r="AJ124" s="27">
        <f>Table_1[[#This Row],[NEP (mg O2 cm-2 h-1)]]+AI124</f>
        <v>-0.23947379591296358</v>
      </c>
    </row>
    <row r="125" spans="1:36" ht="15.75" customHeight="1" x14ac:dyDescent="0.25">
      <c r="A125" s="5">
        <v>43</v>
      </c>
      <c r="B125" s="5" t="s">
        <v>149</v>
      </c>
      <c r="C125" s="6">
        <v>43670</v>
      </c>
      <c r="D125" s="6" t="s">
        <v>140</v>
      </c>
      <c r="E125" s="5" t="s">
        <v>30</v>
      </c>
      <c r="F125" s="5" t="s">
        <v>31</v>
      </c>
      <c r="G125" s="5"/>
      <c r="H125" s="7">
        <v>0.50069444444444444</v>
      </c>
      <c r="I125" s="9">
        <v>9</v>
      </c>
      <c r="J125" s="5">
        <v>17.600000000000001</v>
      </c>
      <c r="K125" s="7">
        <v>0.68680555555555556</v>
      </c>
      <c r="L125" s="8">
        <v>8.5</v>
      </c>
      <c r="M125" s="8">
        <v>22</v>
      </c>
      <c r="N125" s="7">
        <f>Table_1[[#This Row],[End Time]]-Table_1[[#This Row],[start time]]</f>
        <v>0.18611111111111112</v>
      </c>
      <c r="O125" s="9">
        <f>(HOUR(Table_1[[#This Row],[Total Time (hour:min)]]))+(MINUTE(Table_1[[#This Row],[Total Time (hour:min)]])/60)</f>
        <v>4.4666666666666668</v>
      </c>
      <c r="P125" s="5">
        <f>(Table_1[[#This Row],[end O2 (mg/L)]]-Table_1[[#This Row],[start O2 (mg/L)]])*1000</f>
        <v>-500</v>
      </c>
      <c r="Q125" s="5">
        <v>0.03</v>
      </c>
      <c r="R125" s="5">
        <f>Table_1[[#This Row],[Change in O2 (ug/L)]]*Table_1[[#This Row],[Volume Incubated (L)]]</f>
        <v>-15</v>
      </c>
      <c r="S125" s="9">
        <f>Table_1[[#This Row],[Change in O2 (ug)]]/Table_1[[#This Row],[Total Time (h)]]</f>
        <v>-3.3582089552238803</v>
      </c>
      <c r="T125" s="23">
        <v>3.8013300000000001</v>
      </c>
      <c r="U125" s="31">
        <f>Table_1[[#This Row],[Change in O2 (ug/h)]]/Table_1[[#This Row],[area (cm2)]]</f>
        <v>-0.88342999824374102</v>
      </c>
      <c r="V125" s="10">
        <v>0.6875</v>
      </c>
      <c r="W125" s="8">
        <v>8.6999999999999993</v>
      </c>
      <c r="X125" s="8">
        <v>19.100000000000001</v>
      </c>
      <c r="Y125" s="7">
        <v>0.84444444444444444</v>
      </c>
      <c r="Z125" s="8">
        <v>8.3000000000000007</v>
      </c>
      <c r="AA125" s="8">
        <v>21</v>
      </c>
      <c r="AB125" s="7">
        <f>Table_1[[#This Row],[End Time4]]-Table_1[[#This Row],[Start Time2]]</f>
        <v>0.15694444444444444</v>
      </c>
      <c r="AC125" s="9">
        <f t="shared" si="4"/>
        <v>3.7666666666666666</v>
      </c>
      <c r="AD125" s="5">
        <f>(Table_1[[#This Row],[end O2 (mg/L)2]]-Table_1[[#This Row],[start O2 (mg/L) reads to 0.1]])*1000</f>
        <v>-399.99999999999858</v>
      </c>
      <c r="AE125" s="5">
        <v>0.03</v>
      </c>
      <c r="AF125" s="5">
        <f t="shared" si="5"/>
        <v>-11.999999999999957</v>
      </c>
      <c r="AG125" s="5">
        <f t="shared" si="6"/>
        <v>-3.1858407079645903</v>
      </c>
      <c r="AH125" s="25">
        <v>3.8013300000000001</v>
      </c>
      <c r="AI125" s="27">
        <f t="shared" si="7"/>
        <v>0.83808580364361684</v>
      </c>
      <c r="AJ125" s="27">
        <f>Table_1[[#This Row],[NEP (mg O2 cm-2 h-1)]]+AI125</f>
        <v>-4.5344194600124177E-2</v>
      </c>
    </row>
    <row r="126" spans="1:36" ht="15.75" customHeight="1" x14ac:dyDescent="0.25">
      <c r="A126" s="5">
        <v>45</v>
      </c>
      <c r="B126" s="5" t="s">
        <v>151</v>
      </c>
      <c r="C126" s="6">
        <v>43670</v>
      </c>
      <c r="D126" s="6" t="s">
        <v>140</v>
      </c>
      <c r="E126" s="5" t="s">
        <v>37</v>
      </c>
      <c r="F126" s="5" t="s">
        <v>33</v>
      </c>
      <c r="G126" s="5"/>
      <c r="H126" s="7">
        <v>0.50208333333333333</v>
      </c>
      <c r="I126" s="9">
        <v>9</v>
      </c>
      <c r="J126" s="5">
        <v>17.600000000000001</v>
      </c>
      <c r="K126" s="7">
        <v>0.68819444444444444</v>
      </c>
      <c r="L126" s="8">
        <v>8.3000000000000007</v>
      </c>
      <c r="M126" s="8">
        <v>22.4</v>
      </c>
      <c r="N126" s="7">
        <f>Table_1[[#This Row],[End Time]]-Table_1[[#This Row],[start time]]</f>
        <v>0.18611111111111112</v>
      </c>
      <c r="O126" s="9">
        <f>(HOUR(Table_1[[#This Row],[Total Time (hour:min)]]))+(MINUTE(Table_1[[#This Row],[Total Time (hour:min)]])/60)</f>
        <v>4.4666666666666668</v>
      </c>
      <c r="P126" s="5">
        <f>(Table_1[[#This Row],[end O2 (mg/L)]]-Table_1[[#This Row],[start O2 (mg/L)]])*1000</f>
        <v>-699.99999999999932</v>
      </c>
      <c r="Q126" s="5">
        <v>0.03</v>
      </c>
      <c r="R126" s="5">
        <f>Table_1[[#This Row],[Change in O2 (ug/L)]]*Table_1[[#This Row],[Volume Incubated (L)]]</f>
        <v>-20.999999999999979</v>
      </c>
      <c r="S126" s="9">
        <f>Table_1[[#This Row],[Change in O2 (ug)]]/Table_1[[#This Row],[Total Time (h)]]</f>
        <v>-4.7014925373134275</v>
      </c>
      <c r="T126" s="23">
        <v>3.8013300000000001</v>
      </c>
      <c r="U126" s="31">
        <f>Table_1[[#This Row],[Change in O2 (ug/h)]]/Table_1[[#This Row],[area (cm2)]]</f>
        <v>-1.2368019975412361</v>
      </c>
      <c r="V126" s="10">
        <v>0.68958333333333333</v>
      </c>
      <c r="W126" s="8">
        <v>8.6</v>
      </c>
      <c r="X126" s="8">
        <v>19.2</v>
      </c>
      <c r="Y126" s="7">
        <v>0.84652777777777777</v>
      </c>
      <c r="Z126" s="8">
        <v>8</v>
      </c>
      <c r="AA126" s="8">
        <v>21.3</v>
      </c>
      <c r="AB126" s="7">
        <f>Table_1[[#This Row],[End Time4]]-Table_1[[#This Row],[Start Time2]]</f>
        <v>0.15694444444444444</v>
      </c>
      <c r="AC126" s="9">
        <f t="shared" si="4"/>
        <v>3.7666666666666666</v>
      </c>
      <c r="AD126" s="5">
        <f>(Table_1[[#This Row],[end O2 (mg/L)2]]-Table_1[[#This Row],[start O2 (mg/L) reads to 0.1]])*1000</f>
        <v>-599.99999999999966</v>
      </c>
      <c r="AE126" s="5">
        <v>0.03</v>
      </c>
      <c r="AF126" s="5">
        <f t="shared" si="5"/>
        <v>-17.999999999999989</v>
      </c>
      <c r="AG126" s="5">
        <f t="shared" si="6"/>
        <v>-4.7787610619469003</v>
      </c>
      <c r="AH126" s="25">
        <v>3.8013300000000001</v>
      </c>
      <c r="AI126" s="27">
        <f t="shared" si="7"/>
        <v>1.2571287054654292</v>
      </c>
      <c r="AJ126" s="27">
        <f>Table_1[[#This Row],[NEP (mg O2 cm-2 h-1)]]+AI126</f>
        <v>2.032670792419311E-2</v>
      </c>
    </row>
    <row r="127" spans="1:36" ht="15.75" customHeight="1" x14ac:dyDescent="0.25">
      <c r="A127" s="5">
        <v>52</v>
      </c>
      <c r="B127" s="5" t="s">
        <v>158</v>
      </c>
      <c r="C127" s="6">
        <v>43670</v>
      </c>
      <c r="D127" s="6" t="s">
        <v>140</v>
      </c>
      <c r="E127" s="5" t="s">
        <v>37</v>
      </c>
      <c r="F127" s="5" t="s">
        <v>33</v>
      </c>
      <c r="G127" s="5"/>
      <c r="H127" s="7">
        <v>0.50694444444444398</v>
      </c>
      <c r="I127" s="9">
        <v>9</v>
      </c>
      <c r="J127" s="5">
        <v>17.600000000000001</v>
      </c>
      <c r="K127" s="7">
        <v>0.6958333333333333</v>
      </c>
      <c r="L127" s="8">
        <v>8.1999999999999993</v>
      </c>
      <c r="M127" s="8">
        <v>23.1</v>
      </c>
      <c r="N127" s="7">
        <f>Table_1[[#This Row],[End Time]]-Table_1[[#This Row],[start time]]</f>
        <v>0.18888888888888933</v>
      </c>
      <c r="O127" s="9">
        <f>(HOUR(Table_1[[#This Row],[Total Time (hour:min)]]))+(MINUTE(Table_1[[#This Row],[Total Time (hour:min)]])/60)</f>
        <v>4.5333333333333332</v>
      </c>
      <c r="P127" s="5">
        <f>(Table_1[[#This Row],[end O2 (mg/L)]]-Table_1[[#This Row],[start O2 (mg/L)]])*1000</f>
        <v>-800.00000000000068</v>
      </c>
      <c r="Q127" s="5">
        <v>0.03</v>
      </c>
      <c r="R127" s="5">
        <f>Table_1[[#This Row],[Change in O2 (ug/L)]]*Table_1[[#This Row],[Volume Incubated (L)]]</f>
        <v>-24.000000000000021</v>
      </c>
      <c r="S127" s="9">
        <f>Table_1[[#This Row],[Change in O2 (ug)]]/Table_1[[#This Row],[Total Time (h)]]</f>
        <v>-5.2941176470588287</v>
      </c>
      <c r="T127" s="23">
        <v>3.8013300000000001</v>
      </c>
      <c r="U127" s="31">
        <f>Table_1[[#This Row],[Change in O2 (ug/h)]]/Table_1[[#This Row],[area (cm2)]]</f>
        <v>-1.3927014089960168</v>
      </c>
      <c r="V127" s="10">
        <v>0.69652777777777775</v>
      </c>
      <c r="W127" s="8">
        <v>8.6</v>
      </c>
      <c r="X127" s="8">
        <v>19.3</v>
      </c>
      <c r="Y127" s="7">
        <v>0.85486111111111107</v>
      </c>
      <c r="Z127" s="8">
        <v>8.1999999999999993</v>
      </c>
      <c r="AA127" s="8">
        <v>21.5</v>
      </c>
      <c r="AB127" s="7">
        <f>Table_1[[#This Row],[End Time4]]-Table_1[[#This Row],[Start Time2]]</f>
        <v>0.15833333333333333</v>
      </c>
      <c r="AC127" s="9">
        <f t="shared" si="4"/>
        <v>3.8</v>
      </c>
      <c r="AD127" s="5">
        <f>(Table_1[[#This Row],[end O2 (mg/L)2]]-Table_1[[#This Row],[start O2 (mg/L) reads to 0.1]])*1000</f>
        <v>-400.00000000000034</v>
      </c>
      <c r="AE127" s="5">
        <v>0.03</v>
      </c>
      <c r="AF127" s="5">
        <f t="shared" si="5"/>
        <v>-12.000000000000011</v>
      </c>
      <c r="AG127" s="5">
        <f t="shared" si="6"/>
        <v>-3.1578947368421084</v>
      </c>
      <c r="AH127" s="25">
        <v>3.8013300000000001</v>
      </c>
      <c r="AI127" s="27">
        <f t="shared" si="7"/>
        <v>0.8307341737870978</v>
      </c>
      <c r="AJ127" s="27">
        <f>Table_1[[#This Row],[NEP (mg O2 cm-2 h-1)]]+AI127</f>
        <v>-0.561967235208919</v>
      </c>
    </row>
    <row r="128" spans="1:36" ht="15.75" customHeight="1" x14ac:dyDescent="0.25">
      <c r="A128" s="5">
        <v>55</v>
      </c>
      <c r="B128" s="5" t="s">
        <v>161</v>
      </c>
      <c r="C128" s="6">
        <v>43670</v>
      </c>
      <c r="D128" s="6" t="s">
        <v>140</v>
      </c>
      <c r="E128" s="5" t="s">
        <v>37</v>
      </c>
      <c r="F128" s="5" t="s">
        <v>33</v>
      </c>
      <c r="G128" s="5"/>
      <c r="H128" s="7">
        <v>0.5083333333333333</v>
      </c>
      <c r="I128" s="9">
        <v>9</v>
      </c>
      <c r="J128" s="5">
        <v>17.7</v>
      </c>
      <c r="K128" s="7">
        <v>0.69861111111111107</v>
      </c>
      <c r="L128" s="8">
        <v>8.1999999999999993</v>
      </c>
      <c r="M128" s="8">
        <v>22.7</v>
      </c>
      <c r="N128" s="7">
        <f>Table_1[[#This Row],[End Time]]-Table_1[[#This Row],[start time]]</f>
        <v>0.19027777777777777</v>
      </c>
      <c r="O128" s="9">
        <f>(HOUR(Table_1[[#This Row],[Total Time (hour:min)]]))+(MINUTE(Table_1[[#This Row],[Total Time (hour:min)]])/60)</f>
        <v>4.5666666666666664</v>
      </c>
      <c r="P128" s="5">
        <f>(Table_1[[#This Row],[end O2 (mg/L)]]-Table_1[[#This Row],[start O2 (mg/L)]])*1000</f>
        <v>-800.00000000000068</v>
      </c>
      <c r="Q128" s="5">
        <v>0.03</v>
      </c>
      <c r="R128" s="5">
        <f>Table_1[[#This Row],[Change in O2 (ug/L)]]*Table_1[[#This Row],[Volume Incubated (L)]]</f>
        <v>-24.000000000000021</v>
      </c>
      <c r="S128" s="9">
        <f>Table_1[[#This Row],[Change in O2 (ug)]]/Table_1[[#This Row],[Total Time (h)]]</f>
        <v>-5.2554744525547497</v>
      </c>
      <c r="T128" s="23">
        <v>3.8013300000000001</v>
      </c>
      <c r="U128" s="31">
        <f>Table_1[[#This Row],[Change in O2 (ug/h)]]/Table_1[[#This Row],[area (cm2)]]</f>
        <v>-1.3825357052807175</v>
      </c>
      <c r="V128" s="10">
        <v>0.69930555555555562</v>
      </c>
      <c r="W128" s="8">
        <v>8.6</v>
      </c>
      <c r="X128" s="8">
        <v>19.3</v>
      </c>
      <c r="Y128" s="7">
        <v>0.85972222222222217</v>
      </c>
      <c r="Z128" s="8">
        <v>8.1999999999999993</v>
      </c>
      <c r="AA128" s="8">
        <v>21.1</v>
      </c>
      <c r="AB128" s="7">
        <f>Table_1[[#This Row],[End Time4]]-Table_1[[#This Row],[Start Time2]]</f>
        <v>0.16041666666666654</v>
      </c>
      <c r="AC128" s="9">
        <f t="shared" si="4"/>
        <v>3.85</v>
      </c>
      <c r="AD128" s="5">
        <f>(Table_1[[#This Row],[end O2 (mg/L)2]]-Table_1[[#This Row],[start O2 (mg/L) reads to 0.1]])*1000</f>
        <v>-400.00000000000034</v>
      </c>
      <c r="AE128" s="5">
        <v>0.03</v>
      </c>
      <c r="AF128" s="5">
        <f t="shared" si="5"/>
        <v>-12.000000000000011</v>
      </c>
      <c r="AG128" s="5">
        <f t="shared" si="6"/>
        <v>-3.1168831168831197</v>
      </c>
      <c r="AH128" s="25">
        <v>3.8013300000000001</v>
      </c>
      <c r="AI128" s="27">
        <f t="shared" si="7"/>
        <v>0.81994541828336909</v>
      </c>
      <c r="AJ128" s="27">
        <f>Table_1[[#This Row],[NEP (mg O2 cm-2 h-1)]]+AI128</f>
        <v>-0.56259028699734837</v>
      </c>
    </row>
    <row r="129" spans="1:36" ht="15.75" customHeight="1" x14ac:dyDescent="0.25">
      <c r="A129" s="5">
        <v>57</v>
      </c>
      <c r="B129" s="5" t="s">
        <v>163</v>
      </c>
      <c r="C129" s="6">
        <v>43670</v>
      </c>
      <c r="D129" s="6" t="s">
        <v>140</v>
      </c>
      <c r="E129" s="5" t="s">
        <v>37</v>
      </c>
      <c r="F129" s="5" t="s">
        <v>33</v>
      </c>
      <c r="G129" s="5"/>
      <c r="H129" s="7">
        <v>0.50972222222222219</v>
      </c>
      <c r="I129" s="9">
        <v>9</v>
      </c>
      <c r="J129" s="5">
        <v>17.7</v>
      </c>
      <c r="K129" s="7">
        <v>0.7006944444444444</v>
      </c>
      <c r="L129" s="8">
        <v>8.1</v>
      </c>
      <c r="M129" s="8">
        <v>22.7</v>
      </c>
      <c r="N129" s="7">
        <f>Table_1[[#This Row],[End Time]]-Table_1[[#This Row],[start time]]</f>
        <v>0.19097222222222221</v>
      </c>
      <c r="O129" s="9">
        <f>(HOUR(Table_1[[#This Row],[Total Time (hour:min)]]))+(MINUTE(Table_1[[#This Row],[Total Time (hour:min)]])/60)</f>
        <v>4.583333333333333</v>
      </c>
      <c r="P129" s="5">
        <f>(Table_1[[#This Row],[end O2 (mg/L)]]-Table_1[[#This Row],[start O2 (mg/L)]])*1000</f>
        <v>-900.00000000000034</v>
      </c>
      <c r="Q129" s="5">
        <v>0.03</v>
      </c>
      <c r="R129" s="5">
        <f>Table_1[[#This Row],[Change in O2 (ug/L)]]*Table_1[[#This Row],[Volume Incubated (L)]]</f>
        <v>-27.000000000000011</v>
      </c>
      <c r="S129" s="9">
        <f>Table_1[[#This Row],[Change in O2 (ug)]]/Table_1[[#This Row],[Total Time (h)]]</f>
        <v>-5.8909090909090933</v>
      </c>
      <c r="T129" s="23">
        <v>3.8013300000000001</v>
      </c>
      <c r="U129" s="31">
        <f>Table_1[[#This Row],[Change in O2 (ug/h)]]/Table_1[[#This Row],[area (cm2)]]</f>
        <v>-1.5496968405555669</v>
      </c>
      <c r="V129" s="10">
        <v>0.70138888888888884</v>
      </c>
      <c r="W129" s="8">
        <v>8.6</v>
      </c>
      <c r="X129" s="8">
        <v>19.3</v>
      </c>
      <c r="Y129" s="7">
        <v>0.86249999999999993</v>
      </c>
      <c r="Z129" s="8">
        <v>8</v>
      </c>
      <c r="AA129" s="8">
        <v>21.3</v>
      </c>
      <c r="AB129" s="7">
        <f>Table_1[[#This Row],[End Time4]]-Table_1[[#This Row],[Start Time2]]</f>
        <v>0.16111111111111109</v>
      </c>
      <c r="AC129" s="9">
        <f t="shared" si="4"/>
        <v>3.8666666666666667</v>
      </c>
      <c r="AD129" s="5">
        <f>(Table_1[[#This Row],[end O2 (mg/L)2]]-Table_1[[#This Row],[start O2 (mg/L) reads to 0.1]])*1000</f>
        <v>-599.99999999999966</v>
      </c>
      <c r="AE129" s="5">
        <v>0.03</v>
      </c>
      <c r="AF129" s="5">
        <f t="shared" si="5"/>
        <v>-17.999999999999989</v>
      </c>
      <c r="AG129" s="5">
        <f t="shared" si="6"/>
        <v>-4.6551724137931005</v>
      </c>
      <c r="AH129" s="25">
        <v>3.8013300000000001</v>
      </c>
      <c r="AI129" s="27">
        <f t="shared" si="7"/>
        <v>1.2246167561861507</v>
      </c>
      <c r="AJ129" s="27">
        <f>Table_1[[#This Row],[NEP (mg O2 cm-2 h-1)]]+AI129</f>
        <v>-0.32508008436941616</v>
      </c>
    </row>
    <row r="130" spans="1:36" ht="15.75" customHeight="1" x14ac:dyDescent="0.25">
      <c r="A130" s="5">
        <v>36</v>
      </c>
      <c r="B130" s="5" t="s">
        <v>142</v>
      </c>
      <c r="C130" s="6">
        <v>43670</v>
      </c>
      <c r="D130" s="6" t="s">
        <v>140</v>
      </c>
      <c r="E130" s="5" t="s">
        <v>30</v>
      </c>
      <c r="F130" s="5" t="s">
        <v>33</v>
      </c>
      <c r="G130" s="5"/>
      <c r="H130" s="7">
        <v>0.49374999999999997</v>
      </c>
      <c r="I130" s="9">
        <v>8.9</v>
      </c>
      <c r="J130" s="5">
        <v>17.7</v>
      </c>
      <c r="K130" s="7">
        <v>0.67847222222222225</v>
      </c>
      <c r="L130" s="8">
        <v>8.1999999999999993</v>
      </c>
      <c r="M130" s="8">
        <v>21.7</v>
      </c>
      <c r="N130" s="7">
        <f>Table_1[[#This Row],[End Time]]-Table_1[[#This Row],[start time]]</f>
        <v>0.18472222222222229</v>
      </c>
      <c r="O130" s="9">
        <f>(HOUR(Table_1[[#This Row],[Total Time (hour:min)]]))+(MINUTE(Table_1[[#This Row],[Total Time (hour:min)]])/60)</f>
        <v>4.4333333333333336</v>
      </c>
      <c r="P130" s="5">
        <f>(Table_1[[#This Row],[end O2 (mg/L)]]-Table_1[[#This Row],[start O2 (mg/L)]])*1000</f>
        <v>-700.00000000000102</v>
      </c>
      <c r="Q130" s="5">
        <v>0.03</v>
      </c>
      <c r="R130" s="5">
        <f>Table_1[[#This Row],[Change in O2 (ug/L)]]*Table_1[[#This Row],[Volume Incubated (L)]]</f>
        <v>-21.000000000000028</v>
      </c>
      <c r="S130" s="9">
        <f>Table_1[[#This Row],[Change in O2 (ug)]]/Table_1[[#This Row],[Total Time (h)]]</f>
        <v>-4.7368421052631637</v>
      </c>
      <c r="T130" s="23">
        <v>3.8013300000000001</v>
      </c>
      <c r="U130" s="31">
        <f>Table_1[[#This Row],[Change in O2 (ug/h)]]/Table_1[[#This Row],[area (cm2)]]</f>
        <v>-1.246101260680647</v>
      </c>
      <c r="V130" s="10">
        <v>0.67986111111111114</v>
      </c>
      <c r="W130" s="8">
        <v>8.66</v>
      </c>
      <c r="X130" s="8">
        <v>19</v>
      </c>
      <c r="Y130" s="7">
        <v>0.83472222222222225</v>
      </c>
      <c r="Z130" s="8">
        <v>8.1999999999999993</v>
      </c>
      <c r="AA130" s="8">
        <v>20.7</v>
      </c>
      <c r="AB130" s="7">
        <f>Table_1[[#This Row],[End Time4]]-Table_1[[#This Row],[Start Time2]]</f>
        <v>0.15486111111111112</v>
      </c>
      <c r="AC130" s="9">
        <f t="shared" si="4"/>
        <v>3.7166666666666668</v>
      </c>
      <c r="AD130" s="5">
        <f>(Table_1[[#This Row],[end O2 (mg/L)2]]-Table_1[[#This Row],[start O2 (mg/L) reads to 0.1]])*1000</f>
        <v>-460.00000000000085</v>
      </c>
      <c r="AE130" s="5">
        <v>0.03</v>
      </c>
      <c r="AF130" s="5">
        <f t="shared" si="5"/>
        <v>-13.800000000000026</v>
      </c>
      <c r="AG130" s="5">
        <f t="shared" si="6"/>
        <v>-3.7130044843049395</v>
      </c>
      <c r="AH130" s="25">
        <v>3.8013300000000001</v>
      </c>
      <c r="AI130" s="27">
        <f t="shared" si="7"/>
        <v>0.97676457563666907</v>
      </c>
      <c r="AJ130" s="27">
        <f>Table_1[[#This Row],[NEP (mg O2 cm-2 h-1)]]+AI130</f>
        <v>-0.2693366850439779</v>
      </c>
    </row>
    <row r="131" spans="1:36" ht="15.75" customHeight="1" x14ac:dyDescent="0.25">
      <c r="A131" s="5">
        <v>47</v>
      </c>
      <c r="B131" s="5" t="s">
        <v>153</v>
      </c>
      <c r="C131" s="6">
        <v>43670</v>
      </c>
      <c r="D131" s="6" t="s">
        <v>140</v>
      </c>
      <c r="E131" s="5" t="s">
        <v>30</v>
      </c>
      <c r="F131" s="5" t="s">
        <v>33</v>
      </c>
      <c r="G131" s="5"/>
      <c r="H131" s="7">
        <v>0.50347222222222221</v>
      </c>
      <c r="I131" s="9">
        <v>9</v>
      </c>
      <c r="J131" s="5">
        <v>17.600000000000001</v>
      </c>
      <c r="K131" s="7">
        <v>0.69027777777777777</v>
      </c>
      <c r="L131" s="8">
        <v>8.3000000000000007</v>
      </c>
      <c r="M131" s="8">
        <v>22.9</v>
      </c>
      <c r="N131" s="7">
        <f>Table_1[[#This Row],[End Time]]-Table_1[[#This Row],[start time]]</f>
        <v>0.18680555555555556</v>
      </c>
      <c r="O131" s="9">
        <f>(HOUR(Table_1[[#This Row],[Total Time (hour:min)]]))+(MINUTE(Table_1[[#This Row],[Total Time (hour:min)]])/60)</f>
        <v>4.4833333333333334</v>
      </c>
      <c r="P131" s="5">
        <f>(Table_1[[#This Row],[end O2 (mg/L)]]-Table_1[[#This Row],[start O2 (mg/L)]])*1000</f>
        <v>-699.99999999999932</v>
      </c>
      <c r="Q131" s="5">
        <v>0.03</v>
      </c>
      <c r="R131" s="5">
        <f>Table_1[[#This Row],[Change in O2 (ug/L)]]*Table_1[[#This Row],[Volume Incubated (L)]]</f>
        <v>-20.999999999999979</v>
      </c>
      <c r="S131" s="9">
        <f>Table_1[[#This Row],[Change in O2 (ug)]]/Table_1[[#This Row],[Total Time (h)]]</f>
        <v>-4.6840148698884709</v>
      </c>
      <c r="T131" s="23">
        <v>3.8013300000000001</v>
      </c>
      <c r="U131" s="31">
        <f>Table_1[[#This Row],[Change in O2 (ug/h)]]/Table_1[[#This Row],[area (cm2)]]</f>
        <v>-1.2322042205987038</v>
      </c>
      <c r="V131" s="10">
        <v>0.69166666666666676</v>
      </c>
      <c r="W131" s="8">
        <v>8.6</v>
      </c>
      <c r="X131" s="8">
        <v>19.2</v>
      </c>
      <c r="Y131" s="7">
        <v>0.84930555555555554</v>
      </c>
      <c r="Z131" s="8">
        <v>8.1999999999999993</v>
      </c>
      <c r="AA131" s="8">
        <v>21.3</v>
      </c>
      <c r="AB131" s="7">
        <f>Table_1[[#This Row],[End Time4]]-Table_1[[#This Row],[Start Time2]]</f>
        <v>0.15763888888888877</v>
      </c>
      <c r="AC131" s="9">
        <f t="shared" ref="AC131:AC175" si="8">HOUR(AB131)+(MINUTE(AB131)/60)</f>
        <v>3.7833333333333332</v>
      </c>
      <c r="AD131" s="5">
        <f>(Table_1[[#This Row],[end O2 (mg/L)2]]-Table_1[[#This Row],[start O2 (mg/L) reads to 0.1]])*1000</f>
        <v>-400.00000000000034</v>
      </c>
      <c r="AE131" s="5">
        <v>0.03</v>
      </c>
      <c r="AF131" s="5">
        <f t="shared" ref="AF131:AF175" si="9">AD131*AE131</f>
        <v>-12.000000000000011</v>
      </c>
      <c r="AG131" s="5">
        <f t="shared" ref="AG131:AG175" si="10">AF131/AC131</f>
        <v>-3.1718061674008839</v>
      </c>
      <c r="AH131" s="25">
        <v>3.8013300000000001</v>
      </c>
      <c r="AI131" s="27">
        <f t="shared" ref="AI131:AI175" si="11">-AG131/AH131</f>
        <v>0.83439379569805405</v>
      </c>
      <c r="AJ131" s="27">
        <f>Table_1[[#This Row],[NEP (mg O2 cm-2 h-1)]]+AI131</f>
        <v>-0.39781042490064977</v>
      </c>
    </row>
    <row r="132" spans="1:36" ht="15.75" customHeight="1" x14ac:dyDescent="0.25">
      <c r="A132" s="5">
        <v>54</v>
      </c>
      <c r="B132" s="5" t="s">
        <v>160</v>
      </c>
      <c r="C132" s="6">
        <v>43670</v>
      </c>
      <c r="D132" s="6" t="s">
        <v>140</v>
      </c>
      <c r="E132" s="5" t="s">
        <v>30</v>
      </c>
      <c r="F132" s="5" t="s">
        <v>33</v>
      </c>
      <c r="G132" s="5"/>
      <c r="H132" s="7">
        <v>0.50763888888888886</v>
      </c>
      <c r="I132" s="9">
        <v>9</v>
      </c>
      <c r="J132" s="5">
        <v>17.7</v>
      </c>
      <c r="K132" s="7">
        <v>0.6972222222222223</v>
      </c>
      <c r="L132" s="8">
        <v>7.9</v>
      </c>
      <c r="M132" s="8">
        <v>22.6</v>
      </c>
      <c r="N132" s="7">
        <f>Table_1[[#This Row],[End Time]]-Table_1[[#This Row],[start time]]</f>
        <v>0.18958333333333344</v>
      </c>
      <c r="O132" s="9">
        <f>(HOUR(Table_1[[#This Row],[Total Time (hour:min)]]))+(MINUTE(Table_1[[#This Row],[Total Time (hour:min)]])/60)</f>
        <v>4.55</v>
      </c>
      <c r="P132" s="5">
        <f>(Table_1[[#This Row],[end O2 (mg/L)]]-Table_1[[#This Row],[start O2 (mg/L)]])*1000</f>
        <v>-1099.9999999999995</v>
      </c>
      <c r="Q132" s="5">
        <v>0.03</v>
      </c>
      <c r="R132" s="5">
        <f>Table_1[[#This Row],[Change in O2 (ug/L)]]*Table_1[[#This Row],[Volume Incubated (L)]]</f>
        <v>-32.999999999999986</v>
      </c>
      <c r="S132" s="9">
        <f>Table_1[[#This Row],[Change in O2 (ug)]]/Table_1[[#This Row],[Total Time (h)]]</f>
        <v>-7.2527472527472501</v>
      </c>
      <c r="T132" s="23">
        <v>3.8013300000000001</v>
      </c>
      <c r="U132" s="31">
        <f>Table_1[[#This Row],[Change in O2 (ug/h)]]/Table_1[[#This Row],[area (cm2)]]</f>
        <v>-1.9079499156209143</v>
      </c>
      <c r="V132" s="10">
        <v>0.69861111111111107</v>
      </c>
      <c r="W132" s="8">
        <v>8.6</v>
      </c>
      <c r="X132" s="8">
        <v>19.3</v>
      </c>
      <c r="Y132" s="7">
        <v>0.85833333333333339</v>
      </c>
      <c r="Z132" s="8">
        <v>8</v>
      </c>
      <c r="AA132" s="8">
        <v>21.2</v>
      </c>
      <c r="AB132" s="7">
        <f>Table_1[[#This Row],[End Time4]]-Table_1[[#This Row],[Start Time2]]</f>
        <v>0.15972222222222232</v>
      </c>
      <c r="AC132" s="9">
        <f t="shared" si="8"/>
        <v>3.8333333333333335</v>
      </c>
      <c r="AD132" s="5">
        <f>(Table_1[[#This Row],[end O2 (mg/L)2]]-Table_1[[#This Row],[start O2 (mg/L) reads to 0.1]])*1000</f>
        <v>-599.99999999999966</v>
      </c>
      <c r="AE132" s="5">
        <v>0.03</v>
      </c>
      <c r="AF132" s="5">
        <f t="shared" si="9"/>
        <v>-17.999999999999989</v>
      </c>
      <c r="AG132" s="5">
        <f t="shared" si="10"/>
        <v>-4.6956521739130404</v>
      </c>
      <c r="AH132" s="25">
        <v>3.8013300000000001</v>
      </c>
      <c r="AI132" s="27">
        <f t="shared" si="11"/>
        <v>1.2352655975442912</v>
      </c>
      <c r="AJ132" s="27">
        <f>Table_1[[#This Row],[NEP (mg O2 cm-2 h-1)]]+AI132</f>
        <v>-0.6726843180766231</v>
      </c>
    </row>
    <row r="133" spans="1:36" ht="15.75" customHeight="1" x14ac:dyDescent="0.25">
      <c r="A133" s="5">
        <v>56</v>
      </c>
      <c r="B133" s="5" t="s">
        <v>162</v>
      </c>
      <c r="C133" s="6">
        <v>43670</v>
      </c>
      <c r="D133" s="6" t="s">
        <v>140</v>
      </c>
      <c r="E133" s="5" t="s">
        <v>30</v>
      </c>
      <c r="F133" s="5" t="s">
        <v>33</v>
      </c>
      <c r="G133" s="5"/>
      <c r="H133" s="7">
        <v>0.50902777777777775</v>
      </c>
      <c r="I133" s="9">
        <v>9</v>
      </c>
      <c r="J133" s="5">
        <v>17.7</v>
      </c>
      <c r="K133" s="7">
        <v>0.70000000000000007</v>
      </c>
      <c r="L133" s="8">
        <v>7.7</v>
      </c>
      <c r="M133" s="8">
        <v>22.5</v>
      </c>
      <c r="N133" s="7">
        <f>Table_1[[#This Row],[End Time]]-Table_1[[#This Row],[start time]]</f>
        <v>0.19097222222222232</v>
      </c>
      <c r="O133" s="9">
        <f>(HOUR(Table_1[[#This Row],[Total Time (hour:min)]]))+(MINUTE(Table_1[[#This Row],[Total Time (hour:min)]])/60)</f>
        <v>4.583333333333333</v>
      </c>
      <c r="P133" s="5">
        <f>(Table_1[[#This Row],[end O2 (mg/L)]]-Table_1[[#This Row],[start O2 (mg/L)]])*1000</f>
        <v>-1299.9999999999998</v>
      </c>
      <c r="Q133" s="5">
        <v>0.03</v>
      </c>
      <c r="R133" s="5">
        <f>Table_1[[#This Row],[Change in O2 (ug/L)]]*Table_1[[#This Row],[Volume Incubated (L)]]</f>
        <v>-38.999999999999993</v>
      </c>
      <c r="S133" s="9">
        <f>Table_1[[#This Row],[Change in O2 (ug)]]/Table_1[[#This Row],[Total Time (h)]]</f>
        <v>-8.5090909090909079</v>
      </c>
      <c r="T133" s="23">
        <v>3.8013300000000001</v>
      </c>
      <c r="U133" s="31">
        <f>Table_1[[#This Row],[Change in O2 (ug/h)]]/Table_1[[#This Row],[area (cm2)]]</f>
        <v>-2.2384509919135955</v>
      </c>
      <c r="V133" s="10">
        <v>0.7006944444444444</v>
      </c>
      <c r="W133" s="8">
        <v>8.6</v>
      </c>
      <c r="X133" s="8">
        <v>19.3</v>
      </c>
      <c r="Y133" s="7">
        <v>0.86111111111111116</v>
      </c>
      <c r="Z133" s="8">
        <v>7.9</v>
      </c>
      <c r="AA133" s="8">
        <v>21.1</v>
      </c>
      <c r="AB133" s="7">
        <f>Table_1[[#This Row],[End Time4]]-Table_1[[#This Row],[Start Time2]]</f>
        <v>0.16041666666666676</v>
      </c>
      <c r="AC133" s="9">
        <f t="shared" si="8"/>
        <v>3.85</v>
      </c>
      <c r="AD133" s="5">
        <f>(Table_1[[#This Row],[end O2 (mg/L)2]]-Table_1[[#This Row],[start O2 (mg/L) reads to 0.1]])*1000</f>
        <v>-699.99999999999932</v>
      </c>
      <c r="AE133" s="5">
        <v>0.03</v>
      </c>
      <c r="AF133" s="5">
        <f t="shared" si="9"/>
        <v>-20.999999999999979</v>
      </c>
      <c r="AG133" s="5">
        <f t="shared" si="10"/>
        <v>-5.4545454545454488</v>
      </c>
      <c r="AH133" s="25">
        <v>3.8013300000000001</v>
      </c>
      <c r="AI133" s="27">
        <f t="shared" si="11"/>
        <v>1.4349044819958932</v>
      </c>
      <c r="AJ133" s="27">
        <f>Table_1[[#This Row],[NEP (mg O2 cm-2 h-1)]]+AI133</f>
        <v>-0.80354650991770238</v>
      </c>
    </row>
    <row r="134" spans="1:36" ht="15.75" customHeight="1" x14ac:dyDescent="0.25">
      <c r="A134" s="5">
        <v>30</v>
      </c>
      <c r="B134" s="6" t="s">
        <v>139</v>
      </c>
      <c r="C134" s="6">
        <v>43670</v>
      </c>
      <c r="D134" s="6" t="s">
        <v>140</v>
      </c>
      <c r="E134" s="5" t="s">
        <v>24</v>
      </c>
      <c r="F134" s="5" t="s">
        <v>24</v>
      </c>
      <c r="G134" s="5"/>
      <c r="H134" s="7">
        <v>0.49027777777777781</v>
      </c>
      <c r="I134" s="9">
        <v>8.9</v>
      </c>
      <c r="J134" s="5">
        <v>17.600000000000001</v>
      </c>
      <c r="K134" s="7">
        <v>0.67222222222222217</v>
      </c>
      <c r="L134" s="8">
        <v>8.6999999999999993</v>
      </c>
      <c r="M134" s="8">
        <v>22.6</v>
      </c>
      <c r="N134" s="7">
        <f>Table_1[[#This Row],[End Time]]-Table_1[[#This Row],[start time]]</f>
        <v>0.18194444444444435</v>
      </c>
      <c r="O134" s="9">
        <f>(HOUR(Table_1[[#This Row],[Total Time (hour:min)]]))+(MINUTE(Table_1[[#This Row],[Total Time (hour:min)]])/60)</f>
        <v>4.3666666666666663</v>
      </c>
      <c r="P134" s="5">
        <f>(Table_1[[#This Row],[end O2 (mg/L)]]-Table_1[[#This Row],[start O2 (mg/L)]])*1000</f>
        <v>-200.00000000000108</v>
      </c>
      <c r="Q134" s="5">
        <v>0.03</v>
      </c>
      <c r="R134" s="5">
        <f>Table_1[[#This Row],[Change in O2 (ug/L)]]*Table_1[[#This Row],[Volume Incubated (L)]]</f>
        <v>-6.000000000000032</v>
      </c>
      <c r="S134" s="9">
        <f>Table_1[[#This Row],[Change in O2 (ug)]]/Table_1[[#This Row],[Total Time (h)]]</f>
        <v>-1.374045801526725</v>
      </c>
      <c r="T134" s="23">
        <v>3.8013300000000001</v>
      </c>
      <c r="U134" s="31">
        <f>Table_1[[#This Row],[Change in O2 (ug/h)]]/Table_1[[#This Row],[area (cm2)]]</f>
        <v>-0.36146448783102886</v>
      </c>
      <c r="V134" s="10">
        <v>0.67361111111111116</v>
      </c>
      <c r="W134" s="8">
        <v>8.66</v>
      </c>
      <c r="X134" s="8">
        <v>18.899999999999999</v>
      </c>
      <c r="Y134" s="7">
        <v>0.82708333333333339</v>
      </c>
      <c r="Z134" s="8">
        <v>8.6999999999999993</v>
      </c>
      <c r="AA134" s="8">
        <v>21</v>
      </c>
      <c r="AB134" s="7">
        <f>Table_1[[#This Row],[End Time4]]-Table_1[[#This Row],[Start Time2]]</f>
        <v>0.15347222222222223</v>
      </c>
      <c r="AC134" s="9">
        <f t="shared" si="8"/>
        <v>3.6833333333333336</v>
      </c>
      <c r="AD134" s="5">
        <f>(Table_1[[#This Row],[end O2 (mg/L)2]]-Table_1[[#This Row],[start O2 (mg/L) reads to 0.1]])*1000</f>
        <v>39.999999999999147</v>
      </c>
      <c r="AE134" s="5">
        <v>0.03</v>
      </c>
      <c r="AF134" s="5">
        <f t="shared" si="9"/>
        <v>1.1999999999999744</v>
      </c>
      <c r="AG134" s="5">
        <f t="shared" si="10"/>
        <v>0.32579185520361292</v>
      </c>
      <c r="AH134" s="25">
        <v>3.8013300000000001</v>
      </c>
      <c r="AI134" s="27">
        <f t="shared" si="11"/>
        <v>-8.5704702092060644E-2</v>
      </c>
      <c r="AJ134" s="27">
        <f>Table_1[[#This Row],[NEP (mg O2 cm-2 h-1)]]+AI134</f>
        <v>-0.44716918992308952</v>
      </c>
    </row>
    <row r="135" spans="1:36" ht="15.75" customHeight="1" x14ac:dyDescent="0.25">
      <c r="A135" s="5">
        <v>31</v>
      </c>
      <c r="B135" s="6" t="s">
        <v>139</v>
      </c>
      <c r="C135" s="6">
        <v>43670</v>
      </c>
      <c r="D135" s="6" t="s">
        <v>140</v>
      </c>
      <c r="E135" s="5" t="s">
        <v>24</v>
      </c>
      <c r="F135" s="5" t="s">
        <v>24</v>
      </c>
      <c r="G135" s="5"/>
      <c r="H135" s="7">
        <v>0.4909722222222222</v>
      </c>
      <c r="I135" s="9">
        <v>8.9</v>
      </c>
      <c r="J135" s="9">
        <v>17.600000000000001</v>
      </c>
      <c r="K135" s="7">
        <v>0.67361111111111116</v>
      </c>
      <c r="L135" s="8">
        <v>8.6999999999999993</v>
      </c>
      <c r="M135" s="8">
        <v>22.4</v>
      </c>
      <c r="N135" s="7">
        <f>Table_1[[#This Row],[End Time]]-Table_1[[#This Row],[start time]]</f>
        <v>0.18263888888888896</v>
      </c>
      <c r="O135" s="9">
        <f>(HOUR(Table_1[[#This Row],[Total Time (hour:min)]]))+(MINUTE(Table_1[[#This Row],[Total Time (hour:min)]])/60)</f>
        <v>4.3833333333333337</v>
      </c>
      <c r="P135" s="5">
        <f>(Table_1[[#This Row],[end O2 (mg/L)]]-Table_1[[#This Row],[start O2 (mg/L)]])*1000</f>
        <v>-200.00000000000108</v>
      </c>
      <c r="Q135" s="5">
        <v>0.03</v>
      </c>
      <c r="R135" s="5">
        <f>Table_1[[#This Row],[Change in O2 (ug/L)]]*Table_1[[#This Row],[Volume Incubated (L)]]</f>
        <v>-6.000000000000032</v>
      </c>
      <c r="S135" s="9">
        <f>Table_1[[#This Row],[Change in O2 (ug)]]/Table_1[[#This Row],[Total Time (h)]]</f>
        <v>-1.3688212927756727</v>
      </c>
      <c r="T135" s="23">
        <v>3.8013300000000001</v>
      </c>
      <c r="U135" s="31">
        <f>Table_1[[#This Row],[Change in O2 (ug/h)]]/Table_1[[#This Row],[area (cm2)]]</f>
        <v>-0.36009009814345838</v>
      </c>
      <c r="V135" s="10">
        <v>0.67499999999999993</v>
      </c>
      <c r="W135" s="8">
        <v>8.6</v>
      </c>
      <c r="X135" s="8">
        <v>18.899999999999999</v>
      </c>
      <c r="Y135" s="7">
        <v>0.82847222222222217</v>
      </c>
      <c r="Z135" s="8">
        <v>8.6999999999999993</v>
      </c>
      <c r="AA135" s="8">
        <v>21</v>
      </c>
      <c r="AB135" s="7">
        <f>Table_1[[#This Row],[End Time4]]-Table_1[[#This Row],[Start Time2]]</f>
        <v>0.15347222222222223</v>
      </c>
      <c r="AC135" s="9">
        <f t="shared" si="8"/>
        <v>3.6833333333333336</v>
      </c>
      <c r="AD135" s="5">
        <f>(Table_1[[#This Row],[end O2 (mg/L)2]]-Table_1[[#This Row],[start O2 (mg/L) reads to 0.1]])*1000</f>
        <v>99.999999999999645</v>
      </c>
      <c r="AE135" s="5">
        <v>0.03</v>
      </c>
      <c r="AF135" s="5">
        <f t="shared" si="9"/>
        <v>2.9999999999999893</v>
      </c>
      <c r="AG135" s="5">
        <f t="shared" si="10"/>
        <v>0.81447963800904688</v>
      </c>
      <c r="AH135" s="25">
        <v>3.8013300000000001</v>
      </c>
      <c r="AI135" s="27">
        <f t="shared" si="11"/>
        <v>-0.21426175523015545</v>
      </c>
      <c r="AJ135" s="27">
        <f>Table_1[[#This Row],[NEP (mg O2 cm-2 h-1)]]+AI135</f>
        <v>-0.57435185337361383</v>
      </c>
    </row>
    <row r="136" spans="1:36" ht="15.75" customHeight="1" x14ac:dyDescent="0.25">
      <c r="A136" s="5">
        <v>32</v>
      </c>
      <c r="B136" s="6" t="s">
        <v>139</v>
      </c>
      <c r="C136" s="6">
        <v>43670</v>
      </c>
      <c r="D136" s="6" t="s">
        <v>140</v>
      </c>
      <c r="E136" s="5" t="s">
        <v>24</v>
      </c>
      <c r="F136" s="5" t="s">
        <v>24</v>
      </c>
      <c r="G136" s="5"/>
      <c r="H136" s="7">
        <v>0.4916666666666667</v>
      </c>
      <c r="I136" s="9">
        <v>8.9</v>
      </c>
      <c r="J136" s="5">
        <v>17.5</v>
      </c>
      <c r="K136" s="7">
        <v>0.67499999999999993</v>
      </c>
      <c r="L136" s="8">
        <v>8.6999999999999993</v>
      </c>
      <c r="M136" s="8">
        <v>21.9</v>
      </c>
      <c r="N136" s="7">
        <f>Table_1[[#This Row],[End Time]]-Table_1[[#This Row],[start time]]</f>
        <v>0.18333333333333324</v>
      </c>
      <c r="O136" s="9">
        <f>(HOUR(Table_1[[#This Row],[Total Time (hour:min)]]))+(MINUTE(Table_1[[#This Row],[Total Time (hour:min)]])/60)</f>
        <v>4.4000000000000004</v>
      </c>
      <c r="P136" s="5">
        <f>(Table_1[[#This Row],[end O2 (mg/L)]]-Table_1[[#This Row],[start O2 (mg/L)]])*1000</f>
        <v>-200.00000000000108</v>
      </c>
      <c r="Q136" s="5">
        <v>0.03</v>
      </c>
      <c r="R136" s="5">
        <f>Table_1[[#This Row],[Change in O2 (ug/L)]]*Table_1[[#This Row],[Volume Incubated (L)]]</f>
        <v>-6.000000000000032</v>
      </c>
      <c r="S136" s="9">
        <f>Table_1[[#This Row],[Change in O2 (ug)]]/Table_1[[#This Row],[Total Time (h)]]</f>
        <v>-1.3636363636363709</v>
      </c>
      <c r="T136" s="23">
        <v>3.8013300000000001</v>
      </c>
      <c r="U136" s="31">
        <f>Table_1[[#This Row],[Change in O2 (ug/h)]]/Table_1[[#This Row],[area (cm2)]]</f>
        <v>-0.35872612049897556</v>
      </c>
      <c r="V136" s="10">
        <v>0.67638888888888893</v>
      </c>
      <c r="W136" s="8">
        <v>8.5299999999999994</v>
      </c>
      <c r="X136" s="8">
        <v>19</v>
      </c>
      <c r="Y136" s="7">
        <v>0.82986111111111116</v>
      </c>
      <c r="Z136" s="8">
        <v>8.6999999999999993</v>
      </c>
      <c r="AA136" s="8">
        <v>20.9</v>
      </c>
      <c r="AB136" s="7">
        <f>Table_1[[#This Row],[End Time4]]-Table_1[[#This Row],[Start Time2]]</f>
        <v>0.15347222222222223</v>
      </c>
      <c r="AC136" s="9">
        <f t="shared" si="8"/>
        <v>3.6833333333333336</v>
      </c>
      <c r="AD136" s="5">
        <f>(Table_1[[#This Row],[end O2 (mg/L)2]]-Table_1[[#This Row],[start O2 (mg/L) reads to 0.1]])*1000</f>
        <v>169.99999999999994</v>
      </c>
      <c r="AE136" s="5">
        <v>0.03</v>
      </c>
      <c r="AF136" s="5">
        <f t="shared" si="9"/>
        <v>5.0999999999999979</v>
      </c>
      <c r="AG136" s="5">
        <f t="shared" si="10"/>
        <v>1.3846153846153839</v>
      </c>
      <c r="AH136" s="25">
        <v>3.8013300000000001</v>
      </c>
      <c r="AI136" s="27">
        <f t="shared" si="11"/>
        <v>-0.36424498389126542</v>
      </c>
      <c r="AJ136" s="27">
        <f>Table_1[[#This Row],[NEP (mg O2 cm-2 h-1)]]+AI136</f>
        <v>-0.72297110439024093</v>
      </c>
    </row>
    <row r="137" spans="1:36" ht="15.75" customHeight="1" x14ac:dyDescent="0.25">
      <c r="A137" s="5">
        <v>33</v>
      </c>
      <c r="B137" s="6" t="s">
        <v>139</v>
      </c>
      <c r="C137" s="6">
        <v>43670</v>
      </c>
      <c r="D137" s="6" t="s">
        <v>140</v>
      </c>
      <c r="E137" s="5" t="s">
        <v>24</v>
      </c>
      <c r="F137" s="5" t="s">
        <v>24</v>
      </c>
      <c r="G137" s="5"/>
      <c r="H137" s="7">
        <v>0.4916666666666667</v>
      </c>
      <c r="I137" s="9">
        <v>8.9</v>
      </c>
      <c r="J137" s="5">
        <v>17.600000000000001</v>
      </c>
      <c r="K137" s="7">
        <v>0.67638888888888893</v>
      </c>
      <c r="L137" s="8">
        <v>8.6999999999999993</v>
      </c>
      <c r="M137" s="8">
        <v>21.7</v>
      </c>
      <c r="N137" s="7">
        <f>Table_1[[#This Row],[End Time]]-Table_1[[#This Row],[start time]]</f>
        <v>0.18472222222222223</v>
      </c>
      <c r="O137" s="9">
        <f>(HOUR(Table_1[[#This Row],[Total Time (hour:min)]]))+(MINUTE(Table_1[[#This Row],[Total Time (hour:min)]])/60)</f>
        <v>4.4333333333333336</v>
      </c>
      <c r="P137" s="5">
        <f>(Table_1[[#This Row],[end O2 (mg/L)]]-Table_1[[#This Row],[start O2 (mg/L)]])*1000</f>
        <v>-200.00000000000108</v>
      </c>
      <c r="Q137" s="5">
        <v>0.03</v>
      </c>
      <c r="R137" s="5">
        <f>Table_1[[#This Row],[Change in O2 (ug/L)]]*Table_1[[#This Row],[Volume Incubated (L)]]</f>
        <v>-6.000000000000032</v>
      </c>
      <c r="S137" s="9">
        <f>Table_1[[#This Row],[Change in O2 (ug)]]/Table_1[[#This Row],[Total Time (h)]]</f>
        <v>-1.3533834586466236</v>
      </c>
      <c r="T137" s="23">
        <v>3.8013300000000001</v>
      </c>
      <c r="U137" s="31">
        <f>Table_1[[#This Row],[Change in O2 (ug/h)]]/Table_1[[#This Row],[area (cm2)]]</f>
        <v>-0.35602893162304339</v>
      </c>
      <c r="V137" s="10">
        <v>0.67708333333333337</v>
      </c>
      <c r="W137" s="8">
        <v>8.64</v>
      </c>
      <c r="X137" s="8">
        <v>19</v>
      </c>
      <c r="Y137" s="7">
        <v>0.8305555555555556</v>
      </c>
      <c r="Z137" s="8">
        <v>8.6999999999999993</v>
      </c>
      <c r="AA137" s="8">
        <v>20.8</v>
      </c>
      <c r="AB137" s="7">
        <f>Table_1[[#This Row],[End Time4]]-Table_1[[#This Row],[Start Time2]]</f>
        <v>0.15347222222222223</v>
      </c>
      <c r="AC137" s="9">
        <f t="shared" si="8"/>
        <v>3.6833333333333336</v>
      </c>
      <c r="AD137" s="5">
        <f>(Table_1[[#This Row],[end O2 (mg/L)2]]-Table_1[[#This Row],[start O2 (mg/L) reads to 0.1]])*1000</f>
        <v>59.999999999998721</v>
      </c>
      <c r="AE137" s="5">
        <v>0.03</v>
      </c>
      <c r="AF137" s="5">
        <f t="shared" si="9"/>
        <v>1.7999999999999616</v>
      </c>
      <c r="AG137" s="5">
        <f t="shared" si="10"/>
        <v>0.48868778280541941</v>
      </c>
      <c r="AH137" s="25">
        <v>3.8013300000000001</v>
      </c>
      <c r="AI137" s="27">
        <f t="shared" si="11"/>
        <v>-0.12855705313809099</v>
      </c>
      <c r="AJ137" s="27">
        <f>Table_1[[#This Row],[NEP (mg O2 cm-2 h-1)]]+AI137</f>
        <v>-0.48458598476113435</v>
      </c>
    </row>
    <row r="138" spans="1:36" ht="15.75" customHeight="1" x14ac:dyDescent="0.25">
      <c r="A138" s="5">
        <v>34</v>
      </c>
      <c r="B138" s="6" t="s">
        <v>139</v>
      </c>
      <c r="C138" s="6">
        <v>43670</v>
      </c>
      <c r="D138" s="6" t="s">
        <v>140</v>
      </c>
      <c r="E138" s="5" t="s">
        <v>24</v>
      </c>
      <c r="F138" s="5" t="s">
        <v>24</v>
      </c>
      <c r="G138" s="5"/>
      <c r="H138" s="7">
        <v>0.49236111111111108</v>
      </c>
      <c r="I138" s="9">
        <v>8.9</v>
      </c>
      <c r="J138" s="5">
        <v>17.600000000000001</v>
      </c>
      <c r="K138" s="7">
        <v>0.67708333333333337</v>
      </c>
      <c r="L138" s="8">
        <v>8.9</v>
      </c>
      <c r="M138" s="8">
        <v>21.4</v>
      </c>
      <c r="N138" s="7">
        <f>Table_1[[#This Row],[End Time]]-Table_1[[#This Row],[start time]]</f>
        <v>0.18472222222222229</v>
      </c>
      <c r="O138" s="9">
        <f>(HOUR(Table_1[[#This Row],[Total Time (hour:min)]]))+(MINUTE(Table_1[[#This Row],[Total Time (hour:min)]])/60)</f>
        <v>4.4333333333333336</v>
      </c>
      <c r="P138" s="5">
        <f>(Table_1[[#This Row],[end O2 (mg/L)]]-Table_1[[#This Row],[start O2 (mg/L)]])*1000</f>
        <v>0</v>
      </c>
      <c r="Q138" s="5">
        <v>0.03</v>
      </c>
      <c r="R138" s="5">
        <f>Table_1[[#This Row],[Change in O2 (ug/L)]]*Table_1[[#This Row],[Volume Incubated (L)]]</f>
        <v>0</v>
      </c>
      <c r="S138" s="9">
        <f>Table_1[[#This Row],[Change in O2 (ug)]]/Table_1[[#This Row],[Total Time (h)]]</f>
        <v>0</v>
      </c>
      <c r="T138" s="23">
        <v>3.8013300000000001</v>
      </c>
      <c r="U138" s="31">
        <f>Table_1[[#This Row],[Change in O2 (ug/h)]]/Table_1[[#This Row],[area (cm2)]]</f>
        <v>0</v>
      </c>
      <c r="V138" s="10">
        <v>0.6777777777777777</v>
      </c>
      <c r="W138" s="8">
        <v>8.5500000000000007</v>
      </c>
      <c r="X138" s="8">
        <v>19</v>
      </c>
      <c r="Y138" s="7">
        <v>0.83194444444444438</v>
      </c>
      <c r="Z138" s="8">
        <v>8.6999999999999993</v>
      </c>
      <c r="AA138" s="8">
        <v>20.7</v>
      </c>
      <c r="AB138" s="7">
        <f>Table_1[[#This Row],[End Time4]]-Table_1[[#This Row],[Start Time2]]</f>
        <v>0.15416666666666667</v>
      </c>
      <c r="AC138" s="9">
        <f t="shared" si="8"/>
        <v>3.7</v>
      </c>
      <c r="AD138" s="5">
        <f>(Table_1[[#This Row],[end O2 (mg/L)2]]-Table_1[[#This Row],[start O2 (mg/L) reads to 0.1]])*1000</f>
        <v>149.99999999999858</v>
      </c>
      <c r="AE138" s="5">
        <v>0.03</v>
      </c>
      <c r="AF138" s="5">
        <f t="shared" si="9"/>
        <v>4.4999999999999574</v>
      </c>
      <c r="AG138" s="5">
        <f t="shared" si="10"/>
        <v>1.2162162162162047</v>
      </c>
      <c r="AH138" s="25">
        <v>3.8013300000000001</v>
      </c>
      <c r="AI138" s="27">
        <f t="shared" si="11"/>
        <v>-0.31994491828286536</v>
      </c>
      <c r="AJ138" s="27">
        <f>Table_1[[#This Row],[NEP (mg O2 cm-2 h-1)]]+AI138</f>
        <v>-0.31994491828286536</v>
      </c>
    </row>
    <row r="139" spans="1:36" ht="15.75" customHeight="1" x14ac:dyDescent="0.25">
      <c r="A139" s="5">
        <v>38</v>
      </c>
      <c r="B139" s="5" t="s">
        <v>144</v>
      </c>
      <c r="C139" s="6">
        <v>43670</v>
      </c>
      <c r="D139" s="6" t="s">
        <v>140</v>
      </c>
      <c r="E139" s="5" t="s">
        <v>37</v>
      </c>
      <c r="F139" s="5" t="s">
        <v>38</v>
      </c>
      <c r="G139" s="5"/>
      <c r="H139" s="7">
        <v>0.49444444444444446</v>
      </c>
      <c r="I139" s="9">
        <v>8.9</v>
      </c>
      <c r="J139" s="5">
        <v>17.899999999999999</v>
      </c>
      <c r="K139" s="7">
        <v>0.68194444444444446</v>
      </c>
      <c r="L139" s="8">
        <v>7.8</v>
      </c>
      <c r="M139" s="8">
        <v>23.6</v>
      </c>
      <c r="N139" s="7">
        <f>Table_1[[#This Row],[End Time]]-Table_1[[#This Row],[start time]]</f>
        <v>0.1875</v>
      </c>
      <c r="O139" s="9">
        <f>(HOUR(Table_1[[#This Row],[Total Time (hour:min)]]))+(MINUTE(Table_1[[#This Row],[Total Time (hour:min)]])/60)</f>
        <v>4.5</v>
      </c>
      <c r="P139" s="5">
        <f>(Table_1[[#This Row],[end O2 (mg/L)]]-Table_1[[#This Row],[start O2 (mg/L)]])*1000</f>
        <v>-1100.0000000000005</v>
      </c>
      <c r="Q139" s="5">
        <v>0.03</v>
      </c>
      <c r="R139" s="5">
        <f>Table_1[[#This Row],[Change in O2 (ug/L)]]*Table_1[[#This Row],[Volume Incubated (L)]]</f>
        <v>-33.000000000000014</v>
      </c>
      <c r="S139" s="9">
        <f>Table_1[[#This Row],[Change in O2 (ug)]]/Table_1[[#This Row],[Total Time (h)]]</f>
        <v>-7.3333333333333366</v>
      </c>
      <c r="T139" s="23">
        <v>3.8013300000000001</v>
      </c>
      <c r="U139" s="31">
        <f>Table_1[[#This Row],[Change in O2 (ug/h)]]/Table_1[[#This Row],[area (cm2)]]</f>
        <v>-1.9291493591278148</v>
      </c>
      <c r="V139" s="10">
        <v>0.68263888888888891</v>
      </c>
      <c r="W139" s="8">
        <v>8.6</v>
      </c>
      <c r="X139" s="8">
        <v>19.100000000000001</v>
      </c>
      <c r="Y139" s="7">
        <v>0.83750000000000002</v>
      </c>
      <c r="Z139" s="8">
        <v>8</v>
      </c>
      <c r="AA139" s="8">
        <v>21.3</v>
      </c>
      <c r="AB139" s="7">
        <f>Table_1[[#This Row],[End Time4]]-Table_1[[#This Row],[Start Time2]]</f>
        <v>0.15486111111111112</v>
      </c>
      <c r="AC139" s="9">
        <f t="shared" si="8"/>
        <v>3.7166666666666668</v>
      </c>
      <c r="AD139" s="5">
        <f>(Table_1[[#This Row],[end O2 (mg/L)2]]-Table_1[[#This Row],[start O2 (mg/L) reads to 0.1]])*1000</f>
        <v>-599.99999999999966</v>
      </c>
      <c r="AE139" s="5">
        <v>0.03</v>
      </c>
      <c r="AF139" s="5">
        <f t="shared" si="9"/>
        <v>-17.999999999999989</v>
      </c>
      <c r="AG139" s="5">
        <f t="shared" si="10"/>
        <v>-4.8430493273542572</v>
      </c>
      <c r="AH139" s="25">
        <v>3.8013300000000001</v>
      </c>
      <c r="AI139" s="27">
        <f t="shared" si="11"/>
        <v>1.274040750830435</v>
      </c>
      <c r="AJ139" s="27">
        <f>Table_1[[#This Row],[NEP (mg O2 cm-2 h-1)]]+AI139</f>
        <v>-0.65510860829737982</v>
      </c>
    </row>
    <row r="140" spans="1:36" ht="15.75" customHeight="1" x14ac:dyDescent="0.25">
      <c r="A140" s="5">
        <v>39</v>
      </c>
      <c r="B140" s="5" t="s">
        <v>145</v>
      </c>
      <c r="C140" s="6">
        <v>43670</v>
      </c>
      <c r="D140" s="6" t="s">
        <v>140</v>
      </c>
      <c r="E140" s="5" t="s">
        <v>37</v>
      </c>
      <c r="F140" s="5" t="s">
        <v>38</v>
      </c>
      <c r="G140" s="5"/>
      <c r="H140" s="7">
        <v>0.49513888888888885</v>
      </c>
      <c r="I140" s="9">
        <v>8.8000000000000007</v>
      </c>
      <c r="J140" s="5">
        <v>18.2</v>
      </c>
      <c r="K140" s="7">
        <v>0.68263888888888891</v>
      </c>
      <c r="L140" s="8">
        <v>8.3000000000000007</v>
      </c>
      <c r="M140" s="8">
        <v>23</v>
      </c>
      <c r="N140" s="7">
        <f>Table_1[[#This Row],[End Time]]-Table_1[[#This Row],[start time]]</f>
        <v>0.18750000000000006</v>
      </c>
      <c r="O140" s="9">
        <f>(HOUR(Table_1[[#This Row],[Total Time (hour:min)]]))+(MINUTE(Table_1[[#This Row],[Total Time (hour:min)]])/60)</f>
        <v>4.5</v>
      </c>
      <c r="P140" s="5">
        <f>(Table_1[[#This Row],[end O2 (mg/L)]]-Table_1[[#This Row],[start O2 (mg/L)]])*1000</f>
        <v>-500</v>
      </c>
      <c r="Q140" s="5">
        <v>0.03</v>
      </c>
      <c r="R140" s="5">
        <f>Table_1[[#This Row],[Change in O2 (ug/L)]]*Table_1[[#This Row],[Volume Incubated (L)]]</f>
        <v>-15</v>
      </c>
      <c r="S140" s="9">
        <f>Table_1[[#This Row],[Change in O2 (ug)]]/Table_1[[#This Row],[Total Time (h)]]</f>
        <v>-3.3333333333333335</v>
      </c>
      <c r="T140" s="23">
        <v>3.8013300000000001</v>
      </c>
      <c r="U140" s="31">
        <f>Table_1[[#This Row],[Change in O2 (ug/h)]]/Table_1[[#This Row],[area (cm2)]]</f>
        <v>-0.87688607233082461</v>
      </c>
      <c r="V140" s="10">
        <v>0.68333333333333324</v>
      </c>
      <c r="W140" s="8">
        <v>8.6</v>
      </c>
      <c r="X140" s="8">
        <v>19.100000000000001</v>
      </c>
      <c r="Y140" s="7">
        <v>0.83888888888888891</v>
      </c>
      <c r="Z140" s="8">
        <v>8.5</v>
      </c>
      <c r="AA140" s="8">
        <v>21.3</v>
      </c>
      <c r="AB140" s="7">
        <f>Table_1[[#This Row],[End Time4]]-Table_1[[#This Row],[Start Time2]]</f>
        <v>0.15555555555555567</v>
      </c>
      <c r="AC140" s="9">
        <f t="shared" si="8"/>
        <v>3.7333333333333334</v>
      </c>
      <c r="AD140" s="5">
        <f>(Table_1[[#This Row],[end O2 (mg/L)2]]-Table_1[[#This Row],[start O2 (mg/L) reads to 0.1]])*1000</f>
        <v>-99.999999999999645</v>
      </c>
      <c r="AE140" s="5">
        <v>0.03</v>
      </c>
      <c r="AF140" s="5">
        <f t="shared" si="9"/>
        <v>-2.9999999999999893</v>
      </c>
      <c r="AG140" s="5">
        <f t="shared" si="10"/>
        <v>-0.80357142857142572</v>
      </c>
      <c r="AH140" s="25">
        <v>3.8013300000000001</v>
      </c>
      <c r="AI140" s="27">
        <f t="shared" si="11"/>
        <v>0.21139217815118017</v>
      </c>
      <c r="AJ140" s="27">
        <f>Table_1[[#This Row],[NEP (mg O2 cm-2 h-1)]]+AI140</f>
        <v>-0.66549389417964444</v>
      </c>
    </row>
    <row r="141" spans="1:36" ht="15.75" customHeight="1" x14ac:dyDescent="0.25">
      <c r="A141" s="5">
        <v>41</v>
      </c>
      <c r="B141" s="5" t="s">
        <v>147</v>
      </c>
      <c r="C141" s="6">
        <v>43670</v>
      </c>
      <c r="D141" s="6" t="s">
        <v>140</v>
      </c>
      <c r="E141" s="5" t="s">
        <v>37</v>
      </c>
      <c r="F141" s="5" t="s">
        <v>38</v>
      </c>
      <c r="G141" s="5"/>
      <c r="H141" s="7">
        <v>0.49861111111111112</v>
      </c>
      <c r="I141" s="9">
        <v>9</v>
      </c>
      <c r="J141" s="5">
        <v>17.600000000000001</v>
      </c>
      <c r="K141" s="7">
        <v>0.68472222222222223</v>
      </c>
      <c r="L141" s="8">
        <v>8.4</v>
      </c>
      <c r="M141" s="8">
        <v>23</v>
      </c>
      <c r="N141" s="7">
        <f>Table_1[[#This Row],[End Time]]-Table_1[[#This Row],[start time]]</f>
        <v>0.18611111111111112</v>
      </c>
      <c r="O141" s="9">
        <f>(HOUR(Table_1[[#This Row],[Total Time (hour:min)]]))+(MINUTE(Table_1[[#This Row],[Total Time (hour:min)]])/60)</f>
        <v>4.4666666666666668</v>
      </c>
      <c r="P141" s="5">
        <f>(Table_1[[#This Row],[end O2 (mg/L)]]-Table_1[[#This Row],[start O2 (mg/L)]])*1000</f>
        <v>-599.99999999999966</v>
      </c>
      <c r="Q141" s="5">
        <v>0.03</v>
      </c>
      <c r="R141" s="5">
        <f>Table_1[[#This Row],[Change in O2 (ug/L)]]*Table_1[[#This Row],[Volume Incubated (L)]]</f>
        <v>-17.999999999999989</v>
      </c>
      <c r="S141" s="9">
        <f>Table_1[[#This Row],[Change in O2 (ug)]]/Table_1[[#This Row],[Total Time (h)]]</f>
        <v>-4.0298507462686546</v>
      </c>
      <c r="T141" s="23">
        <v>3.8013300000000001</v>
      </c>
      <c r="U141" s="31">
        <f>Table_1[[#This Row],[Change in O2 (ug/h)]]/Table_1[[#This Row],[area (cm2)]]</f>
        <v>-1.0601159978924888</v>
      </c>
      <c r="V141" s="10">
        <v>0.68611111111111101</v>
      </c>
      <c r="W141" s="8">
        <v>8.6</v>
      </c>
      <c r="X141" s="8">
        <v>19.100000000000001</v>
      </c>
      <c r="Y141" s="7">
        <v>0.84166666666666667</v>
      </c>
      <c r="Z141" s="8">
        <v>8</v>
      </c>
      <c r="AA141" s="8">
        <v>21.4</v>
      </c>
      <c r="AB141" s="7">
        <f>Table_1[[#This Row],[End Time4]]-Table_1[[#This Row],[Start Time2]]</f>
        <v>0.15555555555555567</v>
      </c>
      <c r="AC141" s="9">
        <f t="shared" si="8"/>
        <v>3.7333333333333334</v>
      </c>
      <c r="AD141" s="5">
        <f>(Table_1[[#This Row],[end O2 (mg/L)2]]-Table_1[[#This Row],[start O2 (mg/L) reads to 0.1]])*1000</f>
        <v>-599.99999999999966</v>
      </c>
      <c r="AE141" s="5">
        <v>0.03</v>
      </c>
      <c r="AF141" s="5">
        <f t="shared" si="9"/>
        <v>-17.999999999999989</v>
      </c>
      <c r="AG141" s="5">
        <f t="shared" si="10"/>
        <v>-4.8214285714285685</v>
      </c>
      <c r="AH141" s="25">
        <v>3.8013300000000001</v>
      </c>
      <c r="AI141" s="27">
        <f t="shared" si="11"/>
        <v>1.2683530689070848</v>
      </c>
      <c r="AJ141" s="27">
        <f>Table_1[[#This Row],[NEP (mg O2 cm-2 h-1)]]+AI141</f>
        <v>0.20823707101459599</v>
      </c>
    </row>
    <row r="142" spans="1:36" ht="15.75" customHeight="1" x14ac:dyDescent="0.25">
      <c r="A142" s="5">
        <v>50</v>
      </c>
      <c r="B142" s="5" t="s">
        <v>156</v>
      </c>
      <c r="C142" s="6">
        <v>43670</v>
      </c>
      <c r="D142" s="6" t="s">
        <v>140</v>
      </c>
      <c r="E142" s="5" t="s">
        <v>37</v>
      </c>
      <c r="F142" s="5" t="s">
        <v>38</v>
      </c>
      <c r="G142" s="5"/>
      <c r="H142" s="7">
        <v>0.50555555555555554</v>
      </c>
      <c r="I142" s="9">
        <v>9</v>
      </c>
      <c r="J142" s="5">
        <v>17.600000000000001</v>
      </c>
      <c r="K142" s="7">
        <v>0.69374999999999998</v>
      </c>
      <c r="L142" s="8">
        <v>7.9</v>
      </c>
      <c r="M142" s="8">
        <v>23</v>
      </c>
      <c r="N142" s="7">
        <f>Table_1[[#This Row],[End Time]]-Table_1[[#This Row],[start time]]</f>
        <v>0.18819444444444444</v>
      </c>
      <c r="O142" s="9">
        <f>(HOUR(Table_1[[#This Row],[Total Time (hour:min)]]))+(MINUTE(Table_1[[#This Row],[Total Time (hour:min)]])/60)</f>
        <v>4.5166666666666666</v>
      </c>
      <c r="P142" s="5">
        <f>(Table_1[[#This Row],[end O2 (mg/L)]]-Table_1[[#This Row],[start O2 (mg/L)]])*1000</f>
        <v>-1099.9999999999995</v>
      </c>
      <c r="Q142" s="5">
        <v>0.03</v>
      </c>
      <c r="R142" s="5">
        <f>Table_1[[#This Row],[Change in O2 (ug/L)]]*Table_1[[#This Row],[Volume Incubated (L)]]</f>
        <v>-32.999999999999986</v>
      </c>
      <c r="S142" s="9">
        <f>Table_1[[#This Row],[Change in O2 (ug)]]/Table_1[[#This Row],[Total Time (h)]]</f>
        <v>-7.3062730627306243</v>
      </c>
      <c r="T142" s="23">
        <v>3.8013300000000001</v>
      </c>
      <c r="U142" s="31">
        <f>Table_1[[#This Row],[Change in O2 (ug/h)]]/Table_1[[#This Row],[area (cm2)]]</f>
        <v>-1.9220307268063084</v>
      </c>
      <c r="V142" s="10">
        <v>0.69444444444444453</v>
      </c>
      <c r="W142" s="8">
        <v>8.6</v>
      </c>
      <c r="X142" s="8">
        <v>19.3</v>
      </c>
      <c r="Y142" s="7">
        <v>0.85277777777777775</v>
      </c>
      <c r="Z142" s="8">
        <v>7.8</v>
      </c>
      <c r="AA142" s="8">
        <v>21.4</v>
      </c>
      <c r="AB142" s="7">
        <f>Table_1[[#This Row],[End Time4]]-Table_1[[#This Row],[Start Time2]]</f>
        <v>0.15833333333333321</v>
      </c>
      <c r="AC142" s="9">
        <f t="shared" si="8"/>
        <v>3.8</v>
      </c>
      <c r="AD142" s="5">
        <f>(Table_1[[#This Row],[end O2 (mg/L)2]]-Table_1[[#This Row],[start O2 (mg/L) reads to 0.1]])*1000</f>
        <v>-799.99999999999977</v>
      </c>
      <c r="AE142" s="5">
        <v>0.03</v>
      </c>
      <c r="AF142" s="5">
        <f t="shared" si="9"/>
        <v>-23.999999999999993</v>
      </c>
      <c r="AG142" s="5">
        <f t="shared" si="10"/>
        <v>-6.3157894736842088</v>
      </c>
      <c r="AH142" s="25">
        <v>3.8013300000000001</v>
      </c>
      <c r="AI142" s="27">
        <f t="shared" si="11"/>
        <v>1.6614683475741934</v>
      </c>
      <c r="AJ142" s="27">
        <f>Table_1[[#This Row],[NEP (mg O2 cm-2 h-1)]]+AI142</f>
        <v>-0.260562379232115</v>
      </c>
    </row>
    <row r="143" spans="1:36" ht="15.75" customHeight="1" x14ac:dyDescent="0.25">
      <c r="A143" s="5">
        <v>48</v>
      </c>
      <c r="B143" s="5" t="s">
        <v>154</v>
      </c>
      <c r="C143" s="6">
        <v>43670</v>
      </c>
      <c r="D143" s="6" t="s">
        <v>140</v>
      </c>
      <c r="E143" s="5" t="s">
        <v>30</v>
      </c>
      <c r="F143" s="5" t="s">
        <v>38</v>
      </c>
      <c r="G143" s="5"/>
      <c r="H143" s="7">
        <v>0.50416666666666665</v>
      </c>
      <c r="I143" s="9">
        <v>9</v>
      </c>
      <c r="J143" s="5">
        <v>17.600000000000001</v>
      </c>
      <c r="K143" s="7">
        <v>0.69166666666666676</v>
      </c>
      <c r="L143" s="8">
        <v>7.7</v>
      </c>
      <c r="M143" s="8">
        <v>22.5</v>
      </c>
      <c r="N143" s="7">
        <f>Table_1[[#This Row],[End Time]]-Table_1[[#This Row],[start time]]</f>
        <v>0.18750000000000011</v>
      </c>
      <c r="O143" s="9">
        <f>(HOUR(Table_1[[#This Row],[Total Time (hour:min)]]))+(MINUTE(Table_1[[#This Row],[Total Time (hour:min)]])/60)</f>
        <v>4.5</v>
      </c>
      <c r="P143" s="5">
        <f>(Table_1[[#This Row],[end O2 (mg/L)]]-Table_1[[#This Row],[start O2 (mg/L)]])*1000</f>
        <v>-1299.9999999999998</v>
      </c>
      <c r="Q143" s="5">
        <v>0.03</v>
      </c>
      <c r="R143" s="5">
        <f>Table_1[[#This Row],[Change in O2 (ug/L)]]*Table_1[[#This Row],[Volume Incubated (L)]]</f>
        <v>-38.999999999999993</v>
      </c>
      <c r="S143" s="9">
        <f>Table_1[[#This Row],[Change in O2 (ug)]]/Table_1[[#This Row],[Total Time (h)]]</f>
        <v>-8.6666666666666643</v>
      </c>
      <c r="T143" s="23">
        <v>3.8013300000000001</v>
      </c>
      <c r="U143" s="31">
        <f>Table_1[[#This Row],[Change in O2 (ug/h)]]/Table_1[[#This Row],[area (cm2)]]</f>
        <v>-2.2799037880601434</v>
      </c>
      <c r="V143" s="10">
        <v>0.69236111111111109</v>
      </c>
      <c r="W143" s="8">
        <v>8.6</v>
      </c>
      <c r="X143" s="8">
        <v>19.2</v>
      </c>
      <c r="Y143" s="7">
        <v>0.85</v>
      </c>
      <c r="Z143" s="8">
        <v>7.7</v>
      </c>
      <c r="AA143" s="8">
        <v>21.2</v>
      </c>
      <c r="AB143" s="7">
        <f>Table_1[[#This Row],[End Time4]]-Table_1[[#This Row],[Start Time2]]</f>
        <v>0.15763888888888888</v>
      </c>
      <c r="AC143" s="9">
        <f t="shared" si="8"/>
        <v>3.7833333333333332</v>
      </c>
      <c r="AD143" s="5">
        <f>(Table_1[[#This Row],[end O2 (mg/L)2]]-Table_1[[#This Row],[start O2 (mg/L) reads to 0.1]])*1000</f>
        <v>-899.99999999999943</v>
      </c>
      <c r="AE143" s="5">
        <v>0.03</v>
      </c>
      <c r="AF143" s="5">
        <f t="shared" si="9"/>
        <v>-26.999999999999982</v>
      </c>
      <c r="AG143" s="5">
        <f t="shared" si="10"/>
        <v>-7.1365638766519783</v>
      </c>
      <c r="AH143" s="25">
        <v>3.8013300000000001</v>
      </c>
      <c r="AI143" s="27">
        <f t="shared" si="11"/>
        <v>1.8773860403206188</v>
      </c>
      <c r="AJ143" s="27">
        <f>Table_1[[#This Row],[NEP (mg O2 cm-2 h-1)]]+AI143</f>
        <v>-0.40251774773952453</v>
      </c>
    </row>
    <row r="144" spans="1:36" ht="15.75" customHeight="1" x14ac:dyDescent="0.25">
      <c r="A144" s="5">
        <v>49</v>
      </c>
      <c r="B144" s="5" t="s">
        <v>155</v>
      </c>
      <c r="C144" s="6">
        <v>43670</v>
      </c>
      <c r="D144" s="6" t="s">
        <v>140</v>
      </c>
      <c r="E144" s="5" t="s">
        <v>30</v>
      </c>
      <c r="F144" s="5" t="s">
        <v>38</v>
      </c>
      <c r="G144" s="5"/>
      <c r="H144" s="7">
        <v>0.50486111111111109</v>
      </c>
      <c r="I144" s="9">
        <v>9</v>
      </c>
      <c r="J144" s="5">
        <v>17.600000000000001</v>
      </c>
      <c r="K144" s="7">
        <v>0.69236111111111109</v>
      </c>
      <c r="L144" s="8">
        <v>7.9</v>
      </c>
      <c r="M144" s="8">
        <v>22.3</v>
      </c>
      <c r="N144" s="7">
        <f>Table_1[[#This Row],[End Time]]-Table_1[[#This Row],[start time]]</f>
        <v>0.1875</v>
      </c>
      <c r="O144" s="9">
        <f>(HOUR(Table_1[[#This Row],[Total Time (hour:min)]]))+(MINUTE(Table_1[[#This Row],[Total Time (hour:min)]])/60)</f>
        <v>4.5</v>
      </c>
      <c r="P144" s="5">
        <f>(Table_1[[#This Row],[end O2 (mg/L)]]-Table_1[[#This Row],[start O2 (mg/L)]])*1000</f>
        <v>-1099.9999999999995</v>
      </c>
      <c r="Q144" s="5">
        <v>0.03</v>
      </c>
      <c r="R144" s="5">
        <f>Table_1[[#This Row],[Change in O2 (ug/L)]]*Table_1[[#This Row],[Volume Incubated (L)]]</f>
        <v>-32.999999999999986</v>
      </c>
      <c r="S144" s="9">
        <f>Table_1[[#This Row],[Change in O2 (ug)]]/Table_1[[#This Row],[Total Time (h)]]</f>
        <v>-7.3333333333333304</v>
      </c>
      <c r="T144" s="23">
        <v>3.8013300000000001</v>
      </c>
      <c r="U144" s="31">
        <f>Table_1[[#This Row],[Change in O2 (ug/h)]]/Table_1[[#This Row],[area (cm2)]]</f>
        <v>-1.9291493591278133</v>
      </c>
      <c r="V144" s="10">
        <v>0.69305555555555554</v>
      </c>
      <c r="W144" s="8">
        <v>8.6</v>
      </c>
      <c r="X144" s="8">
        <v>19.2</v>
      </c>
      <c r="Y144" s="7">
        <v>0.85138888888888886</v>
      </c>
      <c r="Z144" s="8">
        <v>7.8</v>
      </c>
      <c r="AA144" s="8">
        <v>21.3</v>
      </c>
      <c r="AB144" s="7">
        <f>Table_1[[#This Row],[End Time4]]-Table_1[[#This Row],[Start Time2]]</f>
        <v>0.15833333333333333</v>
      </c>
      <c r="AC144" s="9">
        <f t="shared" si="8"/>
        <v>3.8</v>
      </c>
      <c r="AD144" s="5">
        <f>(Table_1[[#This Row],[end O2 (mg/L)2]]-Table_1[[#This Row],[start O2 (mg/L) reads to 0.1]])*1000</f>
        <v>-799.99999999999977</v>
      </c>
      <c r="AE144" s="5">
        <v>0.03</v>
      </c>
      <c r="AF144" s="5">
        <f t="shared" si="9"/>
        <v>-23.999999999999993</v>
      </c>
      <c r="AG144" s="5">
        <f t="shared" si="10"/>
        <v>-6.3157894736842088</v>
      </c>
      <c r="AH144" s="25">
        <v>3.8013300000000001</v>
      </c>
      <c r="AI144" s="27">
        <f t="shared" si="11"/>
        <v>1.6614683475741934</v>
      </c>
      <c r="AJ144" s="27">
        <f>Table_1[[#This Row],[NEP (mg O2 cm-2 h-1)]]+AI144</f>
        <v>-0.2676810115536199</v>
      </c>
    </row>
    <row r="145" spans="1:36" ht="15.75" customHeight="1" x14ac:dyDescent="0.25">
      <c r="A145" s="5">
        <v>51</v>
      </c>
      <c r="B145" s="5" t="s">
        <v>157</v>
      </c>
      <c r="C145" s="6">
        <v>43670</v>
      </c>
      <c r="D145" s="6" t="s">
        <v>140</v>
      </c>
      <c r="E145" s="5" t="s">
        <v>30</v>
      </c>
      <c r="F145" s="5" t="s">
        <v>38</v>
      </c>
      <c r="G145" s="5"/>
      <c r="H145" s="7">
        <v>0.50624999999999998</v>
      </c>
      <c r="I145" s="9">
        <v>9</v>
      </c>
      <c r="J145" s="5">
        <v>17.600000000000001</v>
      </c>
      <c r="K145" s="7">
        <v>0.69444444444444453</v>
      </c>
      <c r="L145" s="8">
        <v>7.9</v>
      </c>
      <c r="M145" s="8">
        <v>22.5</v>
      </c>
      <c r="N145" s="7">
        <f>Table_1[[#This Row],[End Time]]-Table_1[[#This Row],[start time]]</f>
        <v>0.18819444444444455</v>
      </c>
      <c r="O145" s="9">
        <f>(HOUR(Table_1[[#This Row],[Total Time (hour:min)]]))+(MINUTE(Table_1[[#This Row],[Total Time (hour:min)]])/60)</f>
        <v>4.5166666666666666</v>
      </c>
      <c r="P145" s="5">
        <f>(Table_1[[#This Row],[end O2 (mg/L)]]-Table_1[[#This Row],[start O2 (mg/L)]])*1000</f>
        <v>-1099.9999999999995</v>
      </c>
      <c r="Q145" s="5">
        <v>0.03</v>
      </c>
      <c r="R145" s="5">
        <f>Table_1[[#This Row],[Change in O2 (ug/L)]]*Table_1[[#This Row],[Volume Incubated (L)]]</f>
        <v>-32.999999999999986</v>
      </c>
      <c r="S145" s="9">
        <f>Table_1[[#This Row],[Change in O2 (ug)]]/Table_1[[#This Row],[Total Time (h)]]</f>
        <v>-7.3062730627306243</v>
      </c>
      <c r="T145" s="23">
        <v>3.8013300000000001</v>
      </c>
      <c r="U145" s="31">
        <f>Table_1[[#This Row],[Change in O2 (ug/h)]]/Table_1[[#This Row],[area (cm2)]]</f>
        <v>-1.9220307268063084</v>
      </c>
      <c r="V145" s="10">
        <v>0.69513888888888886</v>
      </c>
      <c r="W145" s="8">
        <v>8.6</v>
      </c>
      <c r="X145" s="8">
        <v>19.3</v>
      </c>
      <c r="Y145" s="7">
        <v>0.85416666666666663</v>
      </c>
      <c r="Z145" s="8">
        <v>7.9</v>
      </c>
      <c r="AA145" s="8">
        <v>21.2</v>
      </c>
      <c r="AB145" s="7">
        <f>Table_1[[#This Row],[End Time4]]-Table_1[[#This Row],[Start Time2]]</f>
        <v>0.15902777777777777</v>
      </c>
      <c r="AC145" s="9">
        <f t="shared" si="8"/>
        <v>3.8166666666666664</v>
      </c>
      <c r="AD145" s="5">
        <f>(Table_1[[#This Row],[end O2 (mg/L)2]]-Table_1[[#This Row],[start O2 (mg/L) reads to 0.1]])*1000</f>
        <v>-699.99999999999932</v>
      </c>
      <c r="AE145" s="5">
        <v>0.03</v>
      </c>
      <c r="AF145" s="5">
        <f t="shared" si="9"/>
        <v>-20.999999999999979</v>
      </c>
      <c r="AG145" s="5">
        <f t="shared" si="10"/>
        <v>-5.5021834061135317</v>
      </c>
      <c r="AH145" s="25">
        <v>3.8013300000000001</v>
      </c>
      <c r="AI145" s="27">
        <f t="shared" si="11"/>
        <v>1.4474363988692198</v>
      </c>
      <c r="AJ145" s="27">
        <f>Table_1[[#This Row],[NEP (mg O2 cm-2 h-1)]]+AI145</f>
        <v>-0.47459432793708856</v>
      </c>
    </row>
    <row r="146" spans="1:36" ht="15.75" customHeight="1" x14ac:dyDescent="0.25">
      <c r="A146" s="5">
        <v>58</v>
      </c>
      <c r="B146" s="5" t="s">
        <v>164</v>
      </c>
      <c r="C146" s="6">
        <v>43670</v>
      </c>
      <c r="D146" s="6" t="s">
        <v>140</v>
      </c>
      <c r="E146" s="5" t="s">
        <v>30</v>
      </c>
      <c r="F146" s="5" t="s">
        <v>38</v>
      </c>
      <c r="G146" s="5"/>
      <c r="H146" s="7">
        <v>0.51041666666666663</v>
      </c>
      <c r="I146" s="9">
        <v>9</v>
      </c>
      <c r="J146" s="5">
        <v>17.600000000000001</v>
      </c>
      <c r="K146" s="7">
        <v>0.70277777777777783</v>
      </c>
      <c r="L146" s="8">
        <v>8.1999999999999993</v>
      </c>
      <c r="M146" s="8">
        <v>22.9</v>
      </c>
      <c r="N146" s="7">
        <f>Table_1[[#This Row],[End Time]]-Table_1[[#This Row],[start time]]</f>
        <v>0.1923611111111112</v>
      </c>
      <c r="O146" s="9">
        <f>(HOUR(Table_1[[#This Row],[Total Time (hour:min)]]))+(MINUTE(Table_1[[#This Row],[Total Time (hour:min)]])/60)</f>
        <v>4.6166666666666671</v>
      </c>
      <c r="P146" s="5">
        <f>(Table_1[[#This Row],[end O2 (mg/L)]]-Table_1[[#This Row],[start O2 (mg/L)]])*1000</f>
        <v>-800.00000000000068</v>
      </c>
      <c r="Q146" s="5">
        <v>0.03</v>
      </c>
      <c r="R146" s="5">
        <f>Table_1[[#This Row],[Change in O2 (ug/L)]]*Table_1[[#This Row],[Volume Incubated (L)]]</f>
        <v>-24.000000000000021</v>
      </c>
      <c r="S146" s="9">
        <f>Table_1[[#This Row],[Change in O2 (ug)]]/Table_1[[#This Row],[Total Time (h)]]</f>
        <v>-5.1985559566787041</v>
      </c>
      <c r="T146" s="23">
        <v>3.8013300000000001</v>
      </c>
      <c r="U146" s="31">
        <f>Table_1[[#This Row],[Change in O2 (ug/h)]]/Table_1[[#This Row],[area (cm2)]]</f>
        <v>-1.3675623943932003</v>
      </c>
      <c r="V146" s="10">
        <v>0.70277777777777783</v>
      </c>
      <c r="W146" s="8">
        <v>8.6</v>
      </c>
      <c r="X146" s="8">
        <v>19.3</v>
      </c>
      <c r="Y146" s="13">
        <v>0.86319444444444438</v>
      </c>
      <c r="Z146" s="8">
        <v>7.8</v>
      </c>
      <c r="AA146" s="8">
        <v>21.3</v>
      </c>
      <c r="AB146" s="7">
        <f>Table_1[[#This Row],[End Time4]]-Table_1[[#This Row],[Start Time2]]</f>
        <v>0.16041666666666654</v>
      </c>
      <c r="AC146" s="9">
        <f t="shared" si="8"/>
        <v>3.85</v>
      </c>
      <c r="AD146" s="5">
        <f>(Table_1[[#This Row],[end O2 (mg/L)2]]-Table_1[[#This Row],[start O2 (mg/L) reads to 0.1]])*1000</f>
        <v>-799.99999999999977</v>
      </c>
      <c r="AE146" s="5">
        <v>0.03</v>
      </c>
      <c r="AF146" s="5">
        <f t="shared" si="9"/>
        <v>-23.999999999999993</v>
      </c>
      <c r="AG146" s="5">
        <f t="shared" si="10"/>
        <v>-6.2337662337662314</v>
      </c>
      <c r="AH146" s="25">
        <v>3.8013300000000001</v>
      </c>
      <c r="AI146" s="27">
        <f t="shared" si="11"/>
        <v>1.6398908365667362</v>
      </c>
      <c r="AJ146" s="27">
        <f>Table_1[[#This Row],[NEP (mg O2 cm-2 h-1)]]+AI146</f>
        <v>0.27232844217353591</v>
      </c>
    </row>
    <row r="147" spans="1:36" ht="15.75" customHeight="1" x14ac:dyDescent="0.25">
      <c r="A147" s="5">
        <v>13</v>
      </c>
      <c r="B147" s="5" t="s">
        <v>95</v>
      </c>
      <c r="C147" s="6"/>
      <c r="D147" s="6" t="s">
        <v>87</v>
      </c>
      <c r="E147" s="5" t="s">
        <v>37</v>
      </c>
      <c r="F147" s="5" t="s">
        <v>31</v>
      </c>
      <c r="G147" s="5"/>
      <c r="H147" s="7">
        <v>0.41180555555555554</v>
      </c>
      <c r="I147" s="8">
        <v>8.9</v>
      </c>
      <c r="J147" s="8">
        <v>14.9</v>
      </c>
      <c r="K147" s="7">
        <v>0.58194444444444449</v>
      </c>
      <c r="L147" s="8">
        <v>8.4</v>
      </c>
      <c r="M147" s="8">
        <v>20.9</v>
      </c>
      <c r="N147" s="7">
        <f>Table_1[[#This Row],[End Time]]-Table_1[[#This Row],[start time]]</f>
        <v>0.17013888888888895</v>
      </c>
      <c r="O147" s="9">
        <f>(HOUR(Table_1[[#This Row],[Total Time (hour:min)]]))+(MINUTE(Table_1[[#This Row],[Total Time (hour:min)]])/60)</f>
        <v>4.083333333333333</v>
      </c>
      <c r="P147" s="5">
        <f>(Table_1[[#This Row],[end O2 (mg/L)]]-Table_1[[#This Row],[start O2 (mg/L)]])*1000</f>
        <v>-500</v>
      </c>
      <c r="Q147" s="5">
        <v>0.03</v>
      </c>
      <c r="R147" s="5">
        <f>Table_1[[#This Row],[Change in O2 (ug/L)]]*Table_1[[#This Row],[Volume Incubated (L)]]</f>
        <v>-15</v>
      </c>
      <c r="S147" s="9">
        <f>Table_1[[#This Row],[Change in O2 (ug)]]/Table_1[[#This Row],[Total Time (h)]]</f>
        <v>-3.6734693877551021</v>
      </c>
      <c r="T147" s="23">
        <v>3.8013300000000001</v>
      </c>
      <c r="U147" s="31">
        <f>Table_1[[#This Row],[Change in O2 (ug/h)]]/Table_1[[#This Row],[area (cm2)]]</f>
        <v>-0.9663642429768271</v>
      </c>
      <c r="V147" s="10">
        <f>K147</f>
        <v>0.58194444444444449</v>
      </c>
      <c r="W147" s="8">
        <v>8.4</v>
      </c>
      <c r="X147" s="8">
        <v>18</v>
      </c>
      <c r="Y147" s="7">
        <v>0.75208333333333333</v>
      </c>
      <c r="Z147" s="8">
        <v>8.3000000000000007</v>
      </c>
      <c r="AA147" s="8">
        <v>21.1</v>
      </c>
      <c r="AB147" s="7">
        <f>Table_1[[#This Row],[End Time4]]-Table_1[[#This Row],[Start Time2]]</f>
        <v>0.17013888888888884</v>
      </c>
      <c r="AC147" s="9">
        <f t="shared" si="8"/>
        <v>4.083333333333333</v>
      </c>
      <c r="AD147" s="5">
        <f>(Table_1[[#This Row],[end O2 (mg/L)2]]-Table_1[[#This Row],[start O2 (mg/L) reads to 0.1]])*1000</f>
        <v>-99.999999999999645</v>
      </c>
      <c r="AE147" s="5">
        <v>0.03</v>
      </c>
      <c r="AF147" s="5">
        <f t="shared" si="9"/>
        <v>-2.9999999999999893</v>
      </c>
      <c r="AG147" s="5">
        <f t="shared" si="10"/>
        <v>-0.73469387755101789</v>
      </c>
      <c r="AH147" s="25">
        <v>3.8013300000000001</v>
      </c>
      <c r="AI147" s="27">
        <f t="shared" si="11"/>
        <v>0.19327284859536475</v>
      </c>
      <c r="AJ147" s="27">
        <f>Table_1[[#This Row],[NEP (mg O2 cm-2 h-1)]]+AI147</f>
        <v>-0.77309139438146235</v>
      </c>
    </row>
    <row r="148" spans="1:36" ht="15.75" customHeight="1" x14ac:dyDescent="0.25">
      <c r="A148" s="5">
        <v>15</v>
      </c>
      <c r="B148" s="5" t="s">
        <v>97</v>
      </c>
      <c r="C148" s="6"/>
      <c r="D148" s="6" t="s">
        <v>87</v>
      </c>
      <c r="E148" s="5" t="s">
        <v>37</v>
      </c>
      <c r="F148" s="5" t="s">
        <v>31</v>
      </c>
      <c r="G148" s="5"/>
      <c r="H148" s="7">
        <v>0.41388888888888892</v>
      </c>
      <c r="I148" s="8">
        <v>8.9</v>
      </c>
      <c r="J148" s="8">
        <v>14.9</v>
      </c>
      <c r="K148" s="7">
        <v>0.58472222222222225</v>
      </c>
      <c r="L148" s="8">
        <v>8.3000000000000007</v>
      </c>
      <c r="M148" s="8">
        <v>21</v>
      </c>
      <c r="N148" s="7">
        <f>Table_1[[#This Row],[End Time]]-Table_1[[#This Row],[start time]]</f>
        <v>0.17083333333333334</v>
      </c>
      <c r="O148" s="9">
        <f>(HOUR(Table_1[[#This Row],[Total Time (hour:min)]]))+(MINUTE(Table_1[[#This Row],[Total Time (hour:min)]])/60)</f>
        <v>4.0999999999999996</v>
      </c>
      <c r="P148" s="5">
        <f>(Table_1[[#This Row],[end O2 (mg/L)]]-Table_1[[#This Row],[start O2 (mg/L)]])*1000</f>
        <v>-599.99999999999966</v>
      </c>
      <c r="Q148" s="5">
        <v>0.03</v>
      </c>
      <c r="R148" s="5">
        <f>Table_1[[#This Row],[Change in O2 (ug/L)]]*Table_1[[#This Row],[Volume Incubated (L)]]</f>
        <v>-17.999999999999989</v>
      </c>
      <c r="S148" s="9">
        <f>Table_1[[#This Row],[Change in O2 (ug)]]/Table_1[[#This Row],[Total Time (h)]]</f>
        <v>-4.3902439024390221</v>
      </c>
      <c r="T148" s="23">
        <v>3.8013300000000001</v>
      </c>
      <c r="U148" s="31">
        <f>Table_1[[#This Row],[Change in O2 (ug/h)]]/Table_1[[#This Row],[area (cm2)]]</f>
        <v>-1.1549231196552316</v>
      </c>
      <c r="V148" s="10">
        <f>K148</f>
        <v>0.58472222222222225</v>
      </c>
      <c r="W148" s="8">
        <v>8.5</v>
      </c>
      <c r="X148" s="8">
        <v>18</v>
      </c>
      <c r="Y148" s="7">
        <v>0.75486111111111109</v>
      </c>
      <c r="Z148" s="8">
        <v>8.1</v>
      </c>
      <c r="AA148" s="8">
        <v>20.8</v>
      </c>
      <c r="AB148" s="7">
        <f>Table_1[[#This Row],[End Time4]]-Table_1[[#This Row],[Start Time2]]</f>
        <v>0.17013888888888884</v>
      </c>
      <c r="AC148" s="9">
        <f t="shared" si="8"/>
        <v>4.083333333333333</v>
      </c>
      <c r="AD148" s="5">
        <f>(Table_1[[#This Row],[end O2 (mg/L)2]]-Table_1[[#This Row],[start O2 (mg/L) reads to 0.1]])*1000</f>
        <v>-400.00000000000034</v>
      </c>
      <c r="AE148" s="5">
        <v>0.03</v>
      </c>
      <c r="AF148" s="5">
        <f t="shared" si="9"/>
        <v>-12.000000000000011</v>
      </c>
      <c r="AG148" s="5">
        <f t="shared" si="10"/>
        <v>-2.9387755102040845</v>
      </c>
      <c r="AH148" s="25">
        <v>3.8013300000000001</v>
      </c>
      <c r="AI148" s="27">
        <f t="shared" si="11"/>
        <v>0.77309139438146235</v>
      </c>
      <c r="AJ148" s="27">
        <f>Table_1[[#This Row],[NEP (mg O2 cm-2 h-1)]]+AI148</f>
        <v>-0.3818317252737693</v>
      </c>
    </row>
    <row r="149" spans="1:36" ht="15.75" customHeight="1" x14ac:dyDescent="0.25">
      <c r="A149" s="5">
        <v>17</v>
      </c>
      <c r="B149" s="5" t="s">
        <v>99</v>
      </c>
      <c r="C149" s="6"/>
      <c r="D149" s="6" t="s">
        <v>87</v>
      </c>
      <c r="E149" s="5" t="s">
        <v>37</v>
      </c>
      <c r="F149" s="5" t="s">
        <v>31</v>
      </c>
      <c r="G149" s="5"/>
      <c r="H149" s="7">
        <v>0.4145833333333333</v>
      </c>
      <c r="I149" s="8">
        <v>8.9</v>
      </c>
      <c r="J149" s="8">
        <v>14.9</v>
      </c>
      <c r="K149" s="7">
        <v>0.58680555555555558</v>
      </c>
      <c r="L149" s="8">
        <v>8.3000000000000007</v>
      </c>
      <c r="M149" s="8">
        <v>21</v>
      </c>
      <c r="N149" s="7">
        <f>Table_1[[#This Row],[End Time]]-Table_1[[#This Row],[start time]]</f>
        <v>0.17222222222222228</v>
      </c>
      <c r="O149" s="9">
        <f>(HOUR(Table_1[[#This Row],[Total Time (hour:min)]]))+(MINUTE(Table_1[[#This Row],[Total Time (hour:min)]])/60)</f>
        <v>4.1333333333333337</v>
      </c>
      <c r="P149" s="5">
        <f>(Table_1[[#This Row],[end O2 (mg/L)]]-Table_1[[#This Row],[start O2 (mg/L)]])*1000</f>
        <v>-599.99999999999966</v>
      </c>
      <c r="Q149" s="5">
        <v>0.03</v>
      </c>
      <c r="R149" s="5">
        <f>Table_1[[#This Row],[Change in O2 (ug/L)]]*Table_1[[#This Row],[Volume Incubated (L)]]</f>
        <v>-17.999999999999989</v>
      </c>
      <c r="S149" s="9">
        <f>Table_1[[#This Row],[Change in O2 (ug)]]/Table_1[[#This Row],[Total Time (h)]]</f>
        <v>-4.3548387096774164</v>
      </c>
      <c r="T149" s="23">
        <v>3.8013300000000001</v>
      </c>
      <c r="U149" s="31">
        <f>Table_1[[#This Row],[Change in O2 (ug/h)]]/Table_1[[#This Row],[area (cm2)]]</f>
        <v>-1.1456092235289796</v>
      </c>
      <c r="V149" s="10">
        <f>K149</f>
        <v>0.58680555555555558</v>
      </c>
      <c r="W149" s="8">
        <v>8.5</v>
      </c>
      <c r="X149" s="8">
        <v>18.2</v>
      </c>
      <c r="Y149" s="7">
        <v>0.75694444444444453</v>
      </c>
      <c r="Z149" s="8">
        <v>8.1999999999999993</v>
      </c>
      <c r="AA149" s="8">
        <v>20.8</v>
      </c>
      <c r="AB149" s="7">
        <f>Table_1[[#This Row],[End Time4]]-Table_1[[#This Row],[Start Time2]]</f>
        <v>0.17013888888888895</v>
      </c>
      <c r="AC149" s="9">
        <f t="shared" si="8"/>
        <v>4.083333333333333</v>
      </c>
      <c r="AD149" s="5">
        <f>(Table_1[[#This Row],[end O2 (mg/L)2]]-Table_1[[#This Row],[start O2 (mg/L) reads to 0.1]])*1000</f>
        <v>-300.00000000000068</v>
      </c>
      <c r="AE149" s="5">
        <v>0.03</v>
      </c>
      <c r="AF149" s="5">
        <f t="shared" si="9"/>
        <v>-9.0000000000000195</v>
      </c>
      <c r="AG149" s="5">
        <f t="shared" si="10"/>
        <v>-2.2040816326530663</v>
      </c>
      <c r="AH149" s="25">
        <v>3.8013300000000001</v>
      </c>
      <c r="AI149" s="27">
        <f t="shared" si="11"/>
        <v>0.57981854578609759</v>
      </c>
      <c r="AJ149" s="27">
        <f>Table_1[[#This Row],[NEP (mg O2 cm-2 h-1)]]+AI149</f>
        <v>-0.56579067774288205</v>
      </c>
    </row>
    <row r="150" spans="1:36" ht="15.75" customHeight="1" x14ac:dyDescent="0.25">
      <c r="A150" s="5">
        <v>24</v>
      </c>
      <c r="B150" s="5" t="s">
        <v>106</v>
      </c>
      <c r="C150" s="6"/>
      <c r="D150" s="6" t="s">
        <v>87</v>
      </c>
      <c r="E150" s="5" t="s">
        <v>37</v>
      </c>
      <c r="F150" s="5" t="s">
        <v>31</v>
      </c>
      <c r="G150" s="5"/>
      <c r="H150" s="7">
        <v>0.42083333333333334</v>
      </c>
      <c r="I150" s="8">
        <v>8.9</v>
      </c>
      <c r="J150" s="8">
        <v>15.2</v>
      </c>
      <c r="K150" s="7">
        <v>0.59444444444444444</v>
      </c>
      <c r="L150" s="8">
        <v>8.3000000000000007</v>
      </c>
      <c r="M150" s="8">
        <v>21</v>
      </c>
      <c r="N150" s="7">
        <f>Table_1[[#This Row],[End Time]]-Table_1[[#This Row],[start time]]</f>
        <v>0.1736111111111111</v>
      </c>
      <c r="O150" s="9">
        <f>(HOUR(Table_1[[#This Row],[Total Time (hour:min)]]))+(MINUTE(Table_1[[#This Row],[Total Time (hour:min)]])/60)</f>
        <v>4.166666666666667</v>
      </c>
      <c r="P150" s="5">
        <f>(Table_1[[#This Row],[end O2 (mg/L)]]-Table_1[[#This Row],[start O2 (mg/L)]])*1000</f>
        <v>-599.99999999999966</v>
      </c>
      <c r="Q150" s="5">
        <v>0.03</v>
      </c>
      <c r="R150" s="5">
        <f>Table_1[[#This Row],[Change in O2 (ug/L)]]*Table_1[[#This Row],[Volume Incubated (L)]]</f>
        <v>-17.999999999999989</v>
      </c>
      <c r="S150" s="9">
        <f>Table_1[[#This Row],[Change in O2 (ug)]]/Table_1[[#This Row],[Total Time (h)]]</f>
        <v>-4.3199999999999967</v>
      </c>
      <c r="T150" s="23">
        <v>3.8013300000000001</v>
      </c>
      <c r="U150" s="31">
        <f>Table_1[[#This Row],[Change in O2 (ug/h)]]/Table_1[[#This Row],[area (cm2)]]</f>
        <v>-1.1364443497407477</v>
      </c>
      <c r="V150" s="10">
        <f>K150</f>
        <v>0.59444444444444444</v>
      </c>
      <c r="W150" s="8">
        <v>8.4</v>
      </c>
      <c r="X150" s="8">
        <v>18.600000000000001</v>
      </c>
      <c r="Y150" s="7">
        <v>0.76666666666666661</v>
      </c>
      <c r="Z150" s="8">
        <v>8.1999999999999993</v>
      </c>
      <c r="AA150" s="8">
        <v>21</v>
      </c>
      <c r="AB150" s="7">
        <f>Table_1[[#This Row],[End Time4]]-Table_1[[#This Row],[Start Time2]]</f>
        <v>0.17222222222222217</v>
      </c>
      <c r="AC150" s="9">
        <f t="shared" si="8"/>
        <v>4.1333333333333337</v>
      </c>
      <c r="AD150" s="5">
        <f>(Table_1[[#This Row],[end O2 (mg/L)2]]-Table_1[[#This Row],[start O2 (mg/L) reads to 0.1]])*1000</f>
        <v>-200.00000000000108</v>
      </c>
      <c r="AE150" s="5">
        <v>0.03</v>
      </c>
      <c r="AF150" s="5">
        <f t="shared" si="9"/>
        <v>-6.000000000000032</v>
      </c>
      <c r="AG150" s="5">
        <f t="shared" si="10"/>
        <v>-1.451612903225814</v>
      </c>
      <c r="AH150" s="25">
        <v>3.8013300000000001</v>
      </c>
      <c r="AI150" s="27">
        <f t="shared" si="11"/>
        <v>0.38186974117632883</v>
      </c>
      <c r="AJ150" s="27">
        <f>Table_1[[#This Row],[NEP (mg O2 cm-2 h-1)]]+AI150</f>
        <v>-0.75457460856441894</v>
      </c>
    </row>
    <row r="151" spans="1:36" ht="15.75" customHeight="1" x14ac:dyDescent="0.25">
      <c r="A151" s="5">
        <v>6</v>
      </c>
      <c r="B151" s="5" t="s">
        <v>88</v>
      </c>
      <c r="C151" s="6"/>
      <c r="D151" s="6" t="s">
        <v>87</v>
      </c>
      <c r="E151" s="5" t="s">
        <v>30</v>
      </c>
      <c r="F151" s="5" t="s">
        <v>31</v>
      </c>
      <c r="G151" s="5"/>
      <c r="H151" s="7">
        <v>0.40763888888888888</v>
      </c>
      <c r="I151" s="8">
        <v>8.9</v>
      </c>
      <c r="J151" s="8">
        <v>14.6</v>
      </c>
      <c r="K151" s="7">
        <v>0.57430555555555551</v>
      </c>
      <c r="L151" s="8">
        <v>8.6</v>
      </c>
      <c r="M151" s="8">
        <v>21.1</v>
      </c>
      <c r="N151" s="7">
        <f>Table_1[[#This Row],[End Time]]-Table_1[[#This Row],[start time]]</f>
        <v>0.16666666666666663</v>
      </c>
      <c r="O151" s="9">
        <f>(HOUR(Table_1[[#This Row],[Total Time (hour:min)]]))+(MINUTE(Table_1[[#This Row],[Total Time (hour:min)]])/60)</f>
        <v>4</v>
      </c>
      <c r="P151" s="5">
        <f>(Table_1[[#This Row],[end O2 (mg/L)]]-Table_1[[#This Row],[start O2 (mg/L)]])*1000</f>
        <v>-300.00000000000068</v>
      </c>
      <c r="Q151" s="5">
        <v>0.03</v>
      </c>
      <c r="R151" s="5">
        <f>Table_1[[#This Row],[Change in O2 (ug/L)]]*Table_1[[#This Row],[Volume Incubated (L)]]</f>
        <v>-9.0000000000000195</v>
      </c>
      <c r="S151" s="9">
        <f>Table_1[[#This Row],[Change in O2 (ug)]]/Table_1[[#This Row],[Total Time (h)]]</f>
        <v>-2.2500000000000049</v>
      </c>
      <c r="T151" s="23">
        <v>3.8013300000000001</v>
      </c>
      <c r="U151" s="31">
        <f>Table_1[[#This Row],[Change in O2 (ug/h)]]/Table_1[[#This Row],[area (cm2)]]</f>
        <v>-0.59189809882330779</v>
      </c>
      <c r="V151" s="10">
        <f>K151</f>
        <v>0.57430555555555551</v>
      </c>
      <c r="W151" s="8">
        <v>8.3000000000000007</v>
      </c>
      <c r="X151" s="8">
        <v>17.600000000000001</v>
      </c>
      <c r="Y151" s="7">
        <v>0.74305555555555547</v>
      </c>
      <c r="Z151" s="8">
        <v>8.3000000000000007</v>
      </c>
      <c r="AA151" s="8">
        <v>20.8</v>
      </c>
      <c r="AB151" s="7">
        <f>Table_1[[#This Row],[End Time4]]-Table_1[[#This Row],[Start Time2]]</f>
        <v>0.16874999999999996</v>
      </c>
      <c r="AC151" s="9">
        <f t="shared" si="8"/>
        <v>4.05</v>
      </c>
      <c r="AD151" s="5">
        <f>(Table_1[[#This Row],[end O2 (mg/L)2]]-Table_1[[#This Row],[start O2 (mg/L) reads to 0.1]])*1000</f>
        <v>0</v>
      </c>
      <c r="AE151" s="5">
        <v>0.03</v>
      </c>
      <c r="AF151" s="5">
        <f t="shared" si="9"/>
        <v>0</v>
      </c>
      <c r="AG151" s="5">
        <f t="shared" si="10"/>
        <v>0</v>
      </c>
      <c r="AH151" s="25">
        <v>3.8013300000000001</v>
      </c>
      <c r="AI151" s="27">
        <f t="shared" si="11"/>
        <v>0</v>
      </c>
      <c r="AJ151" s="27">
        <f>Table_1[[#This Row],[NEP (mg O2 cm-2 h-1)]]+AI151</f>
        <v>-0.59189809882330779</v>
      </c>
    </row>
    <row r="152" spans="1:36" ht="15.75" customHeight="1" x14ac:dyDescent="0.25">
      <c r="A152" s="5">
        <v>8</v>
      </c>
      <c r="B152" s="5" t="s">
        <v>90</v>
      </c>
      <c r="C152" s="6"/>
      <c r="D152" s="6" t="s">
        <v>87</v>
      </c>
      <c r="E152" s="5" t="s">
        <v>30</v>
      </c>
      <c r="F152" s="5" t="s">
        <v>31</v>
      </c>
      <c r="G152" s="5"/>
      <c r="H152" s="7">
        <v>0.40833333333333338</v>
      </c>
      <c r="I152" s="8">
        <v>8.9</v>
      </c>
      <c r="J152" s="8">
        <v>14.7</v>
      </c>
      <c r="K152" s="7">
        <v>0.57638888888888895</v>
      </c>
      <c r="L152" s="8">
        <v>8.5</v>
      </c>
      <c r="M152" s="8">
        <v>21.2</v>
      </c>
      <c r="N152" s="7">
        <f>Table_1[[#This Row],[End Time]]-Table_1[[#This Row],[start time]]</f>
        <v>0.16805555555555557</v>
      </c>
      <c r="O152" s="9">
        <f>(HOUR(Table_1[[#This Row],[Total Time (hour:min)]]))+(MINUTE(Table_1[[#This Row],[Total Time (hour:min)]])/60)</f>
        <v>4.0333333333333332</v>
      </c>
      <c r="P152" s="5">
        <f>(Table_1[[#This Row],[end O2 (mg/L)]]-Table_1[[#This Row],[start O2 (mg/L)]])*1000</f>
        <v>-400.00000000000034</v>
      </c>
      <c r="Q152" s="5">
        <v>0.03</v>
      </c>
      <c r="R152" s="5">
        <f>Table_1[[#This Row],[Change in O2 (ug/L)]]*Table_1[[#This Row],[Volume Incubated (L)]]</f>
        <v>-12.000000000000011</v>
      </c>
      <c r="S152" s="9">
        <f>Table_1[[#This Row],[Change in O2 (ug)]]/Table_1[[#This Row],[Total Time (h)]]</f>
        <v>-2.9752066115702505</v>
      </c>
      <c r="T152" s="23">
        <v>3.8013300000000001</v>
      </c>
      <c r="U152" s="31">
        <f>Table_1[[#This Row],[Change in O2 (ug/h)]]/Table_1[[#This Row],[area (cm2)]]</f>
        <v>-0.78267517199776138</v>
      </c>
      <c r="V152" s="10">
        <f>K152</f>
        <v>0.57638888888888895</v>
      </c>
      <c r="W152" s="8">
        <v>8.5</v>
      </c>
      <c r="X152" s="8">
        <v>17.7</v>
      </c>
      <c r="Y152" s="7">
        <v>0.74583333333333324</v>
      </c>
      <c r="Z152" s="8">
        <v>8.1999999999999993</v>
      </c>
      <c r="AA152" s="8">
        <v>20.8</v>
      </c>
      <c r="AB152" s="7">
        <f>Table_1[[#This Row],[End Time4]]-Table_1[[#This Row],[Start Time2]]</f>
        <v>0.16944444444444429</v>
      </c>
      <c r="AC152" s="9">
        <f t="shared" si="8"/>
        <v>4.0666666666666664</v>
      </c>
      <c r="AD152" s="5">
        <f>(Table_1[[#This Row],[end O2 (mg/L)2]]-Table_1[[#This Row],[start O2 (mg/L) reads to 0.1]])*1000</f>
        <v>-300.00000000000068</v>
      </c>
      <c r="AE152" s="5">
        <v>0.03</v>
      </c>
      <c r="AF152" s="5">
        <f t="shared" si="9"/>
        <v>-9.0000000000000195</v>
      </c>
      <c r="AG152" s="5">
        <f t="shared" si="10"/>
        <v>-2.2131147540983656</v>
      </c>
      <c r="AH152" s="25">
        <v>3.8013300000000001</v>
      </c>
      <c r="AI152" s="27">
        <f t="shared" si="11"/>
        <v>0.5821948513016143</v>
      </c>
      <c r="AJ152" s="27">
        <f>Table_1[[#This Row],[NEP (mg O2 cm-2 h-1)]]+AI152</f>
        <v>-0.20048032069614707</v>
      </c>
    </row>
    <row r="153" spans="1:36" ht="15.75" customHeight="1" x14ac:dyDescent="0.25">
      <c r="A153" s="5">
        <v>11</v>
      </c>
      <c r="B153" s="5" t="s">
        <v>93</v>
      </c>
      <c r="C153" s="6"/>
      <c r="D153" s="6" t="s">
        <v>87</v>
      </c>
      <c r="E153" s="5" t="s">
        <v>30</v>
      </c>
      <c r="F153" s="5" t="s">
        <v>31</v>
      </c>
      <c r="G153" s="5"/>
      <c r="H153" s="7">
        <v>0.41041666666666665</v>
      </c>
      <c r="I153" s="8">
        <v>8.9</v>
      </c>
      <c r="J153" s="8">
        <v>14.9</v>
      </c>
      <c r="K153" s="7">
        <v>0.57916666666666672</v>
      </c>
      <c r="L153" s="8">
        <v>8.4</v>
      </c>
      <c r="M153" s="8">
        <v>21.3</v>
      </c>
      <c r="N153" s="7">
        <f>Table_1[[#This Row],[End Time]]-Table_1[[#This Row],[start time]]</f>
        <v>0.16875000000000007</v>
      </c>
      <c r="O153" s="9">
        <f>(HOUR(Table_1[[#This Row],[Total Time (hour:min)]]))+(MINUTE(Table_1[[#This Row],[Total Time (hour:min)]])/60)</f>
        <v>4.05</v>
      </c>
      <c r="P153" s="5">
        <f>(Table_1[[#This Row],[end O2 (mg/L)]]-Table_1[[#This Row],[start O2 (mg/L)]])*1000</f>
        <v>-500</v>
      </c>
      <c r="Q153" s="5">
        <v>0.03</v>
      </c>
      <c r="R153" s="5">
        <f>Table_1[[#This Row],[Change in O2 (ug/L)]]*Table_1[[#This Row],[Volume Incubated (L)]]</f>
        <v>-15</v>
      </c>
      <c r="S153" s="9">
        <f>Table_1[[#This Row],[Change in O2 (ug)]]/Table_1[[#This Row],[Total Time (h)]]</f>
        <v>-3.7037037037037037</v>
      </c>
      <c r="T153" s="23">
        <v>3.8013300000000001</v>
      </c>
      <c r="U153" s="31">
        <f>Table_1[[#This Row],[Change in O2 (ug/h)]]/Table_1[[#This Row],[area (cm2)]]</f>
        <v>-0.97431785814536065</v>
      </c>
      <c r="V153" s="10">
        <f>K153</f>
        <v>0.57916666666666672</v>
      </c>
      <c r="W153" s="8">
        <v>8.5</v>
      </c>
      <c r="X153" s="8">
        <v>17.899999999999999</v>
      </c>
      <c r="Y153" s="7">
        <v>0.74930555555555556</v>
      </c>
      <c r="Z153" s="8">
        <v>8.1</v>
      </c>
      <c r="AA153" s="8">
        <v>21</v>
      </c>
      <c r="AB153" s="7">
        <f>Table_1[[#This Row],[End Time4]]-Table_1[[#This Row],[Start Time2]]</f>
        <v>0.17013888888888884</v>
      </c>
      <c r="AC153" s="9">
        <f t="shared" si="8"/>
        <v>4.083333333333333</v>
      </c>
      <c r="AD153" s="5">
        <f>(Table_1[[#This Row],[end O2 (mg/L)2]]-Table_1[[#This Row],[start O2 (mg/L) reads to 0.1]])*1000</f>
        <v>-400.00000000000034</v>
      </c>
      <c r="AE153" s="5">
        <v>0.03</v>
      </c>
      <c r="AF153" s="5">
        <f t="shared" si="9"/>
        <v>-12.000000000000011</v>
      </c>
      <c r="AG153" s="5">
        <f t="shared" si="10"/>
        <v>-2.9387755102040845</v>
      </c>
      <c r="AH153" s="25">
        <v>3.8013300000000001</v>
      </c>
      <c r="AI153" s="27">
        <f t="shared" si="11"/>
        <v>0.77309139438146235</v>
      </c>
      <c r="AJ153" s="27">
        <f>Table_1[[#This Row],[NEP (mg O2 cm-2 h-1)]]+AI153</f>
        <v>-0.2012264637638983</v>
      </c>
    </row>
    <row r="154" spans="1:36" ht="15.75" customHeight="1" x14ac:dyDescent="0.25">
      <c r="A154" s="5">
        <v>14</v>
      </c>
      <c r="B154" s="5" t="s">
        <v>96</v>
      </c>
      <c r="C154" s="6"/>
      <c r="D154" s="6" t="s">
        <v>87</v>
      </c>
      <c r="E154" s="5" t="s">
        <v>30</v>
      </c>
      <c r="F154" s="5" t="s">
        <v>31</v>
      </c>
      <c r="G154" s="5"/>
      <c r="H154" s="7">
        <v>0.41250000000000003</v>
      </c>
      <c r="I154" s="8">
        <v>8.9</v>
      </c>
      <c r="J154" s="8">
        <v>15</v>
      </c>
      <c r="K154" s="7">
        <v>0.58333333333333337</v>
      </c>
      <c r="L154" s="8">
        <v>8</v>
      </c>
      <c r="M154" s="8">
        <v>20.9</v>
      </c>
      <c r="N154" s="7">
        <f>Table_1[[#This Row],[End Time]]-Table_1[[#This Row],[start time]]</f>
        <v>0.17083333333333334</v>
      </c>
      <c r="O154" s="9">
        <f>(HOUR(Table_1[[#This Row],[Total Time (hour:min)]]))+(MINUTE(Table_1[[#This Row],[Total Time (hour:min)]])/60)</f>
        <v>4.0999999999999996</v>
      </c>
      <c r="P154" s="5">
        <f>(Table_1[[#This Row],[end O2 (mg/L)]]-Table_1[[#This Row],[start O2 (mg/L)]])*1000</f>
        <v>-900.00000000000034</v>
      </c>
      <c r="Q154" s="5">
        <v>0.03</v>
      </c>
      <c r="R154" s="5">
        <f>Table_1[[#This Row],[Change in O2 (ug/L)]]*Table_1[[#This Row],[Volume Incubated (L)]]</f>
        <v>-27.000000000000011</v>
      </c>
      <c r="S154" s="9">
        <f>Table_1[[#This Row],[Change in O2 (ug)]]/Table_1[[#This Row],[Total Time (h)]]</f>
        <v>-6.5853658536585398</v>
      </c>
      <c r="T154" s="23">
        <v>3.8013300000000001</v>
      </c>
      <c r="U154" s="31">
        <f>Table_1[[#This Row],[Change in O2 (ug/h)]]/Table_1[[#This Row],[area (cm2)]]</f>
        <v>-1.7323846794828492</v>
      </c>
      <c r="V154" s="10">
        <f>K154</f>
        <v>0.58333333333333337</v>
      </c>
      <c r="W154" s="8">
        <v>8.5</v>
      </c>
      <c r="X154" s="8">
        <v>18</v>
      </c>
      <c r="Y154" s="7">
        <v>0.75347222222222221</v>
      </c>
      <c r="Z154" s="8">
        <v>8</v>
      </c>
      <c r="AA154" s="8">
        <v>20.9</v>
      </c>
      <c r="AB154" s="7">
        <f>Table_1[[#This Row],[End Time4]]-Table_1[[#This Row],[Start Time2]]</f>
        <v>0.17013888888888884</v>
      </c>
      <c r="AC154" s="9">
        <f t="shared" si="8"/>
        <v>4.083333333333333</v>
      </c>
      <c r="AD154" s="5">
        <f>(Table_1[[#This Row],[end O2 (mg/L)2]]-Table_1[[#This Row],[start O2 (mg/L) reads to 0.1]])*1000</f>
        <v>-500</v>
      </c>
      <c r="AE154" s="5">
        <v>0.03</v>
      </c>
      <c r="AF154" s="5">
        <f t="shared" si="9"/>
        <v>-15</v>
      </c>
      <c r="AG154" s="5">
        <f t="shared" si="10"/>
        <v>-3.6734693877551021</v>
      </c>
      <c r="AH154" s="25">
        <v>3.8013300000000001</v>
      </c>
      <c r="AI154" s="27">
        <f t="shared" si="11"/>
        <v>0.9663642429768271</v>
      </c>
      <c r="AJ154" s="27">
        <f>Table_1[[#This Row],[NEP (mg O2 cm-2 h-1)]]+AI154</f>
        <v>-0.76602043650602214</v>
      </c>
    </row>
    <row r="155" spans="1:36" ht="15.75" customHeight="1" x14ac:dyDescent="0.25">
      <c r="A155" s="5">
        <v>16</v>
      </c>
      <c r="B155" s="5" t="s">
        <v>98</v>
      </c>
      <c r="C155" s="6"/>
      <c r="D155" s="6" t="s">
        <v>87</v>
      </c>
      <c r="E155" s="5" t="s">
        <v>37</v>
      </c>
      <c r="F155" s="5" t="s">
        <v>33</v>
      </c>
      <c r="G155" s="5"/>
      <c r="H155" s="7">
        <v>0.41388888888888892</v>
      </c>
      <c r="I155" s="8">
        <v>8.9</v>
      </c>
      <c r="J155" s="8">
        <v>14.9</v>
      </c>
      <c r="K155" s="7">
        <v>0.5854166666666667</v>
      </c>
      <c r="L155" s="8">
        <v>8.4</v>
      </c>
      <c r="M155" s="8">
        <v>21</v>
      </c>
      <c r="N155" s="7">
        <f>Table_1[[#This Row],[End Time]]-Table_1[[#This Row],[start time]]</f>
        <v>0.17152777777777778</v>
      </c>
      <c r="O155" s="9">
        <f>(HOUR(Table_1[[#This Row],[Total Time (hour:min)]]))+(MINUTE(Table_1[[#This Row],[Total Time (hour:min)]])/60)</f>
        <v>4.1166666666666663</v>
      </c>
      <c r="P155" s="5">
        <f>(Table_1[[#This Row],[end O2 (mg/L)]]-Table_1[[#This Row],[start O2 (mg/L)]])*1000</f>
        <v>-500</v>
      </c>
      <c r="Q155" s="5">
        <v>0.03</v>
      </c>
      <c r="R155" s="5">
        <f>Table_1[[#This Row],[Change in O2 (ug/L)]]*Table_1[[#This Row],[Volume Incubated (L)]]</f>
        <v>-15</v>
      </c>
      <c r="S155" s="9">
        <f>Table_1[[#This Row],[Change in O2 (ug)]]/Table_1[[#This Row],[Total Time (h)]]</f>
        <v>-3.6437246963562755</v>
      </c>
      <c r="T155" s="23">
        <v>3.8013300000000001</v>
      </c>
      <c r="U155" s="31">
        <f>Table_1[[#This Row],[Change in O2 (ug/h)]]/Table_1[[#This Row],[area (cm2)]]</f>
        <v>-0.95853943129280417</v>
      </c>
      <c r="V155" s="10">
        <f>K155</f>
        <v>0.5854166666666667</v>
      </c>
      <c r="W155" s="8">
        <v>8.5</v>
      </c>
      <c r="X155" s="8">
        <v>18.2</v>
      </c>
      <c r="Y155" s="7">
        <v>0.75624999999999998</v>
      </c>
      <c r="Z155" s="8">
        <v>8.3000000000000007</v>
      </c>
      <c r="AA155" s="8">
        <v>20.7</v>
      </c>
      <c r="AB155" s="7">
        <f>Table_1[[#This Row],[End Time4]]-Table_1[[#This Row],[Start Time2]]</f>
        <v>0.17083333333333328</v>
      </c>
      <c r="AC155" s="9">
        <f t="shared" si="8"/>
        <v>4.0999999999999996</v>
      </c>
      <c r="AD155" s="5">
        <f>(Table_1[[#This Row],[end O2 (mg/L)2]]-Table_1[[#This Row],[start O2 (mg/L) reads to 0.1]])*1000</f>
        <v>-199.99999999999929</v>
      </c>
      <c r="AE155" s="5">
        <v>0.03</v>
      </c>
      <c r="AF155" s="5">
        <f t="shared" si="9"/>
        <v>-5.9999999999999787</v>
      </c>
      <c r="AG155" s="5">
        <f t="shared" si="10"/>
        <v>-1.4634146341463363</v>
      </c>
      <c r="AH155" s="25">
        <v>3.8013300000000001</v>
      </c>
      <c r="AI155" s="27">
        <f t="shared" si="11"/>
        <v>0.38497437321840944</v>
      </c>
      <c r="AJ155" s="27">
        <f>Table_1[[#This Row],[NEP (mg O2 cm-2 h-1)]]+AI155</f>
        <v>-0.57356505807439473</v>
      </c>
    </row>
    <row r="156" spans="1:36" ht="15.75" customHeight="1" x14ac:dyDescent="0.25">
      <c r="A156" s="5">
        <v>23</v>
      </c>
      <c r="B156" s="5" t="s">
        <v>105</v>
      </c>
      <c r="C156" s="6"/>
      <c r="D156" s="6" t="s">
        <v>87</v>
      </c>
      <c r="E156" s="5" t="s">
        <v>37</v>
      </c>
      <c r="F156" s="5" t="s">
        <v>33</v>
      </c>
      <c r="G156" s="5"/>
      <c r="H156" s="7">
        <v>0.41944444444444445</v>
      </c>
      <c r="I156" s="8">
        <v>8.9</v>
      </c>
      <c r="J156" s="8">
        <v>15.2</v>
      </c>
      <c r="K156" s="7">
        <v>0.59305555555555556</v>
      </c>
      <c r="L156" s="8">
        <v>8.4</v>
      </c>
      <c r="M156" s="8">
        <v>21</v>
      </c>
      <c r="N156" s="7">
        <f>Table_1[[#This Row],[End Time]]-Table_1[[#This Row],[start time]]</f>
        <v>0.1736111111111111</v>
      </c>
      <c r="O156" s="9">
        <f>(HOUR(Table_1[[#This Row],[Total Time (hour:min)]]))+(MINUTE(Table_1[[#This Row],[Total Time (hour:min)]])/60)</f>
        <v>4.166666666666667</v>
      </c>
      <c r="P156" s="5">
        <f>(Table_1[[#This Row],[end O2 (mg/L)]]-Table_1[[#This Row],[start O2 (mg/L)]])*1000</f>
        <v>-500</v>
      </c>
      <c r="Q156" s="5">
        <v>0.03</v>
      </c>
      <c r="R156" s="5">
        <f>Table_1[[#This Row],[Change in O2 (ug/L)]]*Table_1[[#This Row],[Volume Incubated (L)]]</f>
        <v>-15</v>
      </c>
      <c r="S156" s="9">
        <f>Table_1[[#This Row],[Change in O2 (ug)]]/Table_1[[#This Row],[Total Time (h)]]</f>
        <v>-3.5999999999999996</v>
      </c>
      <c r="T156" s="23">
        <v>3.8013300000000001</v>
      </c>
      <c r="U156" s="31">
        <f>Table_1[[#This Row],[Change in O2 (ug/h)]]/Table_1[[#This Row],[area (cm2)]]</f>
        <v>-0.94703695811729038</v>
      </c>
      <c r="V156" s="10">
        <f>K156</f>
        <v>0.59305555555555556</v>
      </c>
      <c r="W156" s="8">
        <v>8.5</v>
      </c>
      <c r="X156" s="8">
        <v>18.5</v>
      </c>
      <c r="Y156" s="7">
        <v>0.76527777777777783</v>
      </c>
      <c r="Z156" s="8">
        <v>8.1999999999999993</v>
      </c>
      <c r="AA156" s="8">
        <v>20.8</v>
      </c>
      <c r="AB156" s="7">
        <f>Table_1[[#This Row],[End Time4]]-Table_1[[#This Row],[Start Time2]]</f>
        <v>0.17222222222222228</v>
      </c>
      <c r="AC156" s="9">
        <f t="shared" si="8"/>
        <v>4.1333333333333337</v>
      </c>
      <c r="AD156" s="5">
        <f>(Table_1[[#This Row],[end O2 (mg/L)2]]-Table_1[[#This Row],[start O2 (mg/L) reads to 0.1]])*1000</f>
        <v>-300.00000000000068</v>
      </c>
      <c r="AE156" s="5">
        <v>0.03</v>
      </c>
      <c r="AF156" s="5">
        <f t="shared" si="9"/>
        <v>-9.0000000000000195</v>
      </c>
      <c r="AG156" s="5">
        <f t="shared" si="10"/>
        <v>-2.1774193548387144</v>
      </c>
      <c r="AH156" s="25">
        <v>3.8013300000000001</v>
      </c>
      <c r="AI156" s="27">
        <f t="shared" si="11"/>
        <v>0.57280461176449149</v>
      </c>
      <c r="AJ156" s="27">
        <f>Table_1[[#This Row],[NEP (mg O2 cm-2 h-1)]]+AI156</f>
        <v>-0.37423234635279889</v>
      </c>
    </row>
    <row r="157" spans="1:36" ht="15.75" customHeight="1" x14ac:dyDescent="0.25">
      <c r="A157" s="5">
        <v>26</v>
      </c>
      <c r="B157" s="5" t="s">
        <v>108</v>
      </c>
      <c r="C157" s="6"/>
      <c r="D157" s="6" t="s">
        <v>87</v>
      </c>
      <c r="E157" s="5" t="s">
        <v>37</v>
      </c>
      <c r="F157" s="5" t="s">
        <v>33</v>
      </c>
      <c r="G157" s="5"/>
      <c r="H157" s="7">
        <v>0.42152777777777778</v>
      </c>
      <c r="I157" s="8">
        <v>8.9</v>
      </c>
      <c r="J157" s="8">
        <v>15.2</v>
      </c>
      <c r="K157" s="7">
        <v>0.59652777777777777</v>
      </c>
      <c r="L157" s="8">
        <v>8.4</v>
      </c>
      <c r="M157" s="8">
        <v>21</v>
      </c>
      <c r="N157" s="7">
        <f>Table_1[[#This Row],[End Time]]-Table_1[[#This Row],[start time]]</f>
        <v>0.17499999999999999</v>
      </c>
      <c r="O157" s="9">
        <f>(HOUR(Table_1[[#This Row],[Total Time (hour:min)]]))+(MINUTE(Table_1[[#This Row],[Total Time (hour:min)]])/60)</f>
        <v>4.2</v>
      </c>
      <c r="P157" s="5">
        <f>(Table_1[[#This Row],[end O2 (mg/L)]]-Table_1[[#This Row],[start O2 (mg/L)]])*1000</f>
        <v>-500</v>
      </c>
      <c r="Q157" s="5">
        <v>0.03</v>
      </c>
      <c r="R157" s="5">
        <f>Table_1[[#This Row],[Change in O2 (ug/L)]]*Table_1[[#This Row],[Volume Incubated (L)]]</f>
        <v>-15</v>
      </c>
      <c r="S157" s="9">
        <f>Table_1[[#This Row],[Change in O2 (ug)]]/Table_1[[#This Row],[Total Time (h)]]</f>
        <v>-3.5714285714285712</v>
      </c>
      <c r="T157" s="23">
        <v>3.8013300000000001</v>
      </c>
      <c r="U157" s="31">
        <f>Table_1[[#This Row],[Change in O2 (ug/h)]]/Table_1[[#This Row],[area (cm2)]]</f>
        <v>-0.93952079178302628</v>
      </c>
      <c r="V157" s="10">
        <v>0.59722222222222221</v>
      </c>
      <c r="W157" s="8">
        <v>8.5</v>
      </c>
      <c r="X157" s="8">
        <v>18.7</v>
      </c>
      <c r="Y157" s="7">
        <v>0.76874999999999993</v>
      </c>
      <c r="Z157" s="8">
        <v>8.1999999999999993</v>
      </c>
      <c r="AA157" s="8">
        <v>20.7</v>
      </c>
      <c r="AB157" s="7">
        <f>Table_1[[#This Row],[End Time4]]-Table_1[[#This Row],[Start Time2]]</f>
        <v>0.17152777777777772</v>
      </c>
      <c r="AC157" s="9">
        <f t="shared" si="8"/>
        <v>4.1166666666666663</v>
      </c>
      <c r="AD157" s="5">
        <f>(Table_1[[#This Row],[end O2 (mg/L)2]]-Table_1[[#This Row],[start O2 (mg/L) reads to 0.1]])*1000</f>
        <v>-300.00000000000068</v>
      </c>
      <c r="AE157" s="5">
        <v>0.03</v>
      </c>
      <c r="AF157" s="5">
        <f t="shared" si="9"/>
        <v>-9.0000000000000195</v>
      </c>
      <c r="AG157" s="5">
        <f t="shared" si="10"/>
        <v>-2.1862348178137703</v>
      </c>
      <c r="AH157" s="25">
        <v>3.8013300000000001</v>
      </c>
      <c r="AI157" s="27">
        <f t="shared" si="11"/>
        <v>0.57512365877568383</v>
      </c>
      <c r="AJ157" s="27">
        <f>Table_1[[#This Row],[NEP (mg O2 cm-2 h-1)]]+AI157</f>
        <v>-0.36439713300734244</v>
      </c>
    </row>
    <row r="158" spans="1:36" ht="15.75" customHeight="1" x14ac:dyDescent="0.25">
      <c r="A158" s="5">
        <v>28</v>
      </c>
      <c r="B158" s="5" t="s">
        <v>110</v>
      </c>
      <c r="C158" s="6"/>
      <c r="D158" s="6" t="s">
        <v>87</v>
      </c>
      <c r="E158" s="5" t="s">
        <v>37</v>
      </c>
      <c r="F158" s="5" t="s">
        <v>33</v>
      </c>
      <c r="G158" s="5"/>
      <c r="H158" s="7">
        <v>0.4236111111111111</v>
      </c>
      <c r="I158" s="8">
        <v>8.9</v>
      </c>
      <c r="J158" s="8">
        <v>15.3</v>
      </c>
      <c r="K158" s="7">
        <v>0.59861111111111109</v>
      </c>
      <c r="L158" s="8">
        <v>7.8</v>
      </c>
      <c r="M158" s="8">
        <v>21</v>
      </c>
      <c r="N158" s="7">
        <f>Table_1[[#This Row],[End Time]]-Table_1[[#This Row],[start time]]</f>
        <v>0.17499999999999999</v>
      </c>
      <c r="O158" s="9">
        <f>(HOUR(Table_1[[#This Row],[Total Time (hour:min)]]))+(MINUTE(Table_1[[#This Row],[Total Time (hour:min)]])/60)</f>
        <v>4.2</v>
      </c>
      <c r="P158" s="5">
        <f>(Table_1[[#This Row],[end O2 (mg/L)]]-Table_1[[#This Row],[start O2 (mg/L)]])*1000</f>
        <v>-1100.0000000000005</v>
      </c>
      <c r="Q158" s="5">
        <v>0.03</v>
      </c>
      <c r="R158" s="5">
        <f>Table_1[[#This Row],[Change in O2 (ug/L)]]*Table_1[[#This Row],[Volume Incubated (L)]]</f>
        <v>-33.000000000000014</v>
      </c>
      <c r="S158" s="9">
        <f>Table_1[[#This Row],[Change in O2 (ug)]]/Table_1[[#This Row],[Total Time (h)]]</f>
        <v>-7.8571428571428603</v>
      </c>
      <c r="T158" s="23">
        <v>3.8013300000000001</v>
      </c>
      <c r="U158" s="31">
        <f>Table_1[[#This Row],[Change in O2 (ug/h)]]/Table_1[[#This Row],[area (cm2)]]</f>
        <v>-2.0669457419226589</v>
      </c>
      <c r="V158" s="10">
        <f>K158</f>
        <v>0.59861111111111109</v>
      </c>
      <c r="W158" s="8">
        <v>8.5</v>
      </c>
      <c r="X158" s="8">
        <v>18.8</v>
      </c>
      <c r="Y158" s="7">
        <v>0.7715277777777777</v>
      </c>
      <c r="Z158" s="8">
        <v>7.5</v>
      </c>
      <c r="AA158" s="8">
        <v>20.5</v>
      </c>
      <c r="AB158" s="7">
        <f>Table_1[[#This Row],[End Time4]]-Table_1[[#This Row],[Start Time2]]</f>
        <v>0.17291666666666661</v>
      </c>
      <c r="AC158" s="9">
        <f t="shared" si="8"/>
        <v>4.1500000000000004</v>
      </c>
      <c r="AD158" s="5">
        <f>(Table_1[[#This Row],[end O2 (mg/L)2]]-Table_1[[#This Row],[start O2 (mg/L) reads to 0.1]])*1000</f>
        <v>-1000</v>
      </c>
      <c r="AE158" s="5">
        <v>0.03</v>
      </c>
      <c r="AF158" s="5">
        <f t="shared" si="9"/>
        <v>-30</v>
      </c>
      <c r="AG158" s="5">
        <f t="shared" si="10"/>
        <v>-7.2289156626506017</v>
      </c>
      <c r="AH158" s="25">
        <v>3.8013300000000001</v>
      </c>
      <c r="AI158" s="27">
        <f t="shared" si="11"/>
        <v>1.9016806387897398</v>
      </c>
      <c r="AJ158" s="27">
        <f>Table_1[[#This Row],[NEP (mg O2 cm-2 h-1)]]+AI158</f>
        <v>-0.16526510313291909</v>
      </c>
    </row>
    <row r="159" spans="1:36" ht="15.75" customHeight="1" x14ac:dyDescent="0.25">
      <c r="A159" s="5">
        <v>7</v>
      </c>
      <c r="B159" s="5" t="s">
        <v>89</v>
      </c>
      <c r="C159" s="6"/>
      <c r="D159" s="6" t="s">
        <v>87</v>
      </c>
      <c r="E159" s="5" t="s">
        <v>30</v>
      </c>
      <c r="F159" s="5" t="s">
        <v>33</v>
      </c>
      <c r="G159" s="5"/>
      <c r="H159" s="7">
        <v>0.40833333333333338</v>
      </c>
      <c r="I159" s="8">
        <v>8.9</v>
      </c>
      <c r="J159" s="8">
        <v>14.6</v>
      </c>
      <c r="K159" s="7">
        <v>0.5756944444444444</v>
      </c>
      <c r="L159" s="8">
        <v>7.9</v>
      </c>
      <c r="M159" s="8">
        <v>21</v>
      </c>
      <c r="N159" s="7">
        <f>Table_1[[#This Row],[End Time]]-Table_1[[#This Row],[start time]]</f>
        <v>0.16736111111111102</v>
      </c>
      <c r="O159" s="9">
        <f>(HOUR(Table_1[[#This Row],[Total Time (hour:min)]]))+(MINUTE(Table_1[[#This Row],[Total Time (hour:min)]])/60)</f>
        <v>4.0166666666666666</v>
      </c>
      <c r="P159" s="5">
        <f>(Table_1[[#This Row],[end O2 (mg/L)]]-Table_1[[#This Row],[start O2 (mg/L)]])*1000</f>
        <v>-1000</v>
      </c>
      <c r="Q159" s="5">
        <v>0.03</v>
      </c>
      <c r="R159" s="5">
        <f>Table_1[[#This Row],[Change in O2 (ug/L)]]*Table_1[[#This Row],[Volume Incubated (L)]]</f>
        <v>-30</v>
      </c>
      <c r="S159" s="9">
        <f>Table_1[[#This Row],[Change in O2 (ug)]]/Table_1[[#This Row],[Total Time (h)]]</f>
        <v>-7.4688796680497926</v>
      </c>
      <c r="T159" s="23">
        <v>3.8013300000000001</v>
      </c>
      <c r="U159" s="31">
        <f>Table_1[[#This Row],[Change in O2 (ug/h)]]/Table_1[[#This Row],[area (cm2)]]</f>
        <v>-1.9648069670483206</v>
      </c>
      <c r="V159" s="10">
        <f>K159</f>
        <v>0.5756944444444444</v>
      </c>
      <c r="W159" s="8">
        <v>8.4</v>
      </c>
      <c r="X159" s="8">
        <v>17.7</v>
      </c>
      <c r="Y159" s="7">
        <v>0.74444444444444446</v>
      </c>
      <c r="Z159" s="8">
        <v>7.8</v>
      </c>
      <c r="AA159" s="8">
        <v>20.7</v>
      </c>
      <c r="AB159" s="7">
        <f>Table_1[[#This Row],[End Time4]]-Table_1[[#This Row],[Start Time2]]</f>
        <v>0.16875000000000007</v>
      </c>
      <c r="AC159" s="9">
        <f t="shared" si="8"/>
        <v>4.05</v>
      </c>
      <c r="AD159" s="5">
        <f>(Table_1[[#This Row],[end O2 (mg/L)2]]-Table_1[[#This Row],[start O2 (mg/L) reads to 0.1]])*1000</f>
        <v>-600.00000000000057</v>
      </c>
      <c r="AE159" s="5">
        <v>0.03</v>
      </c>
      <c r="AF159" s="5">
        <f t="shared" si="9"/>
        <v>-18.000000000000018</v>
      </c>
      <c r="AG159" s="5">
        <f t="shared" si="10"/>
        <v>-4.4444444444444491</v>
      </c>
      <c r="AH159" s="25">
        <v>3.8013300000000001</v>
      </c>
      <c r="AI159" s="27">
        <f t="shared" si="11"/>
        <v>1.1691814297744338</v>
      </c>
      <c r="AJ159" s="27">
        <f>Table_1[[#This Row],[NEP (mg O2 cm-2 h-1)]]+AI159</f>
        <v>-0.79562553727388674</v>
      </c>
    </row>
    <row r="160" spans="1:36" ht="15.75" customHeight="1" x14ac:dyDescent="0.25">
      <c r="A160" s="5">
        <v>18</v>
      </c>
      <c r="B160" s="5" t="s">
        <v>100</v>
      </c>
      <c r="C160" s="6"/>
      <c r="D160" s="6" t="s">
        <v>87</v>
      </c>
      <c r="E160" s="5" t="s">
        <v>30</v>
      </c>
      <c r="F160" s="5" t="s">
        <v>33</v>
      </c>
      <c r="G160" s="5"/>
      <c r="H160" s="7">
        <v>0.4152777777777778</v>
      </c>
      <c r="I160" s="8">
        <v>8.9</v>
      </c>
      <c r="J160" s="8">
        <v>15</v>
      </c>
      <c r="K160" s="7">
        <v>0.58819444444444446</v>
      </c>
      <c r="L160" s="8">
        <v>8.3000000000000007</v>
      </c>
      <c r="M160" s="8">
        <v>20.8</v>
      </c>
      <c r="N160" s="7">
        <f>Table_1[[#This Row],[End Time]]-Table_1[[#This Row],[start time]]</f>
        <v>0.17291666666666666</v>
      </c>
      <c r="O160" s="9">
        <f>(HOUR(Table_1[[#This Row],[Total Time (hour:min)]]))+(MINUTE(Table_1[[#This Row],[Total Time (hour:min)]])/60)</f>
        <v>4.1500000000000004</v>
      </c>
      <c r="P160" s="5">
        <f>(Table_1[[#This Row],[end O2 (mg/L)]]-Table_1[[#This Row],[start O2 (mg/L)]])*1000</f>
        <v>-599.99999999999966</v>
      </c>
      <c r="Q160" s="5">
        <v>0.03</v>
      </c>
      <c r="R160" s="5">
        <f>Table_1[[#This Row],[Change in O2 (ug/L)]]*Table_1[[#This Row],[Volume Incubated (L)]]</f>
        <v>-17.999999999999989</v>
      </c>
      <c r="S160" s="9">
        <f>Table_1[[#This Row],[Change in O2 (ug)]]/Table_1[[#This Row],[Total Time (h)]]</f>
        <v>-4.3373493975903585</v>
      </c>
      <c r="T160" s="23">
        <v>3.8013300000000001</v>
      </c>
      <c r="U160" s="31">
        <f>Table_1[[#This Row],[Change in O2 (ug/h)]]/Table_1[[#This Row],[area (cm2)]]</f>
        <v>-1.1410083832738431</v>
      </c>
      <c r="V160" s="10">
        <f>K160</f>
        <v>0.58819444444444446</v>
      </c>
      <c r="W160" s="8">
        <v>8.5</v>
      </c>
      <c r="X160" s="8">
        <v>18.3</v>
      </c>
      <c r="Y160" s="7">
        <v>0.7583333333333333</v>
      </c>
      <c r="Z160" s="8">
        <v>8.1999999999999993</v>
      </c>
      <c r="AA160" s="8">
        <v>20.7</v>
      </c>
      <c r="AB160" s="7">
        <f>Table_1[[#This Row],[End Time4]]-Table_1[[#This Row],[Start Time2]]</f>
        <v>0.17013888888888884</v>
      </c>
      <c r="AC160" s="9">
        <f t="shared" si="8"/>
        <v>4.083333333333333</v>
      </c>
      <c r="AD160" s="5">
        <f>(Table_1[[#This Row],[end O2 (mg/L)2]]-Table_1[[#This Row],[start O2 (mg/L) reads to 0.1]])*1000</f>
        <v>-300.00000000000068</v>
      </c>
      <c r="AE160" s="5">
        <v>0.03</v>
      </c>
      <c r="AF160" s="5">
        <f t="shared" si="9"/>
        <v>-9.0000000000000195</v>
      </c>
      <c r="AG160" s="5">
        <f t="shared" si="10"/>
        <v>-2.2040816326530663</v>
      </c>
      <c r="AH160" s="25">
        <v>3.8013300000000001</v>
      </c>
      <c r="AI160" s="27">
        <f t="shared" si="11"/>
        <v>0.57981854578609759</v>
      </c>
      <c r="AJ160" s="27">
        <f>Table_1[[#This Row],[NEP (mg O2 cm-2 h-1)]]+AI160</f>
        <v>-0.56118983748774554</v>
      </c>
    </row>
    <row r="161" spans="1:36" ht="15.75" customHeight="1" x14ac:dyDescent="0.25">
      <c r="A161" s="5">
        <v>25</v>
      </c>
      <c r="B161" s="5" t="s">
        <v>107</v>
      </c>
      <c r="C161" s="6"/>
      <c r="D161" s="6" t="s">
        <v>87</v>
      </c>
      <c r="E161" s="5" t="s">
        <v>30</v>
      </c>
      <c r="F161" s="5" t="s">
        <v>33</v>
      </c>
      <c r="G161" s="5"/>
      <c r="H161" s="7">
        <v>0.42083333333333334</v>
      </c>
      <c r="I161" s="8">
        <v>8.9</v>
      </c>
      <c r="J161" s="8">
        <v>15.2</v>
      </c>
      <c r="K161" s="7">
        <v>0.59513888888888888</v>
      </c>
      <c r="L161" s="8">
        <v>8.5</v>
      </c>
      <c r="M161" s="8">
        <v>21</v>
      </c>
      <c r="N161" s="7">
        <f>Table_1[[#This Row],[End Time]]-Table_1[[#This Row],[start time]]</f>
        <v>0.17430555555555555</v>
      </c>
      <c r="O161" s="9">
        <f>(HOUR(Table_1[[#This Row],[Total Time (hour:min)]]))+(MINUTE(Table_1[[#This Row],[Total Time (hour:min)]])/60)</f>
        <v>4.1833333333333336</v>
      </c>
      <c r="P161" s="5">
        <f>(Table_1[[#This Row],[end O2 (mg/L)]]-Table_1[[#This Row],[start O2 (mg/L)]])*1000</f>
        <v>-400.00000000000034</v>
      </c>
      <c r="Q161" s="5">
        <v>0.03</v>
      </c>
      <c r="R161" s="5">
        <f>Table_1[[#This Row],[Change in O2 (ug/L)]]*Table_1[[#This Row],[Volume Incubated (L)]]</f>
        <v>-12.000000000000011</v>
      </c>
      <c r="S161" s="9">
        <f>Table_1[[#This Row],[Change in O2 (ug)]]/Table_1[[#This Row],[Total Time (h)]]</f>
        <v>-2.868525896414345</v>
      </c>
      <c r="T161" s="23">
        <v>3.8013300000000001</v>
      </c>
      <c r="U161" s="31">
        <f>Table_1[[#This Row],[Change in O2 (ug/h)]]/Table_1[[#This Row],[area (cm2)]]</f>
        <v>-0.75461112200580982</v>
      </c>
      <c r="V161" s="10">
        <f>K161</f>
        <v>0.59513888888888888</v>
      </c>
      <c r="W161" s="8">
        <v>8.5</v>
      </c>
      <c r="X161" s="8">
        <v>18.600000000000001</v>
      </c>
      <c r="Y161" s="7">
        <v>0.7680555555555556</v>
      </c>
      <c r="Z161" s="8">
        <v>8.3000000000000007</v>
      </c>
      <c r="AA161" s="8">
        <v>20.8</v>
      </c>
      <c r="AB161" s="7">
        <f>Table_1[[#This Row],[End Time4]]-Table_1[[#This Row],[Start Time2]]</f>
        <v>0.17291666666666672</v>
      </c>
      <c r="AC161" s="9">
        <f t="shared" si="8"/>
        <v>4.1500000000000004</v>
      </c>
      <c r="AD161" s="5">
        <f>(Table_1[[#This Row],[end O2 (mg/L)2]]-Table_1[[#This Row],[start O2 (mg/L) reads to 0.1]])*1000</f>
        <v>-199.99999999999929</v>
      </c>
      <c r="AE161" s="5">
        <v>0.03</v>
      </c>
      <c r="AF161" s="5">
        <f t="shared" si="9"/>
        <v>-5.9999999999999787</v>
      </c>
      <c r="AG161" s="5">
        <f t="shared" si="10"/>
        <v>-1.4457831325301151</v>
      </c>
      <c r="AH161" s="25">
        <v>3.8013300000000001</v>
      </c>
      <c r="AI161" s="27">
        <f t="shared" si="11"/>
        <v>0.38033612775794656</v>
      </c>
      <c r="AJ161" s="27">
        <f>Table_1[[#This Row],[NEP (mg O2 cm-2 h-1)]]+AI161</f>
        <v>-0.37427499424786326</v>
      </c>
    </row>
    <row r="162" spans="1:36" ht="15.75" customHeight="1" x14ac:dyDescent="0.25">
      <c r="A162" s="5">
        <v>27</v>
      </c>
      <c r="B162" s="5" t="s">
        <v>109</v>
      </c>
      <c r="C162" s="6"/>
      <c r="D162" s="6" t="s">
        <v>87</v>
      </c>
      <c r="E162" s="5" t="s">
        <v>30</v>
      </c>
      <c r="F162" s="5" t="s">
        <v>33</v>
      </c>
      <c r="G162" s="5"/>
      <c r="H162" s="7">
        <v>0.42222222222222222</v>
      </c>
      <c r="I162" s="8">
        <v>8.9</v>
      </c>
      <c r="J162" s="8">
        <v>15.3</v>
      </c>
      <c r="K162" s="7">
        <v>0.59791666666666665</v>
      </c>
      <c r="L162" s="8">
        <v>8</v>
      </c>
      <c r="M162" s="8">
        <v>21</v>
      </c>
      <c r="N162" s="7">
        <f>Table_1[[#This Row],[End Time]]-Table_1[[#This Row],[start time]]</f>
        <v>0.17569444444444443</v>
      </c>
      <c r="O162" s="9">
        <f>(HOUR(Table_1[[#This Row],[Total Time (hour:min)]]))+(MINUTE(Table_1[[#This Row],[Total Time (hour:min)]])/60)</f>
        <v>4.2166666666666668</v>
      </c>
      <c r="P162" s="5">
        <f>(Table_1[[#This Row],[end O2 (mg/L)]]-Table_1[[#This Row],[start O2 (mg/L)]])*1000</f>
        <v>-900.00000000000034</v>
      </c>
      <c r="Q162" s="5">
        <v>0.03</v>
      </c>
      <c r="R162" s="5">
        <f>Table_1[[#This Row],[Change in O2 (ug/L)]]*Table_1[[#This Row],[Volume Incubated (L)]]</f>
        <v>-27.000000000000011</v>
      </c>
      <c r="S162" s="9">
        <f>Table_1[[#This Row],[Change in O2 (ug)]]/Table_1[[#This Row],[Total Time (h)]]</f>
        <v>-6.4031620553359705</v>
      </c>
      <c r="T162" s="23">
        <v>3.8013300000000001</v>
      </c>
      <c r="U162" s="31">
        <f>Table_1[[#This Row],[Change in O2 (ug/h)]]/Table_1[[#This Row],[area (cm2)]]</f>
        <v>-1.6844530875603987</v>
      </c>
      <c r="V162" s="10">
        <f>K162</f>
        <v>0.59791666666666665</v>
      </c>
      <c r="W162" s="8">
        <v>8.5</v>
      </c>
      <c r="X162" s="8">
        <v>18.7</v>
      </c>
      <c r="Y162" s="7">
        <v>0.77013888888888893</v>
      </c>
      <c r="Z162" s="8">
        <v>7.9</v>
      </c>
      <c r="AA162" s="8">
        <v>20.6</v>
      </c>
      <c r="AB162" s="7">
        <f>Table_1[[#This Row],[End Time4]]-Table_1[[#This Row],[Start Time2]]</f>
        <v>0.17222222222222228</v>
      </c>
      <c r="AC162" s="9">
        <f t="shared" si="8"/>
        <v>4.1333333333333337</v>
      </c>
      <c r="AD162" s="5">
        <f>(Table_1[[#This Row],[end O2 (mg/L)2]]-Table_1[[#This Row],[start O2 (mg/L) reads to 0.1]])*1000</f>
        <v>-599.99999999999966</v>
      </c>
      <c r="AE162" s="5">
        <v>0.03</v>
      </c>
      <c r="AF162" s="5">
        <f t="shared" si="9"/>
        <v>-17.999999999999989</v>
      </c>
      <c r="AG162" s="5">
        <f t="shared" si="10"/>
        <v>-4.3548387096774164</v>
      </c>
      <c r="AH162" s="25">
        <v>3.8013300000000001</v>
      </c>
      <c r="AI162" s="27">
        <f t="shared" si="11"/>
        <v>1.1456092235289796</v>
      </c>
      <c r="AJ162" s="27">
        <f>Table_1[[#This Row],[NEP (mg O2 cm-2 h-1)]]+AI162</f>
        <v>-0.53884386403141904</v>
      </c>
    </row>
    <row r="163" spans="1:36" ht="15.75" customHeight="1" x14ac:dyDescent="0.25">
      <c r="A163" s="5">
        <v>1</v>
      </c>
      <c r="B163" s="5" t="s">
        <v>86</v>
      </c>
      <c r="C163" s="6"/>
      <c r="D163" s="6" t="s">
        <v>87</v>
      </c>
      <c r="E163" s="5" t="s">
        <v>24</v>
      </c>
      <c r="F163" s="5" t="s">
        <v>24</v>
      </c>
      <c r="G163" s="5"/>
      <c r="H163" s="7">
        <v>0.40347222222222223</v>
      </c>
      <c r="I163" s="8">
        <v>8.6999999999999993</v>
      </c>
      <c r="J163" s="8">
        <v>15.2</v>
      </c>
      <c r="K163" s="7">
        <v>0.56874999999999998</v>
      </c>
      <c r="L163" s="8">
        <v>8.9</v>
      </c>
      <c r="M163" s="8">
        <v>21.1</v>
      </c>
      <c r="N163" s="7">
        <f>Table_1[[#This Row],[End Time]]-Table_1[[#This Row],[start time]]</f>
        <v>0.16527777777777775</v>
      </c>
      <c r="O163" s="9">
        <f>(HOUR(Table_1[[#This Row],[Total Time (hour:min)]]))+(MINUTE(Table_1[[#This Row],[Total Time (hour:min)]])/60)</f>
        <v>3.9666666666666668</v>
      </c>
      <c r="P163" s="5">
        <f>(Table_1[[#This Row],[end O2 (mg/L)]]-Table_1[[#This Row],[start O2 (mg/L)]])*1000</f>
        <v>200.00000000000108</v>
      </c>
      <c r="Q163" s="5">
        <v>0.03</v>
      </c>
      <c r="R163" s="5">
        <f>Table_1[[#This Row],[Change in O2 (ug/L)]]*Table_1[[#This Row],[Volume Incubated (L)]]</f>
        <v>6.000000000000032</v>
      </c>
      <c r="S163" s="9">
        <f>Table_1[[#This Row],[Change in O2 (ug)]]/Table_1[[#This Row],[Total Time (h)]]</f>
        <v>1.5126050420168147</v>
      </c>
      <c r="T163" s="23">
        <v>3.8013300000000001</v>
      </c>
      <c r="U163" s="31">
        <f>Table_1[[#This Row],[Change in O2 (ug/h)]]/Table_1[[#This Row],[area (cm2)]]</f>
        <v>0.39791468828457793</v>
      </c>
      <c r="V163" s="10">
        <f>K163</f>
        <v>0.56874999999999998</v>
      </c>
      <c r="W163" s="8">
        <v>8.5</v>
      </c>
      <c r="X163" s="8">
        <v>17.2</v>
      </c>
      <c r="Y163" s="7">
        <v>0.7368055555555556</v>
      </c>
      <c r="Z163" s="8">
        <v>8.6999999999999993</v>
      </c>
      <c r="AA163" s="8">
        <v>21.2</v>
      </c>
      <c r="AB163" s="7">
        <f>Table_1[[#This Row],[End Time4]]-Table_1[[#This Row],[Start Time2]]</f>
        <v>0.16805555555555562</v>
      </c>
      <c r="AC163" s="9">
        <f t="shared" si="8"/>
        <v>4.0333333333333332</v>
      </c>
      <c r="AD163" s="5">
        <f>(Table_1[[#This Row],[end O2 (mg/L)2]]-Table_1[[#This Row],[start O2 (mg/L) reads to 0.1]])*1000</f>
        <v>199.99999999999929</v>
      </c>
      <c r="AE163" s="5">
        <v>0.03</v>
      </c>
      <c r="AF163" s="5">
        <f t="shared" si="9"/>
        <v>5.9999999999999787</v>
      </c>
      <c r="AG163" s="5">
        <f t="shared" si="10"/>
        <v>1.4876033057851188</v>
      </c>
      <c r="AH163" s="25">
        <v>3.8013300000000001</v>
      </c>
      <c r="AI163" s="27">
        <f t="shared" si="11"/>
        <v>-0.39133758599887902</v>
      </c>
      <c r="AJ163" s="27">
        <f>Table_1[[#This Row],[NEP (mg O2 cm-2 h-1)]]+AI163</f>
        <v>6.5771022856989103E-3</v>
      </c>
    </row>
    <row r="164" spans="1:36" ht="15.75" customHeight="1" x14ac:dyDescent="0.25">
      <c r="A164" s="5">
        <v>2</v>
      </c>
      <c r="B164" s="5" t="s">
        <v>86</v>
      </c>
      <c r="C164" s="6"/>
      <c r="D164" s="6" t="s">
        <v>87</v>
      </c>
      <c r="E164" s="5" t="s">
        <v>24</v>
      </c>
      <c r="F164" s="5" t="s">
        <v>24</v>
      </c>
      <c r="G164" s="5"/>
      <c r="H164" s="7">
        <v>0.40416666666666662</v>
      </c>
      <c r="I164" s="8">
        <v>8.8000000000000007</v>
      </c>
      <c r="J164" s="8">
        <v>14.8</v>
      </c>
      <c r="K164" s="7">
        <v>0.57013888888888886</v>
      </c>
      <c r="L164" s="8">
        <v>8.9</v>
      </c>
      <c r="M164" s="8">
        <v>21.1</v>
      </c>
      <c r="N164" s="7">
        <f>Table_1[[#This Row],[End Time]]-Table_1[[#This Row],[start time]]</f>
        <v>0.16597222222222224</v>
      </c>
      <c r="O164" s="9">
        <f>(HOUR(Table_1[[#This Row],[Total Time (hour:min)]]))+(MINUTE(Table_1[[#This Row],[Total Time (hour:min)]])/60)</f>
        <v>3.9833333333333334</v>
      </c>
      <c r="P164" s="5">
        <f>(Table_1[[#This Row],[end O2 (mg/L)]]-Table_1[[#This Row],[start O2 (mg/L)]])*1000</f>
        <v>99.999999999999645</v>
      </c>
      <c r="Q164" s="5">
        <v>0.03</v>
      </c>
      <c r="R164" s="5">
        <f>Table_1[[#This Row],[Change in O2 (ug/L)]]*Table_1[[#This Row],[Volume Incubated (L)]]</f>
        <v>2.9999999999999893</v>
      </c>
      <c r="S164" s="9">
        <f>Table_1[[#This Row],[Change in O2 (ug)]]/Table_1[[#This Row],[Total Time (h)]]</f>
        <v>0.75313807531380483</v>
      </c>
      <c r="T164" s="23">
        <v>3.8013300000000001</v>
      </c>
      <c r="U164" s="31">
        <f>Table_1[[#This Row],[Change in O2 (ug/h)]]/Table_1[[#This Row],[area (cm2)]]</f>
        <v>0.19812488663541572</v>
      </c>
      <c r="V164" s="10">
        <f>K164</f>
        <v>0.57013888888888886</v>
      </c>
      <c r="W164" s="8">
        <v>8.5</v>
      </c>
      <c r="X164" s="8">
        <v>17.2</v>
      </c>
      <c r="Y164" s="7">
        <v>0.73819444444444438</v>
      </c>
      <c r="Z164" s="8">
        <v>8.8000000000000007</v>
      </c>
      <c r="AA164" s="8">
        <v>21.1</v>
      </c>
      <c r="AB164" s="7">
        <f>Table_1[[#This Row],[End Time4]]-Table_1[[#This Row],[Start Time2]]</f>
        <v>0.16805555555555551</v>
      </c>
      <c r="AC164" s="9">
        <f t="shared" si="8"/>
        <v>4.0333333333333332</v>
      </c>
      <c r="AD164" s="5">
        <f>(Table_1[[#This Row],[end O2 (mg/L)2]]-Table_1[[#This Row],[start O2 (mg/L) reads to 0.1]])*1000</f>
        <v>300.00000000000068</v>
      </c>
      <c r="AE164" s="5">
        <v>0.03</v>
      </c>
      <c r="AF164" s="5">
        <f t="shared" si="9"/>
        <v>9.0000000000000195</v>
      </c>
      <c r="AG164" s="5">
        <f t="shared" si="10"/>
        <v>2.231404958677691</v>
      </c>
      <c r="AH164" s="25">
        <v>3.8013300000000001</v>
      </c>
      <c r="AI164" s="27">
        <f t="shared" si="11"/>
        <v>-0.58700637899832186</v>
      </c>
      <c r="AJ164" s="27">
        <f>Table_1[[#This Row],[NEP (mg O2 cm-2 h-1)]]+AI164</f>
        <v>-0.38888149236290614</v>
      </c>
    </row>
    <row r="165" spans="1:36" ht="15.75" customHeight="1" x14ac:dyDescent="0.25">
      <c r="A165" s="5">
        <v>3</v>
      </c>
      <c r="B165" s="5" t="s">
        <v>86</v>
      </c>
      <c r="C165" s="6"/>
      <c r="D165" s="6" t="s">
        <v>87</v>
      </c>
      <c r="E165" s="5" t="s">
        <v>24</v>
      </c>
      <c r="F165" s="5" t="s">
        <v>24</v>
      </c>
      <c r="G165" s="5"/>
      <c r="H165" s="7">
        <v>0.40486111111111112</v>
      </c>
      <c r="I165" s="8">
        <v>8.8000000000000007</v>
      </c>
      <c r="J165" s="8">
        <v>14.7</v>
      </c>
      <c r="K165" s="7">
        <v>0.57152777777777775</v>
      </c>
      <c r="L165" s="8">
        <v>8.8000000000000007</v>
      </c>
      <c r="M165" s="8">
        <v>21.1</v>
      </c>
      <c r="N165" s="7">
        <f>Table_1[[#This Row],[End Time]]-Table_1[[#This Row],[start time]]</f>
        <v>0.16666666666666663</v>
      </c>
      <c r="O165" s="9">
        <f>(HOUR(Table_1[[#This Row],[Total Time (hour:min)]]))+(MINUTE(Table_1[[#This Row],[Total Time (hour:min)]])/60)</f>
        <v>4</v>
      </c>
      <c r="P165" s="5">
        <f>(Table_1[[#This Row],[end O2 (mg/L)]]-Table_1[[#This Row],[start O2 (mg/L)]])*1000</f>
        <v>0</v>
      </c>
      <c r="Q165" s="5">
        <v>0.03</v>
      </c>
      <c r="R165" s="5">
        <f>Table_1[[#This Row],[Change in O2 (ug/L)]]*Table_1[[#This Row],[Volume Incubated (L)]]</f>
        <v>0</v>
      </c>
      <c r="S165" s="9">
        <f>Table_1[[#This Row],[Change in O2 (ug)]]/Table_1[[#This Row],[Total Time (h)]]</f>
        <v>0</v>
      </c>
      <c r="T165" s="23">
        <v>3.8013300000000001</v>
      </c>
      <c r="U165" s="31">
        <f>Table_1[[#This Row],[Change in O2 (ug/h)]]/Table_1[[#This Row],[area (cm2)]]</f>
        <v>0</v>
      </c>
      <c r="V165" s="10">
        <f>K165</f>
        <v>0.57152777777777775</v>
      </c>
      <c r="W165" s="8">
        <v>8.5</v>
      </c>
      <c r="X165" s="8">
        <v>17.399999999999999</v>
      </c>
      <c r="Y165" s="7">
        <v>0.73958333333333337</v>
      </c>
      <c r="Z165" s="8">
        <v>8.8000000000000007</v>
      </c>
      <c r="AA165" s="8">
        <v>21</v>
      </c>
      <c r="AB165" s="7">
        <f>Table_1[[#This Row],[End Time4]]-Table_1[[#This Row],[Start Time2]]</f>
        <v>0.16805555555555562</v>
      </c>
      <c r="AC165" s="9">
        <f t="shared" si="8"/>
        <v>4.0333333333333332</v>
      </c>
      <c r="AD165" s="5">
        <f>(Table_1[[#This Row],[end O2 (mg/L)2]]-Table_1[[#This Row],[start O2 (mg/L) reads to 0.1]])*1000</f>
        <v>300.00000000000068</v>
      </c>
      <c r="AE165" s="5">
        <v>0.03</v>
      </c>
      <c r="AF165" s="5">
        <f t="shared" si="9"/>
        <v>9.0000000000000195</v>
      </c>
      <c r="AG165" s="5">
        <f t="shared" si="10"/>
        <v>2.231404958677691</v>
      </c>
      <c r="AH165" s="25">
        <v>3.8013300000000001</v>
      </c>
      <c r="AI165" s="27">
        <f t="shared" si="11"/>
        <v>-0.58700637899832186</v>
      </c>
      <c r="AJ165" s="27">
        <f>Table_1[[#This Row],[NEP (mg O2 cm-2 h-1)]]+AI165</f>
        <v>-0.58700637899832186</v>
      </c>
    </row>
    <row r="166" spans="1:36" ht="15.75" customHeight="1" x14ac:dyDescent="0.25">
      <c r="A166" s="5">
        <v>4</v>
      </c>
      <c r="B166" s="5" t="s">
        <v>86</v>
      </c>
      <c r="C166" s="6"/>
      <c r="D166" s="6" t="s">
        <v>87</v>
      </c>
      <c r="E166" s="5" t="s">
        <v>24</v>
      </c>
      <c r="F166" s="5" t="s">
        <v>24</v>
      </c>
      <c r="G166" s="5"/>
      <c r="H166" s="7">
        <v>0.4055555555555555</v>
      </c>
      <c r="I166" s="8">
        <v>8.9</v>
      </c>
      <c r="J166" s="8">
        <v>14.6</v>
      </c>
      <c r="K166" s="7">
        <v>0.57222222222222219</v>
      </c>
      <c r="L166" s="8">
        <v>8.8000000000000007</v>
      </c>
      <c r="M166" s="8">
        <v>21.1</v>
      </c>
      <c r="N166" s="7">
        <f>Table_1[[#This Row],[End Time]]-Table_1[[#This Row],[start time]]</f>
        <v>0.16666666666666669</v>
      </c>
      <c r="O166" s="9">
        <f>(HOUR(Table_1[[#This Row],[Total Time (hour:min)]]))+(MINUTE(Table_1[[#This Row],[Total Time (hour:min)]])/60)</f>
        <v>4</v>
      </c>
      <c r="P166" s="5">
        <f>(Table_1[[#This Row],[end O2 (mg/L)]]-Table_1[[#This Row],[start O2 (mg/L)]])*1000</f>
        <v>-99.999999999999645</v>
      </c>
      <c r="Q166" s="5">
        <v>0.03</v>
      </c>
      <c r="R166" s="5">
        <f>Table_1[[#This Row],[Change in O2 (ug/L)]]*Table_1[[#This Row],[Volume Incubated (L)]]</f>
        <v>-2.9999999999999893</v>
      </c>
      <c r="S166" s="9">
        <f>Table_1[[#This Row],[Change in O2 (ug)]]/Table_1[[#This Row],[Total Time (h)]]</f>
        <v>-0.74999999999999734</v>
      </c>
      <c r="T166" s="23">
        <v>3.8013300000000001</v>
      </c>
      <c r="U166" s="31">
        <f>Table_1[[#This Row],[Change in O2 (ug/h)]]/Table_1[[#This Row],[area (cm2)]]</f>
        <v>-0.19729936627443481</v>
      </c>
      <c r="V166" s="10">
        <f>K166</f>
        <v>0.57222222222222219</v>
      </c>
      <c r="W166" s="8">
        <v>8.4</v>
      </c>
      <c r="X166" s="8">
        <v>17.5</v>
      </c>
      <c r="Y166" s="7">
        <v>0.74097222222222225</v>
      </c>
      <c r="Z166" s="8">
        <v>8.8000000000000007</v>
      </c>
      <c r="AA166" s="8">
        <v>20.9</v>
      </c>
      <c r="AB166" s="7">
        <f>Table_1[[#This Row],[End Time4]]-Table_1[[#This Row],[Start Time2]]</f>
        <v>0.16875000000000007</v>
      </c>
      <c r="AC166" s="9">
        <f t="shared" si="8"/>
        <v>4.05</v>
      </c>
      <c r="AD166" s="5">
        <f>(Table_1[[#This Row],[end O2 (mg/L)2]]-Table_1[[#This Row],[start O2 (mg/L) reads to 0.1]])*1000</f>
        <v>400.00000000000034</v>
      </c>
      <c r="AE166" s="5">
        <v>0.03</v>
      </c>
      <c r="AF166" s="5">
        <f t="shared" si="9"/>
        <v>12.000000000000011</v>
      </c>
      <c r="AG166" s="5">
        <f t="shared" si="10"/>
        <v>2.9629629629629659</v>
      </c>
      <c r="AH166" s="25">
        <v>3.8013300000000001</v>
      </c>
      <c r="AI166" s="27">
        <f t="shared" si="11"/>
        <v>-0.77945428651628923</v>
      </c>
      <c r="AJ166" s="27">
        <f>Table_1[[#This Row],[NEP (mg O2 cm-2 h-1)]]+AI166</f>
        <v>-0.97675365279072401</v>
      </c>
    </row>
    <row r="167" spans="1:36" ht="15.75" customHeight="1" x14ac:dyDescent="0.25">
      <c r="A167" s="5">
        <v>5</v>
      </c>
      <c r="B167" s="5" t="s">
        <v>86</v>
      </c>
      <c r="C167" s="6"/>
      <c r="D167" s="6" t="s">
        <v>87</v>
      </c>
      <c r="E167" s="5" t="s">
        <v>24</v>
      </c>
      <c r="F167" s="5" t="s">
        <v>24</v>
      </c>
      <c r="G167" s="5"/>
      <c r="H167" s="7">
        <v>0.40625</v>
      </c>
      <c r="I167" s="8">
        <v>8.9</v>
      </c>
      <c r="J167" s="8">
        <v>14.6</v>
      </c>
      <c r="K167" s="7">
        <v>0.57291666666666663</v>
      </c>
      <c r="L167" s="8">
        <v>8.8000000000000007</v>
      </c>
      <c r="M167" s="8">
        <v>21.1</v>
      </c>
      <c r="N167" s="7">
        <f>Table_1[[#This Row],[End Time]]-Table_1[[#This Row],[start time]]</f>
        <v>0.16666666666666663</v>
      </c>
      <c r="O167" s="9">
        <f>(HOUR(Table_1[[#This Row],[Total Time (hour:min)]]))+(MINUTE(Table_1[[#This Row],[Total Time (hour:min)]])/60)</f>
        <v>4</v>
      </c>
      <c r="P167" s="5">
        <f>(Table_1[[#This Row],[end O2 (mg/L)]]-Table_1[[#This Row],[start O2 (mg/L)]])*1000</f>
        <v>-99.999999999999645</v>
      </c>
      <c r="Q167" s="5">
        <v>0.03</v>
      </c>
      <c r="R167" s="5">
        <f>Table_1[[#This Row],[Change in O2 (ug/L)]]*Table_1[[#This Row],[Volume Incubated (L)]]</f>
        <v>-2.9999999999999893</v>
      </c>
      <c r="S167" s="9">
        <f>Table_1[[#This Row],[Change in O2 (ug)]]/Table_1[[#This Row],[Total Time (h)]]</f>
        <v>-0.74999999999999734</v>
      </c>
      <c r="T167" s="23">
        <v>3.8013300000000001</v>
      </c>
      <c r="U167" s="31">
        <f>Table_1[[#This Row],[Change in O2 (ug/h)]]/Table_1[[#This Row],[area (cm2)]]</f>
        <v>-0.19729936627443481</v>
      </c>
      <c r="V167" s="10">
        <f>K167</f>
        <v>0.57291666666666663</v>
      </c>
      <c r="W167" s="8">
        <v>8.3000000000000007</v>
      </c>
      <c r="X167" s="8">
        <v>17.600000000000001</v>
      </c>
      <c r="Y167" s="7">
        <v>0.7416666666666667</v>
      </c>
      <c r="Z167" s="8">
        <v>8.8000000000000007</v>
      </c>
      <c r="AA167" s="8">
        <v>20.9</v>
      </c>
      <c r="AB167" s="7">
        <f>Table_1[[#This Row],[End Time4]]-Table_1[[#This Row],[Start Time2]]</f>
        <v>0.16875000000000007</v>
      </c>
      <c r="AC167" s="9">
        <f t="shared" si="8"/>
        <v>4.05</v>
      </c>
      <c r="AD167" s="5">
        <f>(Table_1[[#This Row],[end O2 (mg/L)2]]-Table_1[[#This Row],[start O2 (mg/L) reads to 0.1]])*1000</f>
        <v>500</v>
      </c>
      <c r="AE167" s="5">
        <v>0.03</v>
      </c>
      <c r="AF167" s="5">
        <f t="shared" si="9"/>
        <v>15</v>
      </c>
      <c r="AG167" s="5">
        <f t="shared" si="10"/>
        <v>3.7037037037037037</v>
      </c>
      <c r="AH167" s="25">
        <v>3.8013300000000001</v>
      </c>
      <c r="AI167" s="27">
        <f t="shared" si="11"/>
        <v>-0.97431785814536065</v>
      </c>
      <c r="AJ167" s="27">
        <f>Table_1[[#This Row],[NEP (mg O2 cm-2 h-1)]]+AI167</f>
        <v>-1.1716172244197955</v>
      </c>
    </row>
    <row r="168" spans="1:36" ht="15.75" customHeight="1" x14ac:dyDescent="0.25">
      <c r="A168" s="5">
        <v>9</v>
      </c>
      <c r="B168" s="5" t="s">
        <v>91</v>
      </c>
      <c r="C168" s="6"/>
      <c r="D168" s="6" t="s">
        <v>87</v>
      </c>
      <c r="E168" s="5" t="s">
        <v>37</v>
      </c>
      <c r="F168" s="5" t="s">
        <v>38</v>
      </c>
      <c r="G168" s="5"/>
      <c r="H168" s="7">
        <v>0.40972222222222227</v>
      </c>
      <c r="I168" s="8">
        <v>8.9</v>
      </c>
      <c r="J168" s="8">
        <v>14.7</v>
      </c>
      <c r="K168" s="7">
        <v>0.57777777777777783</v>
      </c>
      <c r="L168" s="8">
        <v>7.5</v>
      </c>
      <c r="M168" s="8">
        <v>21.1</v>
      </c>
      <c r="N168" s="7">
        <f>Table_1[[#This Row],[End Time]]-Table_1[[#This Row],[start time]]</f>
        <v>0.16805555555555557</v>
      </c>
      <c r="O168" s="9">
        <f>(HOUR(Table_1[[#This Row],[Total Time (hour:min)]]))+(MINUTE(Table_1[[#This Row],[Total Time (hour:min)]])/60)</f>
        <v>4.0333333333333332</v>
      </c>
      <c r="P168" s="5">
        <f>(Table_1[[#This Row],[end O2 (mg/L)]]-Table_1[[#This Row],[start O2 (mg/L)]])*1000</f>
        <v>-1400.0000000000005</v>
      </c>
      <c r="Q168" s="5">
        <v>0.03</v>
      </c>
      <c r="R168" s="5">
        <f>Table_1[[#This Row],[Change in O2 (ug/L)]]*Table_1[[#This Row],[Volume Incubated (L)]]</f>
        <v>-42.000000000000014</v>
      </c>
      <c r="S168" s="9">
        <f>Table_1[[#This Row],[Change in O2 (ug)]]/Table_1[[#This Row],[Total Time (h)]]</f>
        <v>-10.413223140495871</v>
      </c>
      <c r="T168" s="23">
        <v>3.8013300000000001</v>
      </c>
      <c r="U168" s="31">
        <f>Table_1[[#This Row],[Change in O2 (ug/h)]]/Table_1[[#This Row],[area (cm2)]]</f>
        <v>-2.7393631019921636</v>
      </c>
      <c r="V168" s="10">
        <f>K168</f>
        <v>0.57777777777777783</v>
      </c>
      <c r="W168" s="8">
        <v>8.4</v>
      </c>
      <c r="X168" s="8">
        <v>17.8</v>
      </c>
      <c r="Y168" s="7">
        <v>0.74722222222222223</v>
      </c>
      <c r="Z168" s="8">
        <v>7.7</v>
      </c>
      <c r="AA168" s="8">
        <v>20.8</v>
      </c>
      <c r="AB168" s="7">
        <f>Table_1[[#This Row],[End Time4]]-Table_1[[#This Row],[Start Time2]]</f>
        <v>0.1694444444444444</v>
      </c>
      <c r="AC168" s="9">
        <f t="shared" si="8"/>
        <v>4.0666666666666664</v>
      </c>
      <c r="AD168" s="5">
        <f>(Table_1[[#This Row],[end O2 (mg/L)2]]-Table_1[[#This Row],[start O2 (mg/L) reads to 0.1]])*1000</f>
        <v>-700.00000000000023</v>
      </c>
      <c r="AE168" s="5">
        <v>0.03</v>
      </c>
      <c r="AF168" s="5">
        <f t="shared" si="9"/>
        <v>-21.000000000000007</v>
      </c>
      <c r="AG168" s="5">
        <f t="shared" si="10"/>
        <v>-5.1639344262295106</v>
      </c>
      <c r="AH168" s="25">
        <v>3.8013300000000001</v>
      </c>
      <c r="AI168" s="27">
        <f t="shared" si="11"/>
        <v>1.3584546530370976</v>
      </c>
      <c r="AJ168" s="27">
        <f>Table_1[[#This Row],[NEP (mg O2 cm-2 h-1)]]+AI168</f>
        <v>-1.380908448955066</v>
      </c>
    </row>
    <row r="169" spans="1:36" ht="15.75" customHeight="1" x14ac:dyDescent="0.25">
      <c r="A169" s="5">
        <v>10</v>
      </c>
      <c r="B169" s="5" t="s">
        <v>92</v>
      </c>
      <c r="C169" s="6"/>
      <c r="D169" s="6" t="s">
        <v>87</v>
      </c>
      <c r="E169" s="5" t="s">
        <v>37</v>
      </c>
      <c r="F169" s="5" t="s">
        <v>38</v>
      </c>
      <c r="G169" s="5"/>
      <c r="H169" s="7">
        <v>0.40972222222222227</v>
      </c>
      <c r="I169" s="8">
        <v>8.9</v>
      </c>
      <c r="J169" s="8">
        <v>14.7</v>
      </c>
      <c r="K169" s="7">
        <v>0.57847222222222217</v>
      </c>
      <c r="L169" s="8">
        <v>7.7</v>
      </c>
      <c r="M169" s="8">
        <v>21.3</v>
      </c>
      <c r="N169" s="7">
        <f>Table_1[[#This Row],[End Time]]-Table_1[[#This Row],[start time]]</f>
        <v>0.1687499999999999</v>
      </c>
      <c r="O169" s="9">
        <f>(HOUR(Table_1[[#This Row],[Total Time (hour:min)]]))+(MINUTE(Table_1[[#This Row],[Total Time (hour:min)]])/60)</f>
        <v>4.05</v>
      </c>
      <c r="P169" s="5">
        <f>(Table_1[[#This Row],[end O2 (mg/L)]]-Table_1[[#This Row],[start O2 (mg/L)]])*1000</f>
        <v>-1200.0000000000002</v>
      </c>
      <c r="Q169" s="5">
        <v>0.03</v>
      </c>
      <c r="R169" s="5">
        <f>Table_1[[#This Row],[Change in O2 (ug/L)]]*Table_1[[#This Row],[Volume Incubated (L)]]</f>
        <v>-36.000000000000007</v>
      </c>
      <c r="S169" s="9">
        <f>Table_1[[#This Row],[Change in O2 (ug)]]/Table_1[[#This Row],[Total Time (h)]]</f>
        <v>-8.8888888888888911</v>
      </c>
      <c r="T169" s="23">
        <v>3.8013300000000001</v>
      </c>
      <c r="U169" s="31">
        <f>Table_1[[#This Row],[Change in O2 (ug/h)]]/Table_1[[#This Row],[area (cm2)]]</f>
        <v>-2.3383628595488659</v>
      </c>
      <c r="V169" s="10">
        <f>K169</f>
        <v>0.57847222222222217</v>
      </c>
      <c r="W169" s="8">
        <v>8.5</v>
      </c>
      <c r="X169" s="8">
        <v>17.899999999999999</v>
      </c>
      <c r="Y169" s="7">
        <v>0.74861111111111101</v>
      </c>
      <c r="Z169" s="8">
        <v>7.8</v>
      </c>
      <c r="AA169" s="8">
        <v>20.9</v>
      </c>
      <c r="AB169" s="7">
        <f>Table_1[[#This Row],[End Time4]]-Table_1[[#This Row],[Start Time2]]</f>
        <v>0.17013888888888884</v>
      </c>
      <c r="AC169" s="9">
        <f t="shared" si="8"/>
        <v>4.083333333333333</v>
      </c>
      <c r="AD169" s="5">
        <f>(Table_1[[#This Row],[end O2 (mg/L)2]]-Table_1[[#This Row],[start O2 (mg/L) reads to 0.1]])*1000</f>
        <v>-700.00000000000023</v>
      </c>
      <c r="AE169" s="5">
        <v>0.03</v>
      </c>
      <c r="AF169" s="5">
        <f t="shared" si="9"/>
        <v>-21.000000000000007</v>
      </c>
      <c r="AG169" s="5">
        <f t="shared" si="10"/>
        <v>-5.142857142857145</v>
      </c>
      <c r="AH169" s="25">
        <v>3.8013300000000001</v>
      </c>
      <c r="AI169" s="27">
        <f t="shared" si="11"/>
        <v>1.3529099401675584</v>
      </c>
      <c r="AJ169" s="27">
        <f>Table_1[[#This Row],[NEP (mg O2 cm-2 h-1)]]+AI169</f>
        <v>-0.98545291938130752</v>
      </c>
    </row>
    <row r="170" spans="1:36" ht="15.75" customHeight="1" x14ac:dyDescent="0.25">
      <c r="A170" s="5">
        <v>12</v>
      </c>
      <c r="B170" s="5" t="s">
        <v>94</v>
      </c>
      <c r="C170" s="6"/>
      <c r="D170" s="6" t="s">
        <v>87</v>
      </c>
      <c r="E170" s="5" t="s">
        <v>37</v>
      </c>
      <c r="F170" s="5" t="s">
        <v>38</v>
      </c>
      <c r="G170" s="5"/>
      <c r="H170" s="7">
        <v>0.41111111111111115</v>
      </c>
      <c r="I170" s="8">
        <v>8.9</v>
      </c>
      <c r="J170" s="8">
        <v>14.9</v>
      </c>
      <c r="K170" s="7">
        <v>0.5805555555555556</v>
      </c>
      <c r="L170" s="8">
        <v>8</v>
      </c>
      <c r="M170" s="8">
        <v>21</v>
      </c>
      <c r="N170" s="7">
        <f>Table_1[[#This Row],[End Time]]-Table_1[[#This Row],[start time]]</f>
        <v>0.16944444444444445</v>
      </c>
      <c r="O170" s="9">
        <f>(HOUR(Table_1[[#This Row],[Total Time (hour:min)]]))+(MINUTE(Table_1[[#This Row],[Total Time (hour:min)]])/60)</f>
        <v>4.0666666666666664</v>
      </c>
      <c r="P170" s="5">
        <f>(Table_1[[#This Row],[end O2 (mg/L)]]-Table_1[[#This Row],[start O2 (mg/L)]])*1000</f>
        <v>-900.00000000000034</v>
      </c>
      <c r="Q170" s="5">
        <v>0.03</v>
      </c>
      <c r="R170" s="5">
        <f>Table_1[[#This Row],[Change in O2 (ug/L)]]*Table_1[[#This Row],[Volume Incubated (L)]]</f>
        <v>-27.000000000000011</v>
      </c>
      <c r="S170" s="9">
        <f>Table_1[[#This Row],[Change in O2 (ug)]]/Table_1[[#This Row],[Total Time (h)]]</f>
        <v>-6.6393442622950847</v>
      </c>
      <c r="T170" s="23">
        <v>3.8013300000000001</v>
      </c>
      <c r="U170" s="31">
        <f>Table_1[[#This Row],[Change in O2 (ug/h)]]/Table_1[[#This Row],[area (cm2)]]</f>
        <v>-1.7465845539048397</v>
      </c>
      <c r="V170" s="10">
        <f>K170</f>
        <v>0.5805555555555556</v>
      </c>
      <c r="W170" s="8">
        <v>8.5</v>
      </c>
      <c r="X170" s="8">
        <v>17.899999999999999</v>
      </c>
      <c r="Y170" s="7">
        <v>0.75069444444444444</v>
      </c>
      <c r="Z170" s="8">
        <v>7.9</v>
      </c>
      <c r="AA170" s="8">
        <v>21.1</v>
      </c>
      <c r="AB170" s="7">
        <f>Table_1[[#This Row],[End Time4]]-Table_1[[#This Row],[Start Time2]]</f>
        <v>0.17013888888888884</v>
      </c>
      <c r="AC170" s="9">
        <f t="shared" si="8"/>
        <v>4.083333333333333</v>
      </c>
      <c r="AD170" s="5">
        <f>(Table_1[[#This Row],[end O2 (mg/L)2]]-Table_1[[#This Row],[start O2 (mg/L) reads to 0.1]])*1000</f>
        <v>-599.99999999999966</v>
      </c>
      <c r="AE170" s="5">
        <v>0.03</v>
      </c>
      <c r="AF170" s="5">
        <f t="shared" si="9"/>
        <v>-17.999999999999989</v>
      </c>
      <c r="AG170" s="5">
        <f t="shared" si="10"/>
        <v>-4.4081632653061202</v>
      </c>
      <c r="AH170" s="25">
        <v>3.8013300000000001</v>
      </c>
      <c r="AI170" s="27">
        <f t="shared" si="11"/>
        <v>1.1596370915721919</v>
      </c>
      <c r="AJ170" s="27">
        <f>Table_1[[#This Row],[NEP (mg O2 cm-2 h-1)]]+AI170</f>
        <v>-0.58694746233264783</v>
      </c>
    </row>
    <row r="171" spans="1:36" ht="15.75" customHeight="1" x14ac:dyDescent="0.25">
      <c r="A171" s="5">
        <v>21</v>
      </c>
      <c r="B171" s="5" t="s">
        <v>103</v>
      </c>
      <c r="C171" s="6"/>
      <c r="D171" s="6" t="s">
        <v>87</v>
      </c>
      <c r="E171" s="5" t="s">
        <v>37</v>
      </c>
      <c r="F171" s="5" t="s">
        <v>38</v>
      </c>
      <c r="G171" s="5"/>
      <c r="H171" s="7">
        <v>0.41805555555555557</v>
      </c>
      <c r="I171" s="8">
        <v>8.9</v>
      </c>
      <c r="J171" s="8">
        <v>15.1</v>
      </c>
      <c r="K171" s="7">
        <v>0.59097222222222223</v>
      </c>
      <c r="L171" s="8">
        <v>7.7</v>
      </c>
      <c r="M171" s="8">
        <v>21.1</v>
      </c>
      <c r="N171" s="7">
        <f>Table_1[[#This Row],[End Time]]-Table_1[[#This Row],[start time]]</f>
        <v>0.17291666666666666</v>
      </c>
      <c r="O171" s="9">
        <f>(HOUR(Table_1[[#This Row],[Total Time (hour:min)]]))+(MINUTE(Table_1[[#This Row],[Total Time (hour:min)]])/60)</f>
        <v>4.1500000000000004</v>
      </c>
      <c r="P171" s="5">
        <f>(Table_1[[#This Row],[end O2 (mg/L)]]-Table_1[[#This Row],[start O2 (mg/L)]])*1000</f>
        <v>-1200.0000000000002</v>
      </c>
      <c r="Q171" s="5">
        <v>0.03</v>
      </c>
      <c r="R171" s="5">
        <f>Table_1[[#This Row],[Change in O2 (ug/L)]]*Table_1[[#This Row],[Volume Incubated (L)]]</f>
        <v>-36.000000000000007</v>
      </c>
      <c r="S171" s="9">
        <f>Table_1[[#This Row],[Change in O2 (ug)]]/Table_1[[#This Row],[Total Time (h)]]</f>
        <v>-8.6746987951807242</v>
      </c>
      <c r="T171" s="23">
        <v>3.8013300000000001</v>
      </c>
      <c r="U171" s="31">
        <f>Table_1[[#This Row],[Change in O2 (ug/h)]]/Table_1[[#This Row],[area (cm2)]]</f>
        <v>-2.2820167665476885</v>
      </c>
      <c r="V171" s="10">
        <f>K171</f>
        <v>0.59097222222222223</v>
      </c>
      <c r="W171" s="8">
        <v>8.5</v>
      </c>
      <c r="X171" s="8">
        <v>18.399999999999999</v>
      </c>
      <c r="Y171" s="7">
        <v>0.76250000000000007</v>
      </c>
      <c r="Z171" s="8">
        <v>7.6</v>
      </c>
      <c r="AA171" s="8">
        <v>20.7</v>
      </c>
      <c r="AB171" s="7">
        <f>Table_1[[#This Row],[End Time4]]-Table_1[[#This Row],[Start Time2]]</f>
        <v>0.17152777777777783</v>
      </c>
      <c r="AC171" s="9">
        <f t="shared" si="8"/>
        <v>4.1166666666666663</v>
      </c>
      <c r="AD171" s="5">
        <f>(Table_1[[#This Row],[end O2 (mg/L)2]]-Table_1[[#This Row],[start O2 (mg/L) reads to 0.1]])*1000</f>
        <v>-900.00000000000034</v>
      </c>
      <c r="AE171" s="5">
        <v>0.03</v>
      </c>
      <c r="AF171" s="5">
        <f t="shared" si="9"/>
        <v>-27.000000000000011</v>
      </c>
      <c r="AG171" s="5">
        <f t="shared" si="10"/>
        <v>-6.5587044534412984</v>
      </c>
      <c r="AH171" s="25">
        <v>3.8013300000000001</v>
      </c>
      <c r="AI171" s="27">
        <f t="shared" si="11"/>
        <v>1.7253709763270482</v>
      </c>
      <c r="AJ171" s="27">
        <f>Table_1[[#This Row],[NEP (mg O2 cm-2 h-1)]]+AI171</f>
        <v>-0.55664579022064031</v>
      </c>
    </row>
    <row r="172" spans="1:36" ht="15.75" customHeight="1" x14ac:dyDescent="0.25">
      <c r="A172" s="5">
        <v>19</v>
      </c>
      <c r="B172" s="5" t="s">
        <v>101</v>
      </c>
      <c r="C172" s="6"/>
      <c r="D172" s="6" t="s">
        <v>87</v>
      </c>
      <c r="E172" s="5" t="s">
        <v>30</v>
      </c>
      <c r="F172" s="5" t="s">
        <v>38</v>
      </c>
      <c r="G172" s="5"/>
      <c r="H172" s="7">
        <v>0.41666666666666669</v>
      </c>
      <c r="I172" s="8">
        <v>8.9</v>
      </c>
      <c r="J172" s="8">
        <v>15.1</v>
      </c>
      <c r="K172" s="7">
        <v>0.58888888888888891</v>
      </c>
      <c r="L172" s="8">
        <v>8.4</v>
      </c>
      <c r="M172" s="8">
        <v>21</v>
      </c>
      <c r="N172" s="7">
        <f>Table_1[[#This Row],[End Time]]-Table_1[[#This Row],[start time]]</f>
        <v>0.17222222222222222</v>
      </c>
      <c r="O172" s="9">
        <f>(HOUR(Table_1[[#This Row],[Total Time (hour:min)]]))+(MINUTE(Table_1[[#This Row],[Total Time (hour:min)]])/60)</f>
        <v>4.1333333333333337</v>
      </c>
      <c r="P172" s="5">
        <f>(Table_1[[#This Row],[end O2 (mg/L)]]-Table_1[[#This Row],[start O2 (mg/L)]])*1000</f>
        <v>-500</v>
      </c>
      <c r="Q172" s="5">
        <v>0.03</v>
      </c>
      <c r="R172" s="5">
        <f>Table_1[[#This Row],[Change in O2 (ug/L)]]*Table_1[[#This Row],[Volume Incubated (L)]]</f>
        <v>-15</v>
      </c>
      <c r="S172" s="9">
        <f>Table_1[[#This Row],[Change in O2 (ug)]]/Table_1[[#This Row],[Total Time (h)]]</f>
        <v>-3.6290322580645156</v>
      </c>
      <c r="T172" s="23">
        <v>3.8013300000000001</v>
      </c>
      <c r="U172" s="31">
        <f>Table_1[[#This Row],[Change in O2 (ug/h)]]/Table_1[[#This Row],[area (cm2)]]</f>
        <v>-0.95467435294081693</v>
      </c>
      <c r="V172" s="10">
        <f>K172</f>
        <v>0.58888888888888891</v>
      </c>
      <c r="W172" s="8">
        <v>8.5</v>
      </c>
      <c r="X172" s="8">
        <v>18.3</v>
      </c>
      <c r="Y172" s="7">
        <v>0.7597222222222223</v>
      </c>
      <c r="Z172" s="8">
        <v>8.1</v>
      </c>
      <c r="AA172" s="8">
        <v>20.7</v>
      </c>
      <c r="AB172" s="7">
        <f>Table_1[[#This Row],[End Time4]]-Table_1[[#This Row],[Start Time2]]</f>
        <v>0.17083333333333339</v>
      </c>
      <c r="AC172" s="9">
        <f t="shared" si="8"/>
        <v>4.0999999999999996</v>
      </c>
      <c r="AD172" s="5">
        <f>(Table_1[[#This Row],[end O2 (mg/L)2]]-Table_1[[#This Row],[start O2 (mg/L) reads to 0.1]])*1000</f>
        <v>-400.00000000000034</v>
      </c>
      <c r="AE172" s="5">
        <v>0.03</v>
      </c>
      <c r="AF172" s="5">
        <f t="shared" si="9"/>
        <v>-12.000000000000011</v>
      </c>
      <c r="AG172" s="5">
        <f t="shared" si="10"/>
        <v>-2.926829268292686</v>
      </c>
      <c r="AH172" s="25">
        <v>3.8013300000000001</v>
      </c>
      <c r="AI172" s="27">
        <f t="shared" si="11"/>
        <v>0.76994874643682232</v>
      </c>
      <c r="AJ172" s="27">
        <f>Table_1[[#This Row],[NEP (mg O2 cm-2 h-1)]]+AI172</f>
        <v>-0.18472560650399461</v>
      </c>
    </row>
    <row r="173" spans="1:36" ht="15.75" customHeight="1" x14ac:dyDescent="0.25">
      <c r="A173" s="5">
        <v>20</v>
      </c>
      <c r="B173" s="5" t="s">
        <v>102</v>
      </c>
      <c r="C173" s="6"/>
      <c r="D173" s="6" t="s">
        <v>87</v>
      </c>
      <c r="E173" s="5" t="s">
        <v>30</v>
      </c>
      <c r="F173" s="5" t="s">
        <v>38</v>
      </c>
      <c r="G173" s="5"/>
      <c r="H173" s="7">
        <v>0.41736111111111113</v>
      </c>
      <c r="I173" s="8">
        <v>8.9</v>
      </c>
      <c r="J173" s="8">
        <v>15.1</v>
      </c>
      <c r="K173" s="7">
        <v>0.59027777777777779</v>
      </c>
      <c r="L173" s="8">
        <v>8.3000000000000007</v>
      </c>
      <c r="M173" s="8">
        <v>21.1</v>
      </c>
      <c r="N173" s="7">
        <f>Table_1[[#This Row],[End Time]]-Table_1[[#This Row],[start time]]</f>
        <v>0.17291666666666666</v>
      </c>
      <c r="O173" s="9">
        <f>(HOUR(Table_1[[#This Row],[Total Time (hour:min)]]))+(MINUTE(Table_1[[#This Row],[Total Time (hour:min)]])/60)</f>
        <v>4.1500000000000004</v>
      </c>
      <c r="P173" s="5">
        <f>(Table_1[[#This Row],[end O2 (mg/L)]]-Table_1[[#This Row],[start O2 (mg/L)]])*1000</f>
        <v>-599.99999999999966</v>
      </c>
      <c r="Q173" s="5">
        <v>0.03</v>
      </c>
      <c r="R173" s="5">
        <f>Table_1[[#This Row],[Change in O2 (ug/L)]]*Table_1[[#This Row],[Volume Incubated (L)]]</f>
        <v>-17.999999999999989</v>
      </c>
      <c r="S173" s="9">
        <f>Table_1[[#This Row],[Change in O2 (ug)]]/Table_1[[#This Row],[Total Time (h)]]</f>
        <v>-4.3373493975903585</v>
      </c>
      <c r="T173" s="23">
        <v>3.8013300000000001</v>
      </c>
      <c r="U173" s="31">
        <f>Table_1[[#This Row],[Change in O2 (ug/h)]]/Table_1[[#This Row],[area (cm2)]]</f>
        <v>-1.1410083832738431</v>
      </c>
      <c r="V173" s="10">
        <f>K173</f>
        <v>0.59027777777777779</v>
      </c>
      <c r="W173" s="8">
        <v>8.5</v>
      </c>
      <c r="X173" s="8">
        <v>18.399999999999999</v>
      </c>
      <c r="Y173" s="7">
        <v>0.76111111111111107</v>
      </c>
      <c r="Z173" s="8">
        <v>8.1999999999999993</v>
      </c>
      <c r="AA173" s="8">
        <v>20.7</v>
      </c>
      <c r="AB173" s="7">
        <f>Table_1[[#This Row],[End Time4]]-Table_1[[#This Row],[Start Time2]]</f>
        <v>0.17083333333333328</v>
      </c>
      <c r="AC173" s="9">
        <f t="shared" si="8"/>
        <v>4.0999999999999996</v>
      </c>
      <c r="AD173" s="5">
        <f>(Table_1[[#This Row],[end O2 (mg/L)2]]-Table_1[[#This Row],[start O2 (mg/L) reads to 0.1]])*1000</f>
        <v>-300.00000000000068</v>
      </c>
      <c r="AE173" s="5">
        <v>0.03</v>
      </c>
      <c r="AF173" s="5">
        <f t="shared" si="9"/>
        <v>-9.0000000000000195</v>
      </c>
      <c r="AG173" s="5">
        <f t="shared" si="10"/>
        <v>-2.1951219512195173</v>
      </c>
      <c r="AH173" s="25">
        <v>3.8013300000000001</v>
      </c>
      <c r="AI173" s="27">
        <f t="shared" si="11"/>
        <v>0.57746155982761749</v>
      </c>
      <c r="AJ173" s="27">
        <f>Table_1[[#This Row],[NEP (mg O2 cm-2 h-1)]]+AI173</f>
        <v>-0.56354682344622564</v>
      </c>
    </row>
    <row r="174" spans="1:36" ht="15.75" customHeight="1" x14ac:dyDescent="0.25">
      <c r="A174" s="5">
        <v>22</v>
      </c>
      <c r="B174" s="5" t="s">
        <v>104</v>
      </c>
      <c r="C174" s="6"/>
      <c r="D174" s="6" t="s">
        <v>87</v>
      </c>
      <c r="E174" s="5" t="s">
        <v>30</v>
      </c>
      <c r="F174" s="5" t="s">
        <v>38</v>
      </c>
      <c r="G174" s="5"/>
      <c r="H174" s="7">
        <v>0.41875000000000001</v>
      </c>
      <c r="I174" s="8">
        <v>8.9</v>
      </c>
      <c r="J174" s="8">
        <v>15.2</v>
      </c>
      <c r="K174" s="7">
        <v>0.59236111111111112</v>
      </c>
      <c r="L174" s="8">
        <v>8.5</v>
      </c>
      <c r="M174" s="8">
        <v>21</v>
      </c>
      <c r="N174" s="7">
        <f>Table_1[[#This Row],[End Time]]-Table_1[[#This Row],[start time]]</f>
        <v>0.1736111111111111</v>
      </c>
      <c r="O174" s="9">
        <f>(HOUR(Table_1[[#This Row],[Total Time (hour:min)]]))+(MINUTE(Table_1[[#This Row],[Total Time (hour:min)]])/60)</f>
        <v>4.166666666666667</v>
      </c>
      <c r="P174" s="5">
        <f>(Table_1[[#This Row],[end O2 (mg/L)]]-Table_1[[#This Row],[start O2 (mg/L)]])*1000</f>
        <v>-400.00000000000034</v>
      </c>
      <c r="Q174" s="5">
        <v>0.03</v>
      </c>
      <c r="R174" s="5">
        <f>Table_1[[#This Row],[Change in O2 (ug/L)]]*Table_1[[#This Row],[Volume Incubated (L)]]</f>
        <v>-12.000000000000011</v>
      </c>
      <c r="S174" s="9">
        <f>Table_1[[#This Row],[Change in O2 (ug)]]/Table_1[[#This Row],[Total Time (h)]]</f>
        <v>-2.8800000000000026</v>
      </c>
      <c r="T174" s="23">
        <v>3.8013300000000001</v>
      </c>
      <c r="U174" s="31">
        <f>Table_1[[#This Row],[Change in O2 (ug/h)]]/Table_1[[#This Row],[area (cm2)]]</f>
        <v>-0.75762956649383306</v>
      </c>
      <c r="V174" s="10">
        <f>K174</f>
        <v>0.59236111111111112</v>
      </c>
      <c r="W174" s="8">
        <v>8.5</v>
      </c>
      <c r="X174" s="8">
        <v>18.5</v>
      </c>
      <c r="Y174" s="7">
        <v>0.76388888888888884</v>
      </c>
      <c r="Z174" s="8">
        <v>8.3000000000000007</v>
      </c>
      <c r="AA174" s="8">
        <v>20.7</v>
      </c>
      <c r="AB174" s="7">
        <f>Table_1[[#This Row],[End Time4]]-Table_1[[#This Row],[Start Time2]]</f>
        <v>0.17152777777777772</v>
      </c>
      <c r="AC174" s="9">
        <f t="shared" si="8"/>
        <v>4.1166666666666663</v>
      </c>
      <c r="AD174" s="5">
        <f>(Table_1[[#This Row],[end O2 (mg/L)2]]-Table_1[[#This Row],[start O2 (mg/L) reads to 0.1]])*1000</f>
        <v>-199.99999999999929</v>
      </c>
      <c r="AE174" s="5">
        <v>0.03</v>
      </c>
      <c r="AF174" s="5">
        <f t="shared" si="9"/>
        <v>-5.9999999999999787</v>
      </c>
      <c r="AG174" s="5">
        <f t="shared" si="10"/>
        <v>-1.457489878542505</v>
      </c>
      <c r="AH174" s="25">
        <v>3.8013300000000001</v>
      </c>
      <c r="AI174" s="27">
        <f t="shared" si="11"/>
        <v>0.38341577251712033</v>
      </c>
      <c r="AJ174" s="27">
        <f>Table_1[[#This Row],[NEP (mg O2 cm-2 h-1)]]+AI174</f>
        <v>-0.37421379397671273</v>
      </c>
    </row>
    <row r="175" spans="1:36" ht="15.75" customHeight="1" x14ac:dyDescent="0.25">
      <c r="A175" s="5">
        <v>29</v>
      </c>
      <c r="B175" s="5" t="s">
        <v>111</v>
      </c>
      <c r="C175" s="6"/>
      <c r="D175" s="6" t="s">
        <v>87</v>
      </c>
      <c r="E175" s="5" t="s">
        <v>30</v>
      </c>
      <c r="F175" s="5" t="s">
        <v>38</v>
      </c>
      <c r="G175" s="5"/>
      <c r="H175" s="7">
        <v>0.4236111111111111</v>
      </c>
      <c r="I175" s="8">
        <v>8.9</v>
      </c>
      <c r="J175" s="8">
        <v>15.3</v>
      </c>
      <c r="K175" s="7">
        <v>0.6</v>
      </c>
      <c r="L175" s="8">
        <v>8.1999999999999993</v>
      </c>
      <c r="M175" s="8">
        <v>21.1</v>
      </c>
      <c r="N175" s="7">
        <f>Table_1[[#This Row],[End Time]]-Table_1[[#This Row],[start time]]</f>
        <v>0.17638888888888887</v>
      </c>
      <c r="O175" s="9">
        <f>(HOUR(Table_1[[#This Row],[Total Time (hour:min)]]))+(MINUTE(Table_1[[#This Row],[Total Time (hour:min)]])/60)</f>
        <v>4.2333333333333334</v>
      </c>
      <c r="P175" s="5">
        <f>(Table_1[[#This Row],[end O2 (mg/L)]]-Table_1[[#This Row],[start O2 (mg/L)]])*1000</f>
        <v>-700.00000000000102</v>
      </c>
      <c r="Q175" s="5">
        <v>0.03</v>
      </c>
      <c r="R175" s="5">
        <f>Table_1[[#This Row],[Change in O2 (ug/L)]]*Table_1[[#This Row],[Volume Incubated (L)]]</f>
        <v>-21.000000000000028</v>
      </c>
      <c r="S175" s="9">
        <f>Table_1[[#This Row],[Change in O2 (ug)]]/Table_1[[#This Row],[Total Time (h)]]</f>
        <v>-4.9606299212598488</v>
      </c>
      <c r="T175" s="23">
        <v>3.8013300000000001</v>
      </c>
      <c r="U175" s="31">
        <f>Table_1[[#This Row],[Change in O2 (ug/h)]]/Table_1[[#This Row],[area (cm2)]]</f>
        <v>-1.3049721863820949</v>
      </c>
      <c r="V175" s="10">
        <f>K175</f>
        <v>0.6</v>
      </c>
      <c r="W175" s="8">
        <v>8.5</v>
      </c>
      <c r="X175" s="8">
        <v>18.8</v>
      </c>
      <c r="Y175" s="7">
        <v>0.77222222222222225</v>
      </c>
      <c r="Z175" s="8">
        <v>7.8</v>
      </c>
      <c r="AA175" s="8">
        <v>20.5</v>
      </c>
      <c r="AB175" s="7">
        <f>Table_1[[#This Row],[End Time4]]-Table_1[[#This Row],[Start Time2]]</f>
        <v>0.17222222222222228</v>
      </c>
      <c r="AC175" s="9">
        <f t="shared" si="8"/>
        <v>4.1333333333333337</v>
      </c>
      <c r="AD175" s="5">
        <f>(Table_1[[#This Row],[end O2 (mg/L)2]]-Table_1[[#This Row],[start O2 (mg/L) reads to 0.1]])*1000</f>
        <v>-700.00000000000023</v>
      </c>
      <c r="AE175" s="5">
        <v>0.03</v>
      </c>
      <c r="AF175" s="5">
        <f t="shared" si="9"/>
        <v>-21.000000000000007</v>
      </c>
      <c r="AG175" s="5">
        <f t="shared" si="10"/>
        <v>-5.0806451612903238</v>
      </c>
      <c r="AH175" s="25">
        <v>3.8013300000000001</v>
      </c>
      <c r="AI175" s="27">
        <f t="shared" si="11"/>
        <v>1.3365440941171443</v>
      </c>
      <c r="AJ175" s="27">
        <f>Table_1[[#This Row],[NEP (mg O2 cm-2 h-1)]]+AI175</f>
        <v>3.1571907735049365E-2</v>
      </c>
    </row>
    <row r="176" spans="1:3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8"/>
      <c r="J176" s="8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32"/>
      <c r="V176" s="14"/>
      <c r="W176" s="5"/>
      <c r="X176" s="5"/>
      <c r="Y176" s="5"/>
      <c r="Z176" s="8"/>
      <c r="AA176" s="8"/>
      <c r="AB176" s="5"/>
      <c r="AC176" s="5"/>
      <c r="AD176" s="5"/>
      <c r="AE176" s="5"/>
      <c r="AF176" s="5"/>
      <c r="AG176" s="5"/>
      <c r="AH176" s="5"/>
      <c r="AI176" s="28"/>
      <c r="AJ176" s="28"/>
    </row>
    <row r="177" spans="1:3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8"/>
      <c r="J177" s="8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32"/>
      <c r="V177" s="14"/>
      <c r="W177" s="5"/>
      <c r="X177" s="5"/>
      <c r="Y177" s="5"/>
      <c r="Z177" s="8"/>
      <c r="AA177" s="8"/>
      <c r="AB177" s="5"/>
      <c r="AC177" s="5"/>
      <c r="AD177" s="5"/>
      <c r="AE177" s="5"/>
      <c r="AF177" s="5"/>
      <c r="AG177" s="5"/>
      <c r="AH177" s="5"/>
      <c r="AI177" s="28"/>
      <c r="AJ177" s="28"/>
    </row>
    <row r="178" spans="1:3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8"/>
      <c r="J178" s="8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32"/>
      <c r="V178" s="14"/>
      <c r="W178" s="5"/>
      <c r="X178" s="5"/>
      <c r="Y178" s="5"/>
      <c r="Z178" s="8"/>
      <c r="AA178" s="8"/>
      <c r="AB178" s="5"/>
      <c r="AC178" s="5"/>
      <c r="AD178" s="5"/>
      <c r="AE178" s="5"/>
      <c r="AF178" s="5"/>
      <c r="AG178" s="5"/>
      <c r="AH178" s="5"/>
      <c r="AI178" s="28"/>
      <c r="AJ178" s="28"/>
    </row>
    <row r="179" spans="1:3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32"/>
      <c r="V179" s="14"/>
      <c r="W179" s="5"/>
      <c r="X179" s="5"/>
      <c r="Y179" s="5"/>
      <c r="Z179" s="8"/>
      <c r="AA179" s="8"/>
      <c r="AB179" s="5"/>
      <c r="AC179" s="5"/>
      <c r="AD179" s="5"/>
      <c r="AE179" s="5"/>
      <c r="AF179" s="5"/>
      <c r="AG179" s="5"/>
      <c r="AH179" s="5"/>
      <c r="AI179" s="28"/>
      <c r="AJ179" s="28"/>
    </row>
    <row r="180" spans="1:3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32"/>
      <c r="V180" s="14"/>
      <c r="W180" s="5"/>
      <c r="X180" s="5"/>
      <c r="Y180" s="5"/>
      <c r="Z180" s="8"/>
      <c r="AA180" s="8"/>
      <c r="AB180" s="5"/>
      <c r="AC180" s="5"/>
      <c r="AD180" s="5"/>
      <c r="AE180" s="5"/>
      <c r="AF180" s="5"/>
      <c r="AG180" s="5"/>
      <c r="AH180" s="5"/>
      <c r="AI180" s="28"/>
      <c r="AJ180" s="28"/>
    </row>
    <row r="181" spans="1:3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32"/>
      <c r="V181" s="14"/>
      <c r="W181" s="5"/>
      <c r="X181" s="5"/>
      <c r="Y181" s="5"/>
      <c r="Z181" s="8"/>
      <c r="AA181" s="8"/>
      <c r="AB181" s="5"/>
      <c r="AC181" s="5"/>
      <c r="AD181" s="5"/>
      <c r="AE181" s="5"/>
      <c r="AF181" s="5"/>
      <c r="AG181" s="5"/>
      <c r="AH181" s="5"/>
      <c r="AI181" s="28"/>
      <c r="AJ181" s="28"/>
    </row>
    <row r="182" spans="1:3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32"/>
      <c r="V182" s="14"/>
      <c r="W182" s="5"/>
      <c r="X182" s="5"/>
      <c r="Y182" s="5"/>
      <c r="Z182" s="8"/>
      <c r="AA182" s="8"/>
      <c r="AB182" s="5"/>
      <c r="AC182" s="5"/>
      <c r="AD182" s="5"/>
      <c r="AE182" s="5"/>
      <c r="AF182" s="5"/>
      <c r="AG182" s="5"/>
      <c r="AH182" s="5"/>
      <c r="AI182" s="28"/>
      <c r="AJ182" s="28"/>
    </row>
    <row r="183" spans="1:3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32"/>
      <c r="V183" s="14"/>
      <c r="W183" s="5"/>
      <c r="X183" s="5"/>
      <c r="Y183" s="5"/>
      <c r="Z183" s="8"/>
      <c r="AA183" s="8"/>
      <c r="AB183" s="5"/>
      <c r="AC183" s="5"/>
      <c r="AD183" s="5"/>
      <c r="AE183" s="5"/>
      <c r="AF183" s="5"/>
      <c r="AG183" s="5"/>
      <c r="AH183" s="5"/>
      <c r="AI183" s="28"/>
      <c r="AJ183" s="28"/>
    </row>
    <row r="184" spans="1:3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32"/>
      <c r="V184" s="14"/>
      <c r="W184" s="5"/>
      <c r="X184" s="5"/>
      <c r="Y184" s="5"/>
      <c r="Z184" s="8"/>
      <c r="AA184" s="8"/>
      <c r="AB184" s="5"/>
      <c r="AC184" s="5"/>
      <c r="AD184" s="5"/>
      <c r="AE184" s="5"/>
      <c r="AF184" s="5"/>
      <c r="AG184" s="5"/>
      <c r="AH184" s="5"/>
      <c r="AI184" s="28"/>
      <c r="AJ184" s="28"/>
    </row>
    <row r="185" spans="1:3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32"/>
      <c r="V185" s="14"/>
      <c r="W185" s="5"/>
      <c r="X185" s="5"/>
      <c r="Y185" s="5"/>
      <c r="Z185" s="8"/>
      <c r="AA185" s="8"/>
      <c r="AB185" s="5"/>
      <c r="AC185" s="5"/>
      <c r="AD185" s="5"/>
      <c r="AE185" s="5"/>
      <c r="AF185" s="5"/>
      <c r="AG185" s="5"/>
      <c r="AH185" s="5"/>
      <c r="AI185" s="28"/>
      <c r="AJ185" s="28"/>
    </row>
    <row r="186" spans="1:3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32"/>
      <c r="V186" s="14"/>
      <c r="W186" s="5"/>
      <c r="X186" s="5"/>
      <c r="Y186" s="5"/>
      <c r="Z186" s="8"/>
      <c r="AA186" s="8"/>
      <c r="AB186" s="5"/>
      <c r="AC186" s="5"/>
      <c r="AD186" s="5"/>
      <c r="AE186" s="5"/>
      <c r="AF186" s="5"/>
      <c r="AG186" s="5"/>
      <c r="AH186" s="5"/>
      <c r="AI186" s="28"/>
      <c r="AJ186" s="28"/>
    </row>
    <row r="187" spans="1:3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32"/>
      <c r="V187" s="14"/>
      <c r="W187" s="5"/>
      <c r="X187" s="5"/>
      <c r="Y187" s="5"/>
      <c r="Z187" s="8"/>
      <c r="AA187" s="8"/>
      <c r="AB187" s="5"/>
      <c r="AC187" s="5"/>
      <c r="AD187" s="5"/>
      <c r="AE187" s="5"/>
      <c r="AF187" s="5"/>
      <c r="AG187" s="5"/>
      <c r="AH187" s="5"/>
      <c r="AI187" s="28"/>
      <c r="AJ187" s="28"/>
    </row>
    <row r="188" spans="1:3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32"/>
      <c r="V188" s="14"/>
      <c r="W188" s="5"/>
      <c r="X188" s="5"/>
      <c r="Y188" s="5"/>
      <c r="Z188" s="8"/>
      <c r="AA188" s="8"/>
      <c r="AB188" s="5"/>
      <c r="AC188" s="5"/>
      <c r="AD188" s="5"/>
      <c r="AE188" s="5"/>
      <c r="AF188" s="5"/>
      <c r="AG188" s="5"/>
      <c r="AH188" s="5"/>
      <c r="AI188" s="28"/>
      <c r="AJ188" s="28"/>
    </row>
    <row r="189" spans="1:3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32"/>
      <c r="V189" s="14"/>
      <c r="W189" s="5"/>
      <c r="X189" s="5"/>
      <c r="Y189" s="5"/>
      <c r="Z189" s="8"/>
      <c r="AA189" s="8"/>
      <c r="AB189" s="5"/>
      <c r="AC189" s="5"/>
      <c r="AD189" s="5"/>
      <c r="AE189" s="5"/>
      <c r="AF189" s="5"/>
      <c r="AG189" s="5"/>
      <c r="AH189" s="5"/>
      <c r="AI189" s="28"/>
      <c r="AJ189" s="28"/>
    </row>
    <row r="190" spans="1:3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32"/>
      <c r="V190" s="14"/>
      <c r="W190" s="5"/>
      <c r="X190" s="5"/>
      <c r="Y190" s="5"/>
      <c r="Z190" s="8"/>
      <c r="AA190" s="8"/>
      <c r="AB190" s="5"/>
      <c r="AC190" s="5"/>
      <c r="AD190" s="5"/>
      <c r="AE190" s="5"/>
      <c r="AF190" s="5"/>
      <c r="AG190" s="5"/>
      <c r="AH190" s="5"/>
      <c r="AI190" s="28"/>
      <c r="AJ190" s="28"/>
    </row>
    <row r="191" spans="1:3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32"/>
      <c r="V191" s="14"/>
      <c r="W191" s="5"/>
      <c r="X191" s="5"/>
      <c r="Y191" s="5"/>
      <c r="Z191" s="8"/>
      <c r="AA191" s="8"/>
      <c r="AB191" s="5"/>
      <c r="AC191" s="5"/>
      <c r="AD191" s="5"/>
      <c r="AE191" s="5"/>
      <c r="AF191" s="5"/>
      <c r="AG191" s="5"/>
      <c r="AH191" s="5"/>
      <c r="AI191" s="28"/>
      <c r="AJ191" s="28"/>
    </row>
    <row r="192" spans="1:3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32"/>
      <c r="V192" s="14"/>
      <c r="W192" s="5"/>
      <c r="X192" s="5"/>
      <c r="Y192" s="5"/>
      <c r="Z192" s="8"/>
      <c r="AA192" s="8"/>
      <c r="AB192" s="5"/>
      <c r="AC192" s="5"/>
      <c r="AD192" s="5"/>
      <c r="AE192" s="5"/>
      <c r="AF192" s="5"/>
      <c r="AG192" s="5"/>
      <c r="AH192" s="5"/>
      <c r="AI192" s="28"/>
      <c r="AJ192" s="28"/>
    </row>
    <row r="193" spans="1:3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32"/>
      <c r="V193" s="14"/>
      <c r="W193" s="5"/>
      <c r="X193" s="5"/>
      <c r="Y193" s="5"/>
      <c r="Z193" s="8"/>
      <c r="AA193" s="8"/>
      <c r="AB193" s="5"/>
      <c r="AC193" s="5"/>
      <c r="AD193" s="5"/>
      <c r="AE193" s="5"/>
      <c r="AF193" s="5"/>
      <c r="AG193" s="5"/>
      <c r="AH193" s="5"/>
      <c r="AI193" s="28"/>
      <c r="AJ193" s="28"/>
    </row>
    <row r="194" spans="1:3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32"/>
      <c r="V194" s="14"/>
      <c r="W194" s="5"/>
      <c r="X194" s="5"/>
      <c r="Y194" s="5"/>
      <c r="Z194" s="8"/>
      <c r="AA194" s="8"/>
      <c r="AB194" s="5"/>
      <c r="AC194" s="5"/>
      <c r="AD194" s="5"/>
      <c r="AE194" s="5"/>
      <c r="AF194" s="5"/>
      <c r="AG194" s="5"/>
      <c r="AH194" s="5"/>
      <c r="AI194" s="28"/>
      <c r="AJ194" s="28"/>
    </row>
    <row r="195" spans="1:3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32"/>
      <c r="V195" s="14"/>
      <c r="W195" s="5"/>
      <c r="X195" s="5"/>
      <c r="Y195" s="5"/>
      <c r="Z195" s="8"/>
      <c r="AA195" s="8"/>
      <c r="AB195" s="5"/>
      <c r="AC195" s="5"/>
      <c r="AD195" s="5"/>
      <c r="AE195" s="5"/>
      <c r="AF195" s="5"/>
      <c r="AG195" s="5"/>
      <c r="AH195" s="5"/>
      <c r="AI195" s="28"/>
      <c r="AJ195" s="28"/>
    </row>
    <row r="196" spans="1:3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32"/>
      <c r="V196" s="14"/>
      <c r="W196" s="5"/>
      <c r="X196" s="5"/>
      <c r="Y196" s="5"/>
      <c r="Z196" s="8"/>
      <c r="AA196" s="8"/>
      <c r="AB196" s="5"/>
      <c r="AC196" s="5"/>
      <c r="AD196" s="5"/>
      <c r="AE196" s="5"/>
      <c r="AF196" s="5"/>
      <c r="AG196" s="5"/>
      <c r="AH196" s="5"/>
      <c r="AI196" s="28"/>
      <c r="AJ196" s="28"/>
    </row>
    <row r="197" spans="1:3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32"/>
      <c r="V197" s="14"/>
      <c r="W197" s="5"/>
      <c r="X197" s="5"/>
      <c r="Y197" s="5"/>
      <c r="Z197" s="8"/>
      <c r="AA197" s="8"/>
      <c r="AB197" s="5"/>
      <c r="AC197" s="5"/>
      <c r="AD197" s="5"/>
      <c r="AE197" s="5"/>
      <c r="AF197" s="5"/>
      <c r="AG197" s="5"/>
      <c r="AH197" s="5"/>
      <c r="AI197" s="28"/>
      <c r="AJ197" s="28"/>
    </row>
    <row r="198" spans="1:3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32"/>
      <c r="V198" s="14"/>
      <c r="W198" s="5"/>
      <c r="X198" s="5"/>
      <c r="Y198" s="5"/>
      <c r="Z198" s="8"/>
      <c r="AA198" s="8"/>
      <c r="AB198" s="5"/>
      <c r="AC198" s="5"/>
      <c r="AD198" s="5"/>
      <c r="AE198" s="5"/>
      <c r="AF198" s="5"/>
      <c r="AG198" s="5"/>
      <c r="AH198" s="5"/>
      <c r="AI198" s="28"/>
      <c r="AJ198" s="28"/>
    </row>
    <row r="199" spans="1:3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32"/>
      <c r="V199" s="14"/>
      <c r="W199" s="5"/>
      <c r="X199" s="5"/>
      <c r="Y199" s="5"/>
      <c r="Z199" s="8"/>
      <c r="AA199" s="8"/>
      <c r="AB199" s="5"/>
      <c r="AC199" s="5"/>
      <c r="AD199" s="5"/>
      <c r="AE199" s="5"/>
      <c r="AF199" s="5"/>
      <c r="AG199" s="5"/>
      <c r="AH199" s="5"/>
      <c r="AI199" s="28"/>
      <c r="AJ199" s="28"/>
    </row>
    <row r="200" spans="1:3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32"/>
      <c r="V200" s="14"/>
      <c r="W200" s="5"/>
      <c r="X200" s="5"/>
      <c r="Y200" s="5"/>
      <c r="Z200" s="8"/>
      <c r="AA200" s="8"/>
      <c r="AB200" s="5"/>
      <c r="AC200" s="5"/>
      <c r="AD200" s="5"/>
      <c r="AE200" s="5"/>
      <c r="AF200" s="5"/>
      <c r="AG200" s="5"/>
      <c r="AH200" s="5"/>
      <c r="AI200" s="28"/>
      <c r="AJ200" s="28"/>
    </row>
    <row r="201" spans="1:3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32"/>
      <c r="V201" s="14"/>
      <c r="W201" s="5"/>
      <c r="X201" s="5"/>
      <c r="Y201" s="5"/>
      <c r="Z201" s="8"/>
      <c r="AA201" s="8"/>
      <c r="AB201" s="5"/>
      <c r="AC201" s="5"/>
      <c r="AD201" s="5"/>
      <c r="AE201" s="5"/>
      <c r="AF201" s="5"/>
      <c r="AG201" s="5"/>
      <c r="AH201" s="5"/>
      <c r="AI201" s="28"/>
      <c r="AJ201" s="28"/>
    </row>
    <row r="202" spans="1:3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32"/>
      <c r="V202" s="14"/>
      <c r="W202" s="5"/>
      <c r="X202" s="5"/>
      <c r="Y202" s="5"/>
      <c r="Z202" s="8"/>
      <c r="AA202" s="8"/>
      <c r="AB202" s="5"/>
      <c r="AC202" s="5"/>
      <c r="AD202" s="5"/>
      <c r="AE202" s="5"/>
      <c r="AF202" s="5"/>
      <c r="AG202" s="5"/>
      <c r="AH202" s="5"/>
      <c r="AI202" s="28"/>
      <c r="AJ202" s="28"/>
    </row>
    <row r="203" spans="1:3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32"/>
      <c r="V203" s="14"/>
      <c r="W203" s="5"/>
      <c r="X203" s="5"/>
      <c r="Y203" s="5"/>
      <c r="Z203" s="8"/>
      <c r="AA203" s="8"/>
      <c r="AB203" s="5"/>
      <c r="AC203" s="5"/>
      <c r="AD203" s="5"/>
      <c r="AE203" s="5"/>
      <c r="AF203" s="5"/>
      <c r="AG203" s="5"/>
      <c r="AH203" s="5"/>
      <c r="AI203" s="28"/>
      <c r="AJ203" s="28"/>
    </row>
    <row r="204" spans="1:3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32"/>
      <c r="V204" s="14"/>
      <c r="W204" s="5"/>
      <c r="X204" s="5"/>
      <c r="Y204" s="5"/>
      <c r="Z204" s="8"/>
      <c r="AA204" s="8"/>
      <c r="AB204" s="5"/>
      <c r="AC204" s="5"/>
      <c r="AD204" s="5"/>
      <c r="AE204" s="5"/>
      <c r="AF204" s="5"/>
      <c r="AG204" s="5"/>
      <c r="AH204" s="5"/>
      <c r="AI204" s="28"/>
      <c r="AJ204" s="28"/>
    </row>
    <row r="205" spans="1:3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32"/>
      <c r="V205" s="14"/>
      <c r="W205" s="5"/>
      <c r="X205" s="5"/>
      <c r="Y205" s="5"/>
      <c r="Z205" s="8"/>
      <c r="AA205" s="8"/>
      <c r="AB205" s="5"/>
      <c r="AC205" s="5"/>
      <c r="AD205" s="5"/>
      <c r="AE205" s="5"/>
      <c r="AF205" s="5"/>
      <c r="AG205" s="5"/>
      <c r="AH205" s="5"/>
      <c r="AI205" s="28"/>
      <c r="AJ205" s="28"/>
    </row>
    <row r="206" spans="1:3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32"/>
      <c r="V206" s="14"/>
      <c r="W206" s="5"/>
      <c r="X206" s="5"/>
      <c r="Y206" s="5"/>
      <c r="Z206" s="8"/>
      <c r="AA206" s="8"/>
      <c r="AB206" s="5"/>
      <c r="AC206" s="5"/>
      <c r="AD206" s="5"/>
      <c r="AE206" s="5"/>
      <c r="AF206" s="5"/>
      <c r="AG206" s="5"/>
      <c r="AH206" s="5"/>
      <c r="AI206" s="28"/>
      <c r="AJ206" s="28"/>
    </row>
    <row r="207" spans="1:3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32"/>
      <c r="V207" s="14"/>
      <c r="W207" s="5"/>
      <c r="X207" s="5"/>
      <c r="Y207" s="5"/>
      <c r="Z207" s="8"/>
      <c r="AA207" s="8"/>
      <c r="AB207" s="5"/>
      <c r="AC207" s="5"/>
      <c r="AD207" s="5"/>
      <c r="AE207" s="5"/>
      <c r="AF207" s="5"/>
      <c r="AG207" s="5"/>
      <c r="AH207" s="5"/>
      <c r="AI207" s="28"/>
      <c r="AJ207" s="28"/>
    </row>
    <row r="208" spans="1:3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32"/>
      <c r="V208" s="14"/>
      <c r="W208" s="5"/>
      <c r="X208" s="5"/>
      <c r="Y208" s="5"/>
      <c r="Z208" s="8"/>
      <c r="AA208" s="8"/>
      <c r="AB208" s="5"/>
      <c r="AC208" s="5"/>
      <c r="AD208" s="5"/>
      <c r="AE208" s="5"/>
      <c r="AF208" s="5"/>
      <c r="AG208" s="5"/>
      <c r="AH208" s="5"/>
      <c r="AI208" s="28"/>
      <c r="AJ208" s="28"/>
    </row>
    <row r="209" spans="1:3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32"/>
      <c r="V209" s="14"/>
      <c r="W209" s="5"/>
      <c r="X209" s="5"/>
      <c r="Y209" s="5"/>
      <c r="Z209" s="8"/>
      <c r="AA209" s="8"/>
      <c r="AB209" s="5"/>
      <c r="AC209" s="5"/>
      <c r="AD209" s="5"/>
      <c r="AE209" s="5"/>
      <c r="AF209" s="5"/>
      <c r="AG209" s="5"/>
      <c r="AH209" s="5"/>
      <c r="AI209" s="28"/>
      <c r="AJ209" s="28"/>
    </row>
    <row r="210" spans="1:3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32"/>
      <c r="V210" s="14"/>
      <c r="W210" s="5"/>
      <c r="X210" s="5"/>
      <c r="Y210" s="5"/>
      <c r="Z210" s="8"/>
      <c r="AA210" s="8"/>
      <c r="AB210" s="5"/>
      <c r="AC210" s="5"/>
      <c r="AD210" s="5"/>
      <c r="AE210" s="5"/>
      <c r="AF210" s="5"/>
      <c r="AG210" s="5"/>
      <c r="AH210" s="5"/>
      <c r="AI210" s="28"/>
      <c r="AJ210" s="28"/>
    </row>
    <row r="211" spans="1:3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32"/>
      <c r="V211" s="14"/>
      <c r="W211" s="5"/>
      <c r="X211" s="5"/>
      <c r="Y211" s="5"/>
      <c r="Z211" s="8"/>
      <c r="AA211" s="8"/>
      <c r="AB211" s="5"/>
      <c r="AC211" s="5"/>
      <c r="AD211" s="5"/>
      <c r="AE211" s="5"/>
      <c r="AF211" s="5"/>
      <c r="AG211" s="5"/>
      <c r="AH211" s="5"/>
      <c r="AI211" s="28"/>
      <c r="AJ211" s="28"/>
    </row>
    <row r="212" spans="1:3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32"/>
      <c r="V212" s="14"/>
      <c r="W212" s="5"/>
      <c r="X212" s="5"/>
      <c r="Y212" s="5"/>
      <c r="Z212" s="8"/>
      <c r="AA212" s="8"/>
      <c r="AB212" s="5"/>
      <c r="AC212" s="5"/>
      <c r="AD212" s="5"/>
      <c r="AE212" s="5"/>
      <c r="AF212" s="5"/>
      <c r="AG212" s="5"/>
      <c r="AH212" s="5"/>
      <c r="AI212" s="28"/>
      <c r="AJ212" s="28"/>
    </row>
    <row r="213" spans="1:3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32"/>
      <c r="V213" s="14"/>
      <c r="W213" s="5"/>
      <c r="X213" s="5"/>
      <c r="Y213" s="5"/>
      <c r="Z213" s="8"/>
      <c r="AA213" s="8"/>
      <c r="AB213" s="5"/>
      <c r="AC213" s="5"/>
      <c r="AD213" s="5"/>
      <c r="AE213" s="5"/>
      <c r="AF213" s="5"/>
      <c r="AG213" s="5"/>
      <c r="AH213" s="5"/>
      <c r="AI213" s="28"/>
      <c r="AJ213" s="28"/>
    </row>
    <row r="214" spans="1:3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32"/>
      <c r="V214" s="14"/>
      <c r="W214" s="5"/>
      <c r="X214" s="5"/>
      <c r="Y214" s="5"/>
      <c r="Z214" s="8"/>
      <c r="AA214" s="8"/>
      <c r="AB214" s="5"/>
      <c r="AC214" s="5"/>
      <c r="AD214" s="5"/>
      <c r="AE214" s="5"/>
      <c r="AF214" s="5"/>
      <c r="AG214" s="5"/>
      <c r="AH214" s="5"/>
      <c r="AI214" s="28"/>
      <c r="AJ214" s="28"/>
    </row>
    <row r="215" spans="1:3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32"/>
      <c r="V215" s="14"/>
      <c r="W215" s="5"/>
      <c r="X215" s="5"/>
      <c r="Y215" s="5"/>
      <c r="Z215" s="8"/>
      <c r="AA215" s="8"/>
      <c r="AB215" s="5"/>
      <c r="AC215" s="5"/>
      <c r="AD215" s="5"/>
      <c r="AE215" s="5"/>
      <c r="AF215" s="5"/>
      <c r="AG215" s="5"/>
      <c r="AH215" s="5"/>
      <c r="AI215" s="28"/>
      <c r="AJ215" s="28"/>
    </row>
    <row r="216" spans="1:3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32"/>
      <c r="V216" s="14"/>
      <c r="W216" s="5"/>
      <c r="X216" s="5"/>
      <c r="Y216" s="5"/>
      <c r="Z216" s="8"/>
      <c r="AA216" s="8"/>
      <c r="AB216" s="5"/>
      <c r="AC216" s="5"/>
      <c r="AD216" s="5"/>
      <c r="AE216" s="5"/>
      <c r="AF216" s="5"/>
      <c r="AG216" s="5"/>
      <c r="AH216" s="5"/>
      <c r="AI216" s="28"/>
      <c r="AJ216" s="28"/>
    </row>
    <row r="217" spans="1:3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32"/>
      <c r="V217" s="14"/>
      <c r="W217" s="5"/>
      <c r="X217" s="5"/>
      <c r="Y217" s="5"/>
      <c r="Z217" s="8"/>
      <c r="AA217" s="8"/>
      <c r="AB217" s="5"/>
      <c r="AC217" s="5"/>
      <c r="AD217" s="5"/>
      <c r="AE217" s="5"/>
      <c r="AF217" s="5"/>
      <c r="AG217" s="5"/>
      <c r="AH217" s="5"/>
      <c r="AI217" s="28"/>
      <c r="AJ217" s="28"/>
    </row>
    <row r="218" spans="1:3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32"/>
      <c r="V218" s="14"/>
      <c r="W218" s="5"/>
      <c r="X218" s="5"/>
      <c r="Y218" s="5"/>
      <c r="Z218" s="8"/>
      <c r="AA218" s="8"/>
      <c r="AB218" s="5"/>
      <c r="AC218" s="5"/>
      <c r="AD218" s="5"/>
      <c r="AE218" s="5"/>
      <c r="AF218" s="5"/>
      <c r="AG218" s="5"/>
      <c r="AH218" s="5"/>
      <c r="AI218" s="28"/>
      <c r="AJ218" s="28"/>
    </row>
    <row r="219" spans="1:3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32"/>
      <c r="V219" s="14"/>
      <c r="W219" s="5"/>
      <c r="X219" s="5"/>
      <c r="Y219" s="5"/>
      <c r="Z219" s="8"/>
      <c r="AA219" s="8"/>
      <c r="AB219" s="5"/>
      <c r="AC219" s="5"/>
      <c r="AD219" s="5"/>
      <c r="AE219" s="5"/>
      <c r="AF219" s="5"/>
      <c r="AG219" s="5"/>
      <c r="AH219" s="5"/>
      <c r="AI219" s="28"/>
      <c r="AJ219" s="28"/>
    </row>
    <row r="220" spans="1:3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32"/>
      <c r="V220" s="14"/>
      <c r="W220" s="5"/>
      <c r="X220" s="5"/>
      <c r="Y220" s="5"/>
      <c r="Z220" s="8"/>
      <c r="AA220" s="8"/>
      <c r="AB220" s="5"/>
      <c r="AC220" s="5"/>
      <c r="AD220" s="5"/>
      <c r="AE220" s="5"/>
      <c r="AF220" s="5"/>
      <c r="AG220" s="5"/>
      <c r="AH220" s="5"/>
      <c r="AI220" s="28"/>
      <c r="AJ220" s="28"/>
    </row>
    <row r="221" spans="1:3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32"/>
      <c r="V221" s="14"/>
      <c r="W221" s="5"/>
      <c r="X221" s="5"/>
      <c r="Y221" s="5"/>
      <c r="Z221" s="8"/>
      <c r="AA221" s="8"/>
      <c r="AB221" s="5"/>
      <c r="AC221" s="5"/>
      <c r="AD221" s="5"/>
      <c r="AE221" s="5"/>
      <c r="AF221" s="5"/>
      <c r="AG221" s="5"/>
      <c r="AH221" s="5"/>
      <c r="AI221" s="28"/>
      <c r="AJ221" s="28"/>
    </row>
    <row r="222" spans="1:3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32"/>
      <c r="V222" s="14"/>
      <c r="W222" s="5"/>
      <c r="X222" s="5"/>
      <c r="Y222" s="5"/>
      <c r="Z222" s="8"/>
      <c r="AA222" s="8"/>
      <c r="AB222" s="5"/>
      <c r="AC222" s="5"/>
      <c r="AD222" s="5"/>
      <c r="AE222" s="5"/>
      <c r="AF222" s="5"/>
      <c r="AG222" s="5"/>
      <c r="AH222" s="5"/>
      <c r="AI222" s="28"/>
      <c r="AJ222" s="28"/>
    </row>
    <row r="223" spans="1:3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32"/>
      <c r="V223" s="14"/>
      <c r="W223" s="5"/>
      <c r="X223" s="5"/>
      <c r="Y223" s="5"/>
      <c r="Z223" s="8"/>
      <c r="AA223" s="8"/>
      <c r="AB223" s="5"/>
      <c r="AC223" s="5"/>
      <c r="AD223" s="5"/>
      <c r="AE223" s="5"/>
      <c r="AF223" s="5"/>
      <c r="AG223" s="5"/>
      <c r="AH223" s="5"/>
      <c r="AI223" s="28"/>
      <c r="AJ223" s="28"/>
    </row>
    <row r="224" spans="1:3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32"/>
      <c r="V224" s="14"/>
      <c r="W224" s="5"/>
      <c r="X224" s="5"/>
      <c r="Y224" s="5"/>
      <c r="Z224" s="8"/>
      <c r="AA224" s="8"/>
      <c r="AB224" s="5"/>
      <c r="AC224" s="5"/>
      <c r="AD224" s="5"/>
      <c r="AE224" s="5"/>
      <c r="AF224" s="5"/>
      <c r="AG224" s="5"/>
      <c r="AH224" s="5"/>
      <c r="AI224" s="28"/>
      <c r="AJ224" s="28"/>
    </row>
    <row r="225" spans="1:3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32"/>
      <c r="V225" s="14"/>
      <c r="W225" s="5"/>
      <c r="X225" s="5"/>
      <c r="Y225" s="5"/>
      <c r="Z225" s="8"/>
      <c r="AA225" s="8"/>
      <c r="AB225" s="5"/>
      <c r="AC225" s="5"/>
      <c r="AD225" s="5"/>
      <c r="AE225" s="5"/>
      <c r="AF225" s="5"/>
      <c r="AG225" s="5"/>
      <c r="AH225" s="5"/>
      <c r="AI225" s="28"/>
      <c r="AJ225" s="28"/>
    </row>
    <row r="226" spans="1:3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32"/>
      <c r="V226" s="14"/>
      <c r="W226" s="5"/>
      <c r="X226" s="5"/>
      <c r="Y226" s="5"/>
      <c r="Z226" s="8"/>
      <c r="AA226" s="8"/>
      <c r="AB226" s="5"/>
      <c r="AC226" s="5"/>
      <c r="AD226" s="5"/>
      <c r="AE226" s="5"/>
      <c r="AF226" s="5"/>
      <c r="AG226" s="5"/>
      <c r="AH226" s="5"/>
      <c r="AI226" s="28"/>
      <c r="AJ226" s="28"/>
    </row>
    <row r="227" spans="1:3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32"/>
      <c r="V227" s="14"/>
      <c r="W227" s="5"/>
      <c r="X227" s="5"/>
      <c r="Y227" s="5"/>
      <c r="Z227" s="8"/>
      <c r="AA227" s="8"/>
      <c r="AB227" s="5"/>
      <c r="AC227" s="5"/>
      <c r="AD227" s="5"/>
      <c r="AE227" s="5"/>
      <c r="AF227" s="5"/>
      <c r="AG227" s="5"/>
      <c r="AH227" s="5"/>
      <c r="AI227" s="28"/>
      <c r="AJ227" s="28"/>
    </row>
    <row r="228" spans="1:3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32"/>
      <c r="V228" s="14"/>
      <c r="W228" s="5"/>
      <c r="X228" s="5"/>
      <c r="Y228" s="5"/>
      <c r="Z228" s="8"/>
      <c r="AA228" s="8"/>
      <c r="AB228" s="5"/>
      <c r="AC228" s="5"/>
      <c r="AD228" s="5"/>
      <c r="AE228" s="5"/>
      <c r="AF228" s="5"/>
      <c r="AG228" s="5"/>
      <c r="AH228" s="5"/>
      <c r="AI228" s="28"/>
      <c r="AJ228" s="28"/>
    </row>
    <row r="229" spans="1:3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32"/>
      <c r="V229" s="14"/>
      <c r="W229" s="5"/>
      <c r="X229" s="5"/>
      <c r="Y229" s="5"/>
      <c r="Z229" s="8"/>
      <c r="AA229" s="8"/>
      <c r="AB229" s="5"/>
      <c r="AC229" s="5"/>
      <c r="AD229" s="5"/>
      <c r="AE229" s="5"/>
      <c r="AF229" s="5"/>
      <c r="AG229" s="5"/>
      <c r="AH229" s="5"/>
      <c r="AI229" s="28"/>
      <c r="AJ229" s="28"/>
    </row>
    <row r="230" spans="1:3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32"/>
      <c r="V230" s="14"/>
      <c r="W230" s="5"/>
      <c r="X230" s="5"/>
      <c r="Y230" s="5"/>
      <c r="Z230" s="8"/>
      <c r="AA230" s="8"/>
      <c r="AB230" s="5"/>
      <c r="AC230" s="5"/>
      <c r="AD230" s="5"/>
      <c r="AE230" s="5"/>
      <c r="AF230" s="5"/>
      <c r="AG230" s="5"/>
      <c r="AH230" s="5"/>
      <c r="AI230" s="28"/>
      <c r="AJ230" s="28"/>
    </row>
    <row r="231" spans="1:3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32"/>
      <c r="V231" s="14"/>
      <c r="W231" s="5"/>
      <c r="X231" s="5"/>
      <c r="Y231" s="5"/>
      <c r="Z231" s="8"/>
      <c r="AA231" s="8"/>
      <c r="AB231" s="5"/>
      <c r="AC231" s="5"/>
      <c r="AD231" s="5"/>
      <c r="AE231" s="5"/>
      <c r="AF231" s="5"/>
      <c r="AG231" s="5"/>
      <c r="AH231" s="5"/>
      <c r="AI231" s="28"/>
      <c r="AJ231" s="28"/>
    </row>
    <row r="232" spans="1:3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32"/>
      <c r="V232" s="14"/>
      <c r="W232" s="5"/>
      <c r="X232" s="5"/>
      <c r="Y232" s="5"/>
      <c r="Z232" s="8"/>
      <c r="AA232" s="8"/>
      <c r="AB232" s="5"/>
      <c r="AC232" s="5"/>
      <c r="AD232" s="5"/>
      <c r="AE232" s="5"/>
      <c r="AF232" s="5"/>
      <c r="AG232" s="5"/>
      <c r="AH232" s="5"/>
      <c r="AI232" s="28"/>
      <c r="AJ232" s="28"/>
    </row>
    <row r="233" spans="1:3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32"/>
      <c r="V233" s="14"/>
      <c r="W233" s="5"/>
      <c r="X233" s="5"/>
      <c r="Y233" s="5"/>
      <c r="Z233" s="8"/>
      <c r="AA233" s="8"/>
      <c r="AB233" s="5"/>
      <c r="AC233" s="5"/>
      <c r="AD233" s="5"/>
      <c r="AE233" s="5"/>
      <c r="AF233" s="5"/>
      <c r="AG233" s="5"/>
      <c r="AH233" s="5"/>
      <c r="AI233" s="28"/>
      <c r="AJ233" s="28"/>
    </row>
    <row r="234" spans="1:3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32"/>
      <c r="V234" s="14"/>
      <c r="W234" s="5"/>
      <c r="X234" s="5"/>
      <c r="Y234" s="5"/>
      <c r="Z234" s="8"/>
      <c r="AA234" s="8"/>
      <c r="AB234" s="5"/>
      <c r="AC234" s="5"/>
      <c r="AD234" s="5"/>
      <c r="AE234" s="5"/>
      <c r="AF234" s="5"/>
      <c r="AG234" s="5"/>
      <c r="AH234" s="5"/>
      <c r="AI234" s="28"/>
      <c r="AJ234" s="28"/>
    </row>
    <row r="235" spans="1:3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32"/>
      <c r="V235" s="14"/>
      <c r="W235" s="5"/>
      <c r="X235" s="5"/>
      <c r="Y235" s="5"/>
      <c r="Z235" s="8"/>
      <c r="AA235" s="8"/>
      <c r="AB235" s="5"/>
      <c r="AC235" s="5"/>
      <c r="AD235" s="5"/>
      <c r="AE235" s="5"/>
      <c r="AF235" s="5"/>
      <c r="AG235" s="5"/>
      <c r="AH235" s="5"/>
      <c r="AI235" s="28"/>
      <c r="AJ235" s="28"/>
    </row>
    <row r="236" spans="1:3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32"/>
      <c r="V236" s="14"/>
      <c r="W236" s="5"/>
      <c r="X236" s="5"/>
      <c r="Y236" s="5"/>
      <c r="Z236" s="8"/>
      <c r="AA236" s="8"/>
      <c r="AB236" s="5"/>
      <c r="AC236" s="5"/>
      <c r="AD236" s="5"/>
      <c r="AE236" s="5"/>
      <c r="AF236" s="5"/>
      <c r="AG236" s="5"/>
      <c r="AH236" s="5"/>
      <c r="AI236" s="28"/>
      <c r="AJ236" s="28"/>
    </row>
    <row r="237" spans="1:3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32"/>
      <c r="V237" s="14"/>
      <c r="W237" s="5"/>
      <c r="X237" s="5"/>
      <c r="Y237" s="5"/>
      <c r="Z237" s="8"/>
      <c r="AA237" s="8"/>
      <c r="AB237" s="5"/>
      <c r="AC237" s="5"/>
      <c r="AD237" s="5"/>
      <c r="AE237" s="5"/>
      <c r="AF237" s="5"/>
      <c r="AG237" s="5"/>
      <c r="AH237" s="5"/>
      <c r="AI237" s="28"/>
      <c r="AJ237" s="28"/>
    </row>
    <row r="238" spans="1:3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32"/>
      <c r="V238" s="14"/>
      <c r="W238" s="5"/>
      <c r="X238" s="5"/>
      <c r="Y238" s="5"/>
      <c r="Z238" s="8"/>
      <c r="AA238" s="8"/>
      <c r="AB238" s="5"/>
      <c r="AC238" s="5"/>
      <c r="AD238" s="5"/>
      <c r="AE238" s="5"/>
      <c r="AF238" s="5"/>
      <c r="AG238" s="5"/>
      <c r="AH238" s="5"/>
      <c r="AI238" s="28"/>
      <c r="AJ238" s="28"/>
    </row>
    <row r="239" spans="1:3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32"/>
      <c r="V239" s="14"/>
      <c r="W239" s="5"/>
      <c r="X239" s="5"/>
      <c r="Y239" s="5"/>
      <c r="Z239" s="8"/>
      <c r="AA239" s="8"/>
      <c r="AB239" s="5"/>
      <c r="AC239" s="5"/>
      <c r="AD239" s="5"/>
      <c r="AE239" s="5"/>
      <c r="AF239" s="5"/>
      <c r="AG239" s="5"/>
      <c r="AH239" s="5"/>
      <c r="AI239" s="28"/>
      <c r="AJ239" s="28"/>
    </row>
    <row r="240" spans="1:3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32"/>
      <c r="V240" s="14"/>
      <c r="W240" s="5"/>
      <c r="X240" s="5"/>
      <c r="Y240" s="5"/>
      <c r="Z240" s="8"/>
      <c r="AA240" s="8"/>
      <c r="AB240" s="5"/>
      <c r="AC240" s="5"/>
      <c r="AD240" s="5"/>
      <c r="AE240" s="5"/>
      <c r="AF240" s="5"/>
      <c r="AG240" s="5"/>
      <c r="AH240" s="5"/>
      <c r="AI240" s="28"/>
      <c r="AJ240" s="28"/>
    </row>
    <row r="241" spans="1:3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32"/>
      <c r="V241" s="14"/>
      <c r="W241" s="5"/>
      <c r="X241" s="5"/>
      <c r="Y241" s="5"/>
      <c r="Z241" s="8"/>
      <c r="AA241" s="8"/>
      <c r="AB241" s="5"/>
      <c r="AC241" s="5"/>
      <c r="AD241" s="5"/>
      <c r="AE241" s="5"/>
      <c r="AF241" s="5"/>
      <c r="AG241" s="5"/>
      <c r="AH241" s="5"/>
      <c r="AI241" s="28"/>
      <c r="AJ241" s="28"/>
    </row>
    <row r="242" spans="1:3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32"/>
      <c r="V242" s="14"/>
      <c r="W242" s="5"/>
      <c r="X242" s="5"/>
      <c r="Y242" s="5"/>
      <c r="Z242" s="8"/>
      <c r="AA242" s="8"/>
      <c r="AB242" s="5"/>
      <c r="AC242" s="5"/>
      <c r="AD242" s="5"/>
      <c r="AE242" s="5"/>
      <c r="AF242" s="5"/>
      <c r="AG242" s="5"/>
      <c r="AH242" s="5"/>
      <c r="AI242" s="28"/>
      <c r="AJ242" s="28"/>
    </row>
    <row r="243" spans="1:3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32"/>
      <c r="V243" s="14"/>
      <c r="W243" s="5"/>
      <c r="X243" s="5"/>
      <c r="Y243" s="5"/>
      <c r="Z243" s="8"/>
      <c r="AA243" s="8"/>
      <c r="AB243" s="5"/>
      <c r="AC243" s="5"/>
      <c r="AD243" s="5"/>
      <c r="AE243" s="5"/>
      <c r="AF243" s="5"/>
      <c r="AG243" s="5"/>
      <c r="AH243" s="5"/>
      <c r="AI243" s="28"/>
      <c r="AJ243" s="28"/>
    </row>
    <row r="244" spans="1:3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32"/>
      <c r="V244" s="14"/>
      <c r="W244" s="5"/>
      <c r="X244" s="5"/>
      <c r="Y244" s="5"/>
      <c r="Z244" s="8"/>
      <c r="AA244" s="8"/>
      <c r="AB244" s="5"/>
      <c r="AC244" s="5"/>
      <c r="AD244" s="5"/>
      <c r="AE244" s="5"/>
      <c r="AF244" s="5"/>
      <c r="AG244" s="5"/>
      <c r="AH244" s="5"/>
      <c r="AI244" s="28"/>
      <c r="AJ244" s="28"/>
    </row>
    <row r="245" spans="1:3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32"/>
      <c r="V245" s="14"/>
      <c r="W245" s="5"/>
      <c r="X245" s="5"/>
      <c r="Y245" s="5"/>
      <c r="Z245" s="8"/>
      <c r="AA245" s="8"/>
      <c r="AB245" s="5"/>
      <c r="AC245" s="5"/>
      <c r="AD245" s="5"/>
      <c r="AE245" s="5"/>
      <c r="AF245" s="5"/>
      <c r="AG245" s="5"/>
      <c r="AH245" s="5"/>
      <c r="AI245" s="28"/>
      <c r="AJ245" s="28"/>
    </row>
    <row r="246" spans="1:3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32"/>
      <c r="V246" s="14"/>
      <c r="W246" s="5"/>
      <c r="X246" s="5"/>
      <c r="Y246" s="5"/>
      <c r="Z246" s="8"/>
      <c r="AA246" s="8"/>
      <c r="AB246" s="5"/>
      <c r="AC246" s="5"/>
      <c r="AD246" s="5"/>
      <c r="AE246" s="5"/>
      <c r="AF246" s="5"/>
      <c r="AG246" s="5"/>
      <c r="AH246" s="5"/>
      <c r="AI246" s="28"/>
      <c r="AJ246" s="28"/>
    </row>
    <row r="247" spans="1:3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32"/>
      <c r="V247" s="14"/>
      <c r="W247" s="5"/>
      <c r="X247" s="5"/>
      <c r="Y247" s="5"/>
      <c r="Z247" s="8"/>
      <c r="AA247" s="8"/>
      <c r="AB247" s="5"/>
      <c r="AC247" s="5"/>
      <c r="AD247" s="5"/>
      <c r="AE247" s="5"/>
      <c r="AF247" s="5"/>
      <c r="AG247" s="5"/>
      <c r="AH247" s="5"/>
      <c r="AI247" s="28"/>
      <c r="AJ247" s="28"/>
    </row>
    <row r="248" spans="1:3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32"/>
      <c r="V248" s="14"/>
      <c r="W248" s="5"/>
      <c r="X248" s="5"/>
      <c r="Y248" s="5"/>
      <c r="Z248" s="8"/>
      <c r="AA248" s="8"/>
      <c r="AB248" s="5"/>
      <c r="AC248" s="5"/>
      <c r="AD248" s="5"/>
      <c r="AE248" s="5"/>
      <c r="AF248" s="5"/>
      <c r="AG248" s="5"/>
      <c r="AH248" s="5"/>
      <c r="AI248" s="28"/>
      <c r="AJ248" s="28"/>
    </row>
    <row r="249" spans="1:3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32"/>
      <c r="V249" s="14"/>
      <c r="W249" s="5"/>
      <c r="X249" s="5"/>
      <c r="Y249" s="5"/>
      <c r="Z249" s="8"/>
      <c r="AA249" s="8"/>
      <c r="AB249" s="5"/>
      <c r="AC249" s="5"/>
      <c r="AD249" s="5"/>
      <c r="AE249" s="5"/>
      <c r="AF249" s="5"/>
      <c r="AG249" s="5"/>
      <c r="AH249" s="5"/>
      <c r="AI249" s="28"/>
      <c r="AJ249" s="28"/>
    </row>
    <row r="250" spans="1:3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32"/>
      <c r="V250" s="14"/>
      <c r="W250" s="5"/>
      <c r="X250" s="5"/>
      <c r="Y250" s="5"/>
      <c r="Z250" s="8"/>
      <c r="AA250" s="8"/>
      <c r="AB250" s="5"/>
      <c r="AC250" s="5"/>
      <c r="AD250" s="5"/>
      <c r="AE250" s="5"/>
      <c r="AF250" s="5"/>
      <c r="AG250" s="5"/>
      <c r="AH250" s="5"/>
      <c r="AI250" s="28"/>
      <c r="AJ250" s="28"/>
    </row>
    <row r="251" spans="1:3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32"/>
      <c r="V251" s="14"/>
      <c r="W251" s="5"/>
      <c r="X251" s="5"/>
      <c r="Y251" s="5"/>
      <c r="Z251" s="8"/>
      <c r="AA251" s="8"/>
      <c r="AB251" s="5"/>
      <c r="AC251" s="5"/>
      <c r="AD251" s="5"/>
      <c r="AE251" s="5"/>
      <c r="AF251" s="5"/>
      <c r="AG251" s="5"/>
      <c r="AH251" s="5"/>
      <c r="AI251" s="28"/>
      <c r="AJ251" s="28"/>
    </row>
    <row r="252" spans="1:3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32"/>
      <c r="V252" s="14"/>
      <c r="W252" s="5"/>
      <c r="X252" s="5"/>
      <c r="Y252" s="5"/>
      <c r="Z252" s="8"/>
      <c r="AA252" s="8"/>
      <c r="AB252" s="5"/>
      <c r="AC252" s="5"/>
      <c r="AD252" s="5"/>
      <c r="AE252" s="5"/>
      <c r="AF252" s="5"/>
      <c r="AG252" s="5"/>
      <c r="AH252" s="5"/>
      <c r="AI252" s="28"/>
      <c r="AJ252" s="28"/>
    </row>
    <row r="253" spans="1:3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32"/>
      <c r="V253" s="14"/>
      <c r="W253" s="5"/>
      <c r="X253" s="5"/>
      <c r="Y253" s="5"/>
      <c r="Z253" s="8"/>
      <c r="AA253" s="8"/>
      <c r="AB253" s="5"/>
      <c r="AC253" s="5"/>
      <c r="AD253" s="5"/>
      <c r="AE253" s="5"/>
      <c r="AF253" s="5"/>
      <c r="AG253" s="5"/>
      <c r="AH253" s="5"/>
      <c r="AI253" s="28"/>
      <c r="AJ253" s="28"/>
    </row>
    <row r="254" spans="1:3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32"/>
      <c r="V254" s="14"/>
      <c r="W254" s="5"/>
      <c r="X254" s="5"/>
      <c r="Y254" s="5"/>
      <c r="Z254" s="8"/>
      <c r="AA254" s="8"/>
      <c r="AB254" s="5"/>
      <c r="AC254" s="5"/>
      <c r="AD254" s="5"/>
      <c r="AE254" s="5"/>
      <c r="AF254" s="5"/>
      <c r="AG254" s="5"/>
      <c r="AH254" s="5"/>
      <c r="AI254" s="28"/>
      <c r="AJ254" s="28"/>
    </row>
    <row r="255" spans="1:3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32"/>
      <c r="V255" s="14"/>
      <c r="W255" s="5"/>
      <c r="X255" s="5"/>
      <c r="Y255" s="5"/>
      <c r="Z255" s="8"/>
      <c r="AA255" s="8"/>
      <c r="AB255" s="5"/>
      <c r="AC255" s="5"/>
      <c r="AD255" s="5"/>
      <c r="AE255" s="5"/>
      <c r="AF255" s="5"/>
      <c r="AG255" s="5"/>
      <c r="AH255" s="5"/>
      <c r="AI255" s="28"/>
      <c r="AJ255" s="28"/>
    </row>
    <row r="256" spans="1:3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32"/>
      <c r="V256" s="14"/>
      <c r="W256" s="5"/>
      <c r="X256" s="5"/>
      <c r="Y256" s="5"/>
      <c r="Z256" s="8"/>
      <c r="AA256" s="8"/>
      <c r="AB256" s="5"/>
      <c r="AC256" s="5"/>
      <c r="AD256" s="5"/>
      <c r="AE256" s="5"/>
      <c r="AF256" s="5"/>
      <c r="AG256" s="5"/>
      <c r="AH256" s="5"/>
      <c r="AI256" s="28"/>
      <c r="AJ256" s="28"/>
    </row>
    <row r="257" spans="1:3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32"/>
      <c r="V257" s="14"/>
      <c r="W257" s="5"/>
      <c r="X257" s="5"/>
      <c r="Y257" s="5"/>
      <c r="Z257" s="8"/>
      <c r="AA257" s="8"/>
      <c r="AB257" s="5"/>
      <c r="AC257" s="5"/>
      <c r="AD257" s="5"/>
      <c r="AE257" s="5"/>
      <c r="AF257" s="5"/>
      <c r="AG257" s="5"/>
      <c r="AH257" s="5"/>
      <c r="AI257" s="28"/>
      <c r="AJ257" s="28"/>
    </row>
    <row r="258" spans="1:3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32"/>
      <c r="V258" s="14"/>
      <c r="W258" s="5"/>
      <c r="X258" s="5"/>
      <c r="Y258" s="5"/>
      <c r="Z258" s="8"/>
      <c r="AA258" s="8"/>
      <c r="AB258" s="5"/>
      <c r="AC258" s="5"/>
      <c r="AD258" s="5"/>
      <c r="AE258" s="5"/>
      <c r="AF258" s="5"/>
      <c r="AG258" s="5"/>
      <c r="AH258" s="5"/>
      <c r="AI258" s="28"/>
      <c r="AJ258" s="28"/>
    </row>
    <row r="259" spans="1:3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32"/>
      <c r="V259" s="14"/>
      <c r="W259" s="5"/>
      <c r="X259" s="5"/>
      <c r="Y259" s="5"/>
      <c r="Z259" s="8"/>
      <c r="AA259" s="8"/>
      <c r="AB259" s="5"/>
      <c r="AC259" s="5"/>
      <c r="AD259" s="5"/>
      <c r="AE259" s="5"/>
      <c r="AF259" s="5"/>
      <c r="AG259" s="5"/>
      <c r="AH259" s="5"/>
      <c r="AI259" s="28"/>
      <c r="AJ259" s="28"/>
    </row>
    <row r="260" spans="1:3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32"/>
      <c r="V260" s="14"/>
      <c r="W260" s="5"/>
      <c r="X260" s="5"/>
      <c r="Y260" s="5"/>
      <c r="Z260" s="8"/>
      <c r="AA260" s="8"/>
      <c r="AB260" s="5"/>
      <c r="AC260" s="5"/>
      <c r="AD260" s="5"/>
      <c r="AE260" s="5"/>
      <c r="AF260" s="5"/>
      <c r="AG260" s="5"/>
      <c r="AH260" s="5"/>
      <c r="AI260" s="28"/>
      <c r="AJ260" s="28"/>
    </row>
    <row r="261" spans="1:3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32"/>
      <c r="V261" s="14"/>
      <c r="W261" s="5"/>
      <c r="X261" s="5"/>
      <c r="Y261" s="5"/>
      <c r="Z261" s="8"/>
      <c r="AA261" s="8"/>
      <c r="AB261" s="5"/>
      <c r="AC261" s="5"/>
      <c r="AD261" s="5"/>
      <c r="AE261" s="5"/>
      <c r="AF261" s="5"/>
      <c r="AG261" s="5"/>
      <c r="AH261" s="5"/>
      <c r="AI261" s="28"/>
      <c r="AJ261" s="28"/>
    </row>
    <row r="262" spans="1:3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32"/>
      <c r="V262" s="14"/>
      <c r="W262" s="5"/>
      <c r="X262" s="5"/>
      <c r="Y262" s="5"/>
      <c r="Z262" s="8"/>
      <c r="AA262" s="8"/>
      <c r="AB262" s="5"/>
      <c r="AC262" s="5"/>
      <c r="AD262" s="5"/>
      <c r="AE262" s="5"/>
      <c r="AF262" s="5"/>
      <c r="AG262" s="5"/>
      <c r="AH262" s="5"/>
      <c r="AI262" s="28"/>
      <c r="AJ262" s="28"/>
    </row>
    <row r="263" spans="1:3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32"/>
      <c r="V263" s="14"/>
      <c r="W263" s="5"/>
      <c r="X263" s="5"/>
      <c r="Y263" s="5"/>
      <c r="Z263" s="8"/>
      <c r="AA263" s="8"/>
      <c r="AB263" s="5"/>
      <c r="AC263" s="5"/>
      <c r="AD263" s="5"/>
      <c r="AE263" s="5"/>
      <c r="AF263" s="5"/>
      <c r="AG263" s="5"/>
      <c r="AH263" s="5"/>
      <c r="AI263" s="28"/>
      <c r="AJ263" s="28"/>
    </row>
    <row r="264" spans="1:3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32"/>
      <c r="V264" s="14"/>
      <c r="W264" s="5"/>
      <c r="X264" s="5"/>
      <c r="Y264" s="5"/>
      <c r="Z264" s="8"/>
      <c r="AA264" s="8"/>
      <c r="AB264" s="5"/>
      <c r="AC264" s="5"/>
      <c r="AD264" s="5"/>
      <c r="AE264" s="5"/>
      <c r="AF264" s="5"/>
      <c r="AG264" s="5"/>
      <c r="AH264" s="5"/>
      <c r="AI264" s="28"/>
      <c r="AJ264" s="28"/>
    </row>
    <row r="265" spans="1:3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32"/>
      <c r="V265" s="14"/>
      <c r="W265" s="5"/>
      <c r="X265" s="5"/>
      <c r="Y265" s="5"/>
      <c r="Z265" s="8"/>
      <c r="AA265" s="8"/>
      <c r="AB265" s="5"/>
      <c r="AC265" s="5"/>
      <c r="AD265" s="5"/>
      <c r="AE265" s="5"/>
      <c r="AF265" s="5"/>
      <c r="AG265" s="5"/>
      <c r="AH265" s="5"/>
      <c r="AI265" s="28"/>
      <c r="AJ265" s="28"/>
    </row>
    <row r="266" spans="1:3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32"/>
      <c r="V266" s="14"/>
      <c r="W266" s="5"/>
      <c r="X266" s="5"/>
      <c r="Y266" s="5"/>
      <c r="Z266" s="8"/>
      <c r="AA266" s="8"/>
      <c r="AB266" s="5"/>
      <c r="AC266" s="5"/>
      <c r="AD266" s="5"/>
      <c r="AE266" s="5"/>
      <c r="AF266" s="5"/>
      <c r="AG266" s="5"/>
      <c r="AH266" s="5"/>
      <c r="AI266" s="28"/>
      <c r="AJ266" s="28"/>
    </row>
    <row r="267" spans="1:3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32"/>
      <c r="V267" s="14"/>
      <c r="W267" s="5"/>
      <c r="X267" s="5"/>
      <c r="Y267" s="5"/>
      <c r="Z267" s="8"/>
      <c r="AA267" s="8"/>
      <c r="AB267" s="5"/>
      <c r="AC267" s="5"/>
      <c r="AD267" s="5"/>
      <c r="AE267" s="5"/>
      <c r="AF267" s="5"/>
      <c r="AG267" s="5"/>
      <c r="AH267" s="5"/>
      <c r="AI267" s="28"/>
      <c r="AJ267" s="28"/>
    </row>
    <row r="268" spans="1:3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32"/>
      <c r="V268" s="14"/>
      <c r="W268" s="5"/>
      <c r="X268" s="5"/>
      <c r="Y268" s="5"/>
      <c r="Z268" s="8"/>
      <c r="AA268" s="8"/>
      <c r="AB268" s="5"/>
      <c r="AC268" s="5"/>
      <c r="AD268" s="5"/>
      <c r="AE268" s="5"/>
      <c r="AF268" s="5"/>
      <c r="AG268" s="5"/>
      <c r="AH268" s="5"/>
      <c r="AI268" s="28"/>
      <c r="AJ268" s="28"/>
    </row>
    <row r="269" spans="1:3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32"/>
      <c r="V269" s="14"/>
      <c r="W269" s="5"/>
      <c r="X269" s="5"/>
      <c r="Y269" s="5"/>
      <c r="Z269" s="8"/>
      <c r="AA269" s="8"/>
      <c r="AB269" s="5"/>
      <c r="AC269" s="5"/>
      <c r="AD269" s="5"/>
      <c r="AE269" s="5"/>
      <c r="AF269" s="5"/>
      <c r="AG269" s="5"/>
      <c r="AH269" s="5"/>
      <c r="AI269" s="28"/>
      <c r="AJ269" s="28"/>
    </row>
    <row r="270" spans="1:3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32"/>
      <c r="V270" s="14"/>
      <c r="W270" s="5"/>
      <c r="X270" s="5"/>
      <c r="Y270" s="5"/>
      <c r="Z270" s="8"/>
      <c r="AA270" s="8"/>
      <c r="AB270" s="5"/>
      <c r="AC270" s="5"/>
      <c r="AD270" s="5"/>
      <c r="AE270" s="5"/>
      <c r="AF270" s="5"/>
      <c r="AG270" s="5"/>
      <c r="AH270" s="5"/>
      <c r="AI270" s="28"/>
      <c r="AJ270" s="28"/>
    </row>
    <row r="271" spans="1:3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32"/>
      <c r="V271" s="14"/>
      <c r="W271" s="5"/>
      <c r="X271" s="5"/>
      <c r="Y271" s="5"/>
      <c r="Z271" s="8"/>
      <c r="AA271" s="8"/>
      <c r="AB271" s="5"/>
      <c r="AC271" s="5"/>
      <c r="AD271" s="5"/>
      <c r="AE271" s="5"/>
      <c r="AF271" s="5"/>
      <c r="AG271" s="5"/>
      <c r="AH271" s="5"/>
      <c r="AI271" s="28"/>
      <c r="AJ271" s="28"/>
    </row>
    <row r="272" spans="1:3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32"/>
      <c r="V272" s="14"/>
      <c r="W272" s="5"/>
      <c r="X272" s="5"/>
      <c r="Y272" s="5"/>
      <c r="Z272" s="8"/>
      <c r="AA272" s="8"/>
      <c r="AB272" s="5"/>
      <c r="AC272" s="5"/>
      <c r="AD272" s="5"/>
      <c r="AE272" s="5"/>
      <c r="AF272" s="5"/>
      <c r="AG272" s="5"/>
      <c r="AH272" s="5"/>
      <c r="AI272" s="28"/>
      <c r="AJ272" s="28"/>
    </row>
    <row r="273" spans="1:3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32"/>
      <c r="V273" s="14"/>
      <c r="W273" s="5"/>
      <c r="X273" s="5"/>
      <c r="Y273" s="5"/>
      <c r="Z273" s="8"/>
      <c r="AA273" s="8"/>
      <c r="AB273" s="5"/>
      <c r="AC273" s="5"/>
      <c r="AD273" s="5"/>
      <c r="AE273" s="5"/>
      <c r="AF273" s="5"/>
      <c r="AG273" s="5"/>
      <c r="AH273" s="5"/>
      <c r="AI273" s="28"/>
      <c r="AJ273" s="28"/>
    </row>
    <row r="274" spans="1:3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32"/>
      <c r="V274" s="14"/>
      <c r="W274" s="5"/>
      <c r="X274" s="5"/>
      <c r="Y274" s="5"/>
      <c r="Z274" s="8"/>
      <c r="AA274" s="8"/>
      <c r="AB274" s="5"/>
      <c r="AC274" s="5"/>
      <c r="AD274" s="5"/>
      <c r="AE274" s="5"/>
      <c r="AF274" s="5"/>
      <c r="AG274" s="5"/>
      <c r="AH274" s="5"/>
      <c r="AI274" s="28"/>
      <c r="AJ274" s="28"/>
    </row>
    <row r="275" spans="1:3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32"/>
      <c r="V275" s="14"/>
      <c r="W275" s="5"/>
      <c r="X275" s="5"/>
      <c r="Y275" s="5"/>
      <c r="Z275" s="8"/>
      <c r="AA275" s="8"/>
      <c r="AB275" s="5"/>
      <c r="AC275" s="5"/>
      <c r="AD275" s="5"/>
      <c r="AE275" s="5"/>
      <c r="AF275" s="5"/>
      <c r="AG275" s="5"/>
      <c r="AH275" s="5"/>
      <c r="AI275" s="28"/>
      <c r="AJ275" s="28"/>
    </row>
    <row r="276" spans="1:3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32"/>
      <c r="V276" s="14"/>
      <c r="W276" s="5"/>
      <c r="X276" s="5"/>
      <c r="Y276" s="5"/>
      <c r="Z276" s="8"/>
      <c r="AA276" s="8"/>
      <c r="AB276" s="5"/>
      <c r="AC276" s="5"/>
      <c r="AD276" s="5"/>
      <c r="AE276" s="5"/>
      <c r="AF276" s="5"/>
      <c r="AG276" s="5"/>
      <c r="AH276" s="5"/>
      <c r="AI276" s="28"/>
      <c r="AJ276" s="28"/>
    </row>
    <row r="277" spans="1:3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32"/>
      <c r="V277" s="14"/>
      <c r="W277" s="5"/>
      <c r="X277" s="5"/>
      <c r="Y277" s="5"/>
      <c r="Z277" s="8"/>
      <c r="AA277" s="8"/>
      <c r="AB277" s="5"/>
      <c r="AC277" s="5"/>
      <c r="AD277" s="5"/>
      <c r="AE277" s="5"/>
      <c r="AF277" s="5"/>
      <c r="AG277" s="5"/>
      <c r="AH277" s="5"/>
      <c r="AI277" s="28"/>
      <c r="AJ277" s="28"/>
    </row>
    <row r="278" spans="1:3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32"/>
      <c r="V278" s="14"/>
      <c r="W278" s="5"/>
      <c r="X278" s="5"/>
      <c r="Y278" s="5"/>
      <c r="Z278" s="8"/>
      <c r="AA278" s="8"/>
      <c r="AB278" s="5"/>
      <c r="AC278" s="5"/>
      <c r="AD278" s="5"/>
      <c r="AE278" s="5"/>
      <c r="AF278" s="5"/>
      <c r="AG278" s="5"/>
      <c r="AH278" s="5"/>
      <c r="AI278" s="28"/>
      <c r="AJ278" s="28"/>
    </row>
    <row r="279" spans="1:3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32"/>
      <c r="V279" s="14"/>
      <c r="W279" s="5"/>
      <c r="X279" s="5"/>
      <c r="Y279" s="5"/>
      <c r="Z279" s="8"/>
      <c r="AA279" s="8"/>
      <c r="AB279" s="5"/>
      <c r="AC279" s="5"/>
      <c r="AD279" s="5"/>
      <c r="AE279" s="5"/>
      <c r="AF279" s="5"/>
      <c r="AG279" s="5"/>
      <c r="AH279" s="5"/>
      <c r="AI279" s="28"/>
      <c r="AJ279" s="28"/>
    </row>
    <row r="280" spans="1:3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32"/>
      <c r="V280" s="14"/>
      <c r="W280" s="5"/>
      <c r="X280" s="5"/>
      <c r="Y280" s="5"/>
      <c r="Z280" s="8"/>
      <c r="AA280" s="8"/>
      <c r="AB280" s="5"/>
      <c r="AC280" s="5"/>
      <c r="AD280" s="5"/>
      <c r="AE280" s="5"/>
      <c r="AF280" s="5"/>
      <c r="AG280" s="5"/>
      <c r="AH280" s="5"/>
      <c r="AI280" s="28"/>
      <c r="AJ280" s="28"/>
    </row>
    <row r="281" spans="1:3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32"/>
      <c r="V281" s="14"/>
      <c r="W281" s="5"/>
      <c r="X281" s="5"/>
      <c r="Y281" s="5"/>
      <c r="Z281" s="8"/>
      <c r="AA281" s="8"/>
      <c r="AB281" s="5"/>
      <c r="AC281" s="5"/>
      <c r="AD281" s="5"/>
      <c r="AE281" s="5"/>
      <c r="AF281" s="5"/>
      <c r="AG281" s="5"/>
      <c r="AH281" s="5"/>
      <c r="AI281" s="28"/>
      <c r="AJ281" s="28"/>
    </row>
    <row r="282" spans="1:3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32"/>
      <c r="V282" s="14"/>
      <c r="W282" s="5"/>
      <c r="X282" s="5"/>
      <c r="Y282" s="5"/>
      <c r="Z282" s="8"/>
      <c r="AA282" s="8"/>
      <c r="AB282" s="5"/>
      <c r="AC282" s="5"/>
      <c r="AD282" s="5"/>
      <c r="AE282" s="5"/>
      <c r="AF282" s="5"/>
      <c r="AG282" s="5"/>
      <c r="AH282" s="5"/>
      <c r="AI282" s="28"/>
      <c r="AJ282" s="28"/>
    </row>
    <row r="283" spans="1:3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32"/>
      <c r="V283" s="14"/>
      <c r="W283" s="5"/>
      <c r="X283" s="5"/>
      <c r="Y283" s="5"/>
      <c r="Z283" s="8"/>
      <c r="AA283" s="8"/>
      <c r="AB283" s="5"/>
      <c r="AC283" s="5"/>
      <c r="AD283" s="5"/>
      <c r="AE283" s="5"/>
      <c r="AF283" s="5"/>
      <c r="AG283" s="5"/>
      <c r="AH283" s="5"/>
      <c r="AI283" s="28"/>
      <c r="AJ283" s="28"/>
    </row>
    <row r="284" spans="1:3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32"/>
      <c r="V284" s="14"/>
      <c r="W284" s="5"/>
      <c r="X284" s="5"/>
      <c r="Y284" s="5"/>
      <c r="Z284" s="8"/>
      <c r="AA284" s="8"/>
      <c r="AB284" s="5"/>
      <c r="AC284" s="5"/>
      <c r="AD284" s="5"/>
      <c r="AE284" s="5"/>
      <c r="AF284" s="5"/>
      <c r="AG284" s="5"/>
      <c r="AH284" s="5"/>
      <c r="AI284" s="28"/>
      <c r="AJ284" s="28"/>
    </row>
    <row r="285" spans="1:3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32"/>
      <c r="V285" s="14"/>
      <c r="W285" s="5"/>
      <c r="X285" s="5"/>
      <c r="Y285" s="5"/>
      <c r="Z285" s="8"/>
      <c r="AA285" s="8"/>
      <c r="AB285" s="5"/>
      <c r="AC285" s="5"/>
      <c r="AD285" s="5"/>
      <c r="AE285" s="5"/>
      <c r="AF285" s="5"/>
      <c r="AG285" s="5"/>
      <c r="AH285" s="5"/>
      <c r="AI285" s="28"/>
      <c r="AJ285" s="28"/>
    </row>
    <row r="286" spans="1:3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32"/>
      <c r="V286" s="14"/>
      <c r="W286" s="5"/>
      <c r="X286" s="5"/>
      <c r="Y286" s="5"/>
      <c r="Z286" s="8"/>
      <c r="AA286" s="8"/>
      <c r="AB286" s="5"/>
      <c r="AC286" s="5"/>
      <c r="AD286" s="5"/>
      <c r="AE286" s="5"/>
      <c r="AF286" s="5"/>
      <c r="AG286" s="5"/>
      <c r="AH286" s="5"/>
      <c r="AI286" s="28"/>
      <c r="AJ286" s="28"/>
    </row>
    <row r="287" spans="1:3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32"/>
      <c r="V287" s="14"/>
      <c r="W287" s="5"/>
      <c r="X287" s="5"/>
      <c r="Y287" s="5"/>
      <c r="Z287" s="8"/>
      <c r="AA287" s="8"/>
      <c r="AB287" s="5"/>
      <c r="AC287" s="5"/>
      <c r="AD287" s="5"/>
      <c r="AE287" s="5"/>
      <c r="AF287" s="5"/>
      <c r="AG287" s="5"/>
      <c r="AH287" s="5"/>
      <c r="AI287" s="28"/>
      <c r="AJ287" s="28"/>
    </row>
    <row r="288" spans="1:3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32"/>
      <c r="V288" s="14"/>
      <c r="W288" s="5"/>
      <c r="X288" s="5"/>
      <c r="Y288" s="5"/>
      <c r="Z288" s="8"/>
      <c r="AA288" s="8"/>
      <c r="AB288" s="5"/>
      <c r="AC288" s="5"/>
      <c r="AD288" s="5"/>
      <c r="AE288" s="5"/>
      <c r="AF288" s="5"/>
      <c r="AG288" s="5"/>
      <c r="AH288" s="5"/>
      <c r="AI288" s="28"/>
      <c r="AJ288" s="28"/>
    </row>
    <row r="289" spans="1:3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32"/>
      <c r="V289" s="14"/>
      <c r="W289" s="5"/>
      <c r="X289" s="5"/>
      <c r="Y289" s="5"/>
      <c r="Z289" s="8"/>
      <c r="AA289" s="8"/>
      <c r="AB289" s="5"/>
      <c r="AC289" s="5"/>
      <c r="AD289" s="5"/>
      <c r="AE289" s="5"/>
      <c r="AF289" s="5"/>
      <c r="AG289" s="5"/>
      <c r="AH289" s="5"/>
      <c r="AI289" s="28"/>
      <c r="AJ289" s="28"/>
    </row>
    <row r="290" spans="1:3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32"/>
      <c r="V290" s="14"/>
      <c r="W290" s="5"/>
      <c r="X290" s="5"/>
      <c r="Y290" s="5"/>
      <c r="Z290" s="8"/>
      <c r="AA290" s="8"/>
      <c r="AB290" s="5"/>
      <c r="AC290" s="5"/>
      <c r="AD290" s="5"/>
      <c r="AE290" s="5"/>
      <c r="AF290" s="5"/>
      <c r="AG290" s="5"/>
      <c r="AH290" s="5"/>
      <c r="AI290" s="28"/>
      <c r="AJ290" s="28"/>
    </row>
    <row r="291" spans="1:3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32"/>
      <c r="V291" s="14"/>
      <c r="W291" s="5"/>
      <c r="X291" s="5"/>
      <c r="Y291" s="5"/>
      <c r="Z291" s="8"/>
      <c r="AA291" s="8"/>
      <c r="AB291" s="5"/>
      <c r="AC291" s="5"/>
      <c r="AD291" s="5"/>
      <c r="AE291" s="5"/>
      <c r="AF291" s="5"/>
      <c r="AG291" s="5"/>
      <c r="AH291" s="5"/>
      <c r="AI291" s="28"/>
      <c r="AJ291" s="28"/>
    </row>
    <row r="292" spans="1:3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32"/>
      <c r="V292" s="14"/>
      <c r="W292" s="5"/>
      <c r="X292" s="5"/>
      <c r="Y292" s="5"/>
      <c r="Z292" s="8"/>
      <c r="AA292" s="8"/>
      <c r="AB292" s="5"/>
      <c r="AC292" s="5"/>
      <c r="AD292" s="5"/>
      <c r="AE292" s="5"/>
      <c r="AF292" s="5"/>
      <c r="AG292" s="5"/>
      <c r="AH292" s="5"/>
      <c r="AI292" s="28"/>
      <c r="AJ292" s="28"/>
    </row>
    <row r="293" spans="1:3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32"/>
      <c r="V293" s="14"/>
      <c r="W293" s="5"/>
      <c r="X293" s="5"/>
      <c r="Y293" s="5"/>
      <c r="Z293" s="8"/>
      <c r="AA293" s="8"/>
      <c r="AB293" s="5"/>
      <c r="AC293" s="5"/>
      <c r="AD293" s="5"/>
      <c r="AE293" s="5"/>
      <c r="AF293" s="5"/>
      <c r="AG293" s="5"/>
      <c r="AH293" s="5"/>
      <c r="AI293" s="28"/>
      <c r="AJ293" s="28"/>
    </row>
    <row r="294" spans="1:3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32"/>
      <c r="V294" s="14"/>
      <c r="W294" s="5"/>
      <c r="X294" s="5"/>
      <c r="Y294" s="5"/>
      <c r="Z294" s="8"/>
      <c r="AA294" s="8"/>
      <c r="AB294" s="5"/>
      <c r="AC294" s="5"/>
      <c r="AD294" s="5"/>
      <c r="AE294" s="5"/>
      <c r="AF294" s="5"/>
      <c r="AG294" s="5"/>
      <c r="AH294" s="5"/>
      <c r="AI294" s="28"/>
      <c r="AJ294" s="28"/>
    </row>
    <row r="295" spans="1:3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32"/>
      <c r="V295" s="14"/>
      <c r="W295" s="5"/>
      <c r="X295" s="5"/>
      <c r="Y295" s="5"/>
      <c r="Z295" s="8"/>
      <c r="AA295" s="8"/>
      <c r="AB295" s="5"/>
      <c r="AC295" s="5"/>
      <c r="AD295" s="5"/>
      <c r="AE295" s="5"/>
      <c r="AF295" s="5"/>
      <c r="AG295" s="5"/>
      <c r="AH295" s="5"/>
      <c r="AI295" s="28"/>
      <c r="AJ295" s="28"/>
    </row>
    <row r="296" spans="1:3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32"/>
      <c r="V296" s="14"/>
      <c r="W296" s="5"/>
      <c r="X296" s="5"/>
      <c r="Y296" s="5"/>
      <c r="Z296" s="8"/>
      <c r="AA296" s="8"/>
      <c r="AB296" s="5"/>
      <c r="AC296" s="5"/>
      <c r="AD296" s="5"/>
      <c r="AE296" s="5"/>
      <c r="AF296" s="5"/>
      <c r="AG296" s="5"/>
      <c r="AH296" s="5"/>
      <c r="AI296" s="28"/>
      <c r="AJ296" s="28"/>
    </row>
    <row r="297" spans="1:3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32"/>
      <c r="V297" s="14"/>
      <c r="W297" s="5"/>
      <c r="X297" s="5"/>
      <c r="Y297" s="5"/>
      <c r="Z297" s="8"/>
      <c r="AA297" s="8"/>
      <c r="AB297" s="5"/>
      <c r="AC297" s="5"/>
      <c r="AD297" s="5"/>
      <c r="AE297" s="5"/>
      <c r="AF297" s="5"/>
      <c r="AG297" s="5"/>
      <c r="AH297" s="5"/>
      <c r="AI297" s="28"/>
      <c r="AJ297" s="28"/>
    </row>
    <row r="298" spans="1:3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32"/>
      <c r="V298" s="14"/>
      <c r="W298" s="5"/>
      <c r="X298" s="5"/>
      <c r="Y298" s="5"/>
      <c r="Z298" s="8"/>
      <c r="AA298" s="8"/>
      <c r="AB298" s="5"/>
      <c r="AC298" s="5"/>
      <c r="AD298" s="5"/>
      <c r="AE298" s="5"/>
      <c r="AF298" s="5"/>
      <c r="AG298" s="5"/>
      <c r="AH298" s="5"/>
      <c r="AI298" s="28"/>
      <c r="AJ298" s="28"/>
    </row>
    <row r="299" spans="1:3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32"/>
      <c r="V299" s="14"/>
      <c r="W299" s="5"/>
      <c r="X299" s="5"/>
      <c r="Y299" s="5"/>
      <c r="Z299" s="8"/>
      <c r="AA299" s="8"/>
      <c r="AB299" s="5"/>
      <c r="AC299" s="5"/>
      <c r="AD299" s="5"/>
      <c r="AE299" s="5"/>
      <c r="AF299" s="5"/>
      <c r="AG299" s="5"/>
      <c r="AH299" s="5"/>
      <c r="AI299" s="28"/>
      <c r="AJ299" s="28"/>
    </row>
    <row r="300" spans="1:3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32"/>
      <c r="V300" s="14"/>
      <c r="W300" s="5"/>
      <c r="X300" s="5"/>
      <c r="Y300" s="5"/>
      <c r="Z300" s="8"/>
      <c r="AA300" s="8"/>
      <c r="AB300" s="5"/>
      <c r="AC300" s="5"/>
      <c r="AD300" s="5"/>
      <c r="AE300" s="5"/>
      <c r="AF300" s="5"/>
      <c r="AG300" s="5"/>
      <c r="AH300" s="5"/>
      <c r="AI300" s="28"/>
      <c r="AJ300" s="28"/>
    </row>
    <row r="301" spans="1:3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32"/>
      <c r="V301" s="14"/>
      <c r="W301" s="5"/>
      <c r="X301" s="5"/>
      <c r="Y301" s="5"/>
      <c r="Z301" s="8"/>
      <c r="AA301" s="8"/>
      <c r="AB301" s="5"/>
      <c r="AC301" s="5"/>
      <c r="AD301" s="5"/>
      <c r="AE301" s="5"/>
      <c r="AF301" s="5"/>
      <c r="AG301" s="5"/>
      <c r="AH301" s="5"/>
      <c r="AI301" s="28"/>
      <c r="AJ301" s="28"/>
    </row>
    <row r="302" spans="1:3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32"/>
      <c r="V302" s="14"/>
      <c r="W302" s="5"/>
      <c r="X302" s="5"/>
      <c r="Y302" s="5"/>
      <c r="Z302" s="8"/>
      <c r="AA302" s="8"/>
      <c r="AB302" s="5"/>
      <c r="AC302" s="5"/>
      <c r="AD302" s="5"/>
      <c r="AE302" s="5"/>
      <c r="AF302" s="5"/>
      <c r="AG302" s="5"/>
      <c r="AH302" s="5"/>
      <c r="AI302" s="28"/>
      <c r="AJ302" s="28"/>
    </row>
    <row r="303" spans="1:3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32"/>
      <c r="V303" s="14"/>
      <c r="W303" s="5"/>
      <c r="X303" s="5"/>
      <c r="Y303" s="5"/>
      <c r="Z303" s="8"/>
      <c r="AA303" s="8"/>
      <c r="AB303" s="5"/>
      <c r="AC303" s="5"/>
      <c r="AD303" s="5"/>
      <c r="AE303" s="5"/>
      <c r="AF303" s="5"/>
      <c r="AG303" s="5"/>
      <c r="AH303" s="5"/>
      <c r="AI303" s="28"/>
      <c r="AJ303" s="28"/>
    </row>
    <row r="304" spans="1:3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32"/>
      <c r="V304" s="14"/>
      <c r="W304" s="5"/>
      <c r="X304" s="5"/>
      <c r="Y304" s="5"/>
      <c r="Z304" s="8"/>
      <c r="AA304" s="8"/>
      <c r="AB304" s="5"/>
      <c r="AC304" s="5"/>
      <c r="AD304" s="5"/>
      <c r="AE304" s="5"/>
      <c r="AF304" s="5"/>
      <c r="AG304" s="5"/>
      <c r="AH304" s="5"/>
      <c r="AI304" s="28"/>
      <c r="AJ304" s="28"/>
    </row>
    <row r="305" spans="1:3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32"/>
      <c r="V305" s="14"/>
      <c r="W305" s="5"/>
      <c r="X305" s="5"/>
      <c r="Y305" s="5"/>
      <c r="Z305" s="8"/>
      <c r="AA305" s="8"/>
      <c r="AB305" s="5"/>
      <c r="AC305" s="5"/>
      <c r="AD305" s="5"/>
      <c r="AE305" s="5"/>
      <c r="AF305" s="5"/>
      <c r="AG305" s="5"/>
      <c r="AH305" s="5"/>
      <c r="AI305" s="28"/>
      <c r="AJ305" s="28"/>
    </row>
    <row r="306" spans="1:3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32"/>
      <c r="V306" s="14"/>
      <c r="W306" s="5"/>
      <c r="X306" s="5"/>
      <c r="Y306" s="5"/>
      <c r="Z306" s="8"/>
      <c r="AA306" s="8"/>
      <c r="AB306" s="5"/>
      <c r="AC306" s="5"/>
      <c r="AD306" s="5"/>
      <c r="AE306" s="5"/>
      <c r="AF306" s="5"/>
      <c r="AG306" s="5"/>
      <c r="AH306" s="5"/>
      <c r="AI306" s="28"/>
      <c r="AJ306" s="28"/>
    </row>
    <row r="307" spans="1:3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32"/>
      <c r="V307" s="14"/>
      <c r="W307" s="5"/>
      <c r="X307" s="5"/>
      <c r="Y307" s="5"/>
      <c r="Z307" s="8"/>
      <c r="AA307" s="8"/>
      <c r="AB307" s="5"/>
      <c r="AC307" s="5"/>
      <c r="AD307" s="5"/>
      <c r="AE307" s="5"/>
      <c r="AF307" s="5"/>
      <c r="AG307" s="5"/>
      <c r="AH307" s="5"/>
      <c r="AI307" s="28"/>
      <c r="AJ307" s="28"/>
    </row>
    <row r="308" spans="1:3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32"/>
      <c r="V308" s="14"/>
      <c r="W308" s="5"/>
      <c r="X308" s="5"/>
      <c r="Y308" s="5"/>
      <c r="Z308" s="8"/>
      <c r="AA308" s="8"/>
      <c r="AB308" s="5"/>
      <c r="AC308" s="5"/>
      <c r="AD308" s="5"/>
      <c r="AE308" s="5"/>
      <c r="AF308" s="5"/>
      <c r="AG308" s="5"/>
      <c r="AH308" s="5"/>
      <c r="AI308" s="28"/>
      <c r="AJ308" s="28"/>
    </row>
    <row r="309" spans="1:3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32"/>
      <c r="V309" s="14"/>
      <c r="W309" s="5"/>
      <c r="X309" s="5"/>
      <c r="Y309" s="5"/>
      <c r="Z309" s="8"/>
      <c r="AA309" s="8"/>
      <c r="AB309" s="5"/>
      <c r="AC309" s="5"/>
      <c r="AD309" s="5"/>
      <c r="AE309" s="5"/>
      <c r="AF309" s="5"/>
      <c r="AG309" s="5"/>
      <c r="AH309" s="5"/>
      <c r="AI309" s="28"/>
      <c r="AJ309" s="28"/>
    </row>
    <row r="310" spans="1:3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32"/>
      <c r="V310" s="14"/>
      <c r="W310" s="5"/>
      <c r="X310" s="5"/>
      <c r="Y310" s="5"/>
      <c r="Z310" s="8"/>
      <c r="AA310" s="8"/>
      <c r="AB310" s="5"/>
      <c r="AC310" s="5"/>
      <c r="AD310" s="5"/>
      <c r="AE310" s="5"/>
      <c r="AF310" s="5"/>
      <c r="AG310" s="5"/>
      <c r="AH310" s="5"/>
      <c r="AI310" s="28"/>
      <c r="AJ310" s="28"/>
    </row>
    <row r="311" spans="1:3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32"/>
      <c r="V311" s="14"/>
      <c r="W311" s="5"/>
      <c r="X311" s="5"/>
      <c r="Y311" s="5"/>
      <c r="Z311" s="8"/>
      <c r="AA311" s="8"/>
      <c r="AB311" s="5"/>
      <c r="AC311" s="5"/>
      <c r="AD311" s="5"/>
      <c r="AE311" s="5"/>
      <c r="AF311" s="5"/>
      <c r="AG311" s="5"/>
      <c r="AH311" s="5"/>
      <c r="AI311" s="28"/>
      <c r="AJ311" s="28"/>
    </row>
    <row r="312" spans="1:3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32"/>
      <c r="V312" s="14"/>
      <c r="W312" s="5"/>
      <c r="X312" s="5"/>
      <c r="Y312" s="5"/>
      <c r="Z312" s="8"/>
      <c r="AA312" s="8"/>
      <c r="AB312" s="5"/>
      <c r="AC312" s="5"/>
      <c r="AD312" s="5"/>
      <c r="AE312" s="5"/>
      <c r="AF312" s="5"/>
      <c r="AG312" s="5"/>
      <c r="AH312" s="5"/>
      <c r="AI312" s="28"/>
      <c r="AJ312" s="28"/>
    </row>
    <row r="313" spans="1:3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32"/>
      <c r="V313" s="14"/>
      <c r="W313" s="5"/>
      <c r="X313" s="5"/>
      <c r="Y313" s="5"/>
      <c r="Z313" s="8"/>
      <c r="AA313" s="8"/>
      <c r="AB313" s="5"/>
      <c r="AC313" s="5"/>
      <c r="AD313" s="5"/>
      <c r="AE313" s="5"/>
      <c r="AF313" s="5"/>
      <c r="AG313" s="5"/>
      <c r="AH313" s="5"/>
      <c r="AI313" s="28"/>
      <c r="AJ313" s="28"/>
    </row>
    <row r="314" spans="1:3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32"/>
      <c r="V314" s="14"/>
      <c r="W314" s="5"/>
      <c r="X314" s="5"/>
      <c r="Y314" s="5"/>
      <c r="Z314" s="8"/>
      <c r="AA314" s="8"/>
      <c r="AB314" s="5"/>
      <c r="AC314" s="5"/>
      <c r="AD314" s="5"/>
      <c r="AE314" s="5"/>
      <c r="AF314" s="5"/>
      <c r="AG314" s="5"/>
      <c r="AH314" s="5"/>
      <c r="AI314" s="28"/>
      <c r="AJ314" s="28"/>
    </row>
    <row r="315" spans="1:3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32"/>
      <c r="V315" s="14"/>
      <c r="W315" s="5"/>
      <c r="X315" s="5"/>
      <c r="Y315" s="5"/>
      <c r="Z315" s="8"/>
      <c r="AA315" s="8"/>
      <c r="AB315" s="5"/>
      <c r="AC315" s="5"/>
      <c r="AD315" s="5"/>
      <c r="AE315" s="5"/>
      <c r="AF315" s="5"/>
      <c r="AG315" s="5"/>
      <c r="AH315" s="5"/>
      <c r="AI315" s="28"/>
      <c r="AJ315" s="28"/>
    </row>
    <row r="316" spans="1:3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32"/>
      <c r="V316" s="14"/>
      <c r="W316" s="5"/>
      <c r="X316" s="5"/>
      <c r="Y316" s="5"/>
      <c r="Z316" s="8"/>
      <c r="AA316" s="8"/>
      <c r="AB316" s="5"/>
      <c r="AC316" s="5"/>
      <c r="AD316" s="5"/>
      <c r="AE316" s="5"/>
      <c r="AF316" s="5"/>
      <c r="AG316" s="5"/>
      <c r="AH316" s="5"/>
      <c r="AI316" s="28"/>
      <c r="AJ316" s="28"/>
    </row>
    <row r="317" spans="1:3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32"/>
      <c r="V317" s="14"/>
      <c r="W317" s="5"/>
      <c r="X317" s="5"/>
      <c r="Y317" s="5"/>
      <c r="Z317" s="8"/>
      <c r="AA317" s="8"/>
      <c r="AB317" s="5"/>
      <c r="AC317" s="5"/>
      <c r="AD317" s="5"/>
      <c r="AE317" s="5"/>
      <c r="AF317" s="5"/>
      <c r="AG317" s="5"/>
      <c r="AH317" s="5"/>
      <c r="AI317" s="28"/>
      <c r="AJ317" s="28"/>
    </row>
    <row r="318" spans="1:3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32"/>
      <c r="V318" s="14"/>
      <c r="W318" s="5"/>
      <c r="X318" s="5"/>
      <c r="Y318" s="5"/>
      <c r="Z318" s="8"/>
      <c r="AA318" s="8"/>
      <c r="AB318" s="5"/>
      <c r="AC318" s="5"/>
      <c r="AD318" s="5"/>
      <c r="AE318" s="5"/>
      <c r="AF318" s="5"/>
      <c r="AG318" s="5"/>
      <c r="AH318" s="5"/>
      <c r="AI318" s="28"/>
      <c r="AJ318" s="28"/>
    </row>
    <row r="319" spans="1:3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32"/>
      <c r="V319" s="14"/>
      <c r="W319" s="5"/>
      <c r="X319" s="5"/>
      <c r="Y319" s="5"/>
      <c r="Z319" s="8"/>
      <c r="AA319" s="8"/>
      <c r="AB319" s="5"/>
      <c r="AC319" s="5"/>
      <c r="AD319" s="5"/>
      <c r="AE319" s="5"/>
      <c r="AF319" s="5"/>
      <c r="AG319" s="5"/>
      <c r="AH319" s="5"/>
      <c r="AI319" s="28"/>
      <c r="AJ319" s="28"/>
    </row>
    <row r="320" spans="1:3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32"/>
      <c r="V320" s="14"/>
      <c r="W320" s="5"/>
      <c r="X320" s="5"/>
      <c r="Y320" s="5"/>
      <c r="Z320" s="8"/>
      <c r="AA320" s="8"/>
      <c r="AB320" s="5"/>
      <c r="AC320" s="5"/>
      <c r="AD320" s="5"/>
      <c r="AE320" s="5"/>
      <c r="AF320" s="5"/>
      <c r="AG320" s="5"/>
      <c r="AH320" s="5"/>
      <c r="AI320" s="28"/>
      <c r="AJ320" s="28"/>
    </row>
    <row r="321" spans="1:3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32"/>
      <c r="V321" s="14"/>
      <c r="W321" s="5"/>
      <c r="X321" s="5"/>
      <c r="Y321" s="5"/>
      <c r="Z321" s="8"/>
      <c r="AA321" s="8"/>
      <c r="AB321" s="5"/>
      <c r="AC321" s="5"/>
      <c r="AD321" s="5"/>
      <c r="AE321" s="5"/>
      <c r="AF321" s="5"/>
      <c r="AG321" s="5"/>
      <c r="AH321" s="5"/>
      <c r="AI321" s="28"/>
      <c r="AJ321" s="28"/>
    </row>
    <row r="322" spans="1:3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32"/>
      <c r="V322" s="14"/>
      <c r="W322" s="5"/>
      <c r="X322" s="5"/>
      <c r="Y322" s="5"/>
      <c r="Z322" s="8"/>
      <c r="AA322" s="8"/>
      <c r="AB322" s="5"/>
      <c r="AC322" s="5"/>
      <c r="AD322" s="5"/>
      <c r="AE322" s="5"/>
      <c r="AF322" s="5"/>
      <c r="AG322" s="5"/>
      <c r="AH322" s="5"/>
      <c r="AI322" s="28"/>
      <c r="AJ322" s="28"/>
    </row>
    <row r="323" spans="1:3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32"/>
      <c r="V323" s="14"/>
      <c r="W323" s="5"/>
      <c r="X323" s="5"/>
      <c r="Y323" s="5"/>
      <c r="Z323" s="8"/>
      <c r="AA323" s="8"/>
      <c r="AB323" s="5"/>
      <c r="AC323" s="5"/>
      <c r="AD323" s="5"/>
      <c r="AE323" s="5"/>
      <c r="AF323" s="5"/>
      <c r="AG323" s="5"/>
      <c r="AH323" s="5"/>
      <c r="AI323" s="28"/>
      <c r="AJ323" s="28"/>
    </row>
    <row r="324" spans="1:3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32"/>
      <c r="V324" s="14"/>
      <c r="W324" s="5"/>
      <c r="X324" s="5"/>
      <c r="Y324" s="5"/>
      <c r="Z324" s="8"/>
      <c r="AA324" s="8"/>
      <c r="AB324" s="5"/>
      <c r="AC324" s="5"/>
      <c r="AD324" s="5"/>
      <c r="AE324" s="5"/>
      <c r="AF324" s="5"/>
      <c r="AG324" s="5"/>
      <c r="AH324" s="5"/>
      <c r="AI324" s="28"/>
      <c r="AJ324" s="28"/>
    </row>
    <row r="325" spans="1:3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32"/>
      <c r="V325" s="14"/>
      <c r="W325" s="5"/>
      <c r="X325" s="5"/>
      <c r="Y325" s="5"/>
      <c r="Z325" s="8"/>
      <c r="AA325" s="8"/>
      <c r="AB325" s="5"/>
      <c r="AC325" s="5"/>
      <c r="AD325" s="5"/>
      <c r="AE325" s="5"/>
      <c r="AF325" s="5"/>
      <c r="AG325" s="5"/>
      <c r="AH325" s="5"/>
      <c r="AI325" s="28"/>
      <c r="AJ325" s="28"/>
    </row>
    <row r="326" spans="1:3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32"/>
      <c r="V326" s="14"/>
      <c r="W326" s="5"/>
      <c r="X326" s="5"/>
      <c r="Y326" s="5"/>
      <c r="Z326" s="8"/>
      <c r="AA326" s="8"/>
      <c r="AB326" s="5"/>
      <c r="AC326" s="5"/>
      <c r="AD326" s="5"/>
      <c r="AE326" s="5"/>
      <c r="AF326" s="5"/>
      <c r="AG326" s="5"/>
      <c r="AH326" s="5"/>
      <c r="AI326" s="28"/>
      <c r="AJ326" s="28"/>
    </row>
    <row r="327" spans="1:3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32"/>
      <c r="V327" s="14"/>
      <c r="W327" s="5"/>
      <c r="X327" s="5"/>
      <c r="Y327" s="5"/>
      <c r="Z327" s="8"/>
      <c r="AA327" s="8"/>
      <c r="AB327" s="5"/>
      <c r="AC327" s="5"/>
      <c r="AD327" s="5"/>
      <c r="AE327" s="5"/>
      <c r="AF327" s="5"/>
      <c r="AG327" s="5"/>
      <c r="AH327" s="5"/>
      <c r="AI327" s="28"/>
      <c r="AJ327" s="28"/>
    </row>
    <row r="328" spans="1:3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32"/>
      <c r="V328" s="14"/>
      <c r="W328" s="5"/>
      <c r="X328" s="5"/>
      <c r="Y328" s="5"/>
      <c r="Z328" s="8"/>
      <c r="AA328" s="8"/>
      <c r="AB328" s="5"/>
      <c r="AC328" s="5"/>
      <c r="AD328" s="5"/>
      <c r="AE328" s="5"/>
      <c r="AF328" s="5"/>
      <c r="AG328" s="5"/>
      <c r="AH328" s="5"/>
      <c r="AI328" s="28"/>
      <c r="AJ328" s="28"/>
    </row>
    <row r="329" spans="1:3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32"/>
      <c r="V329" s="14"/>
      <c r="W329" s="5"/>
      <c r="X329" s="5"/>
      <c r="Y329" s="5"/>
      <c r="Z329" s="8"/>
      <c r="AA329" s="8"/>
      <c r="AB329" s="5"/>
      <c r="AC329" s="5"/>
      <c r="AD329" s="5"/>
      <c r="AE329" s="5"/>
      <c r="AF329" s="5"/>
      <c r="AG329" s="5"/>
      <c r="AH329" s="5"/>
      <c r="AI329" s="28"/>
      <c r="AJ329" s="28"/>
    </row>
    <row r="330" spans="1:3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32"/>
      <c r="V330" s="14"/>
      <c r="W330" s="5"/>
      <c r="X330" s="5"/>
      <c r="Y330" s="5"/>
      <c r="Z330" s="8"/>
      <c r="AA330" s="8"/>
      <c r="AB330" s="5"/>
      <c r="AC330" s="5"/>
      <c r="AD330" s="5"/>
      <c r="AE330" s="5"/>
      <c r="AF330" s="5"/>
      <c r="AG330" s="5"/>
      <c r="AH330" s="5"/>
      <c r="AI330" s="28"/>
      <c r="AJ330" s="28"/>
    </row>
    <row r="331" spans="1:3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32"/>
      <c r="V331" s="14"/>
      <c r="W331" s="5"/>
      <c r="X331" s="5"/>
      <c r="Y331" s="5"/>
      <c r="Z331" s="8"/>
      <c r="AA331" s="8"/>
      <c r="AB331" s="5"/>
      <c r="AC331" s="5"/>
      <c r="AD331" s="5"/>
      <c r="AE331" s="5"/>
      <c r="AF331" s="5"/>
      <c r="AG331" s="5"/>
      <c r="AH331" s="5"/>
      <c r="AI331" s="28"/>
      <c r="AJ331" s="28"/>
    </row>
    <row r="332" spans="1:3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32"/>
      <c r="V332" s="14"/>
      <c r="W332" s="5"/>
      <c r="X332" s="5"/>
      <c r="Y332" s="5"/>
      <c r="Z332" s="8"/>
      <c r="AA332" s="8"/>
      <c r="AB332" s="5"/>
      <c r="AC332" s="5"/>
      <c r="AD332" s="5"/>
      <c r="AE332" s="5"/>
      <c r="AF332" s="5"/>
      <c r="AG332" s="5"/>
      <c r="AH332" s="5"/>
      <c r="AI332" s="28"/>
      <c r="AJ332" s="28"/>
    </row>
    <row r="333" spans="1:3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32"/>
      <c r="V333" s="14"/>
      <c r="W333" s="5"/>
      <c r="X333" s="5"/>
      <c r="Y333" s="5"/>
      <c r="Z333" s="8"/>
      <c r="AA333" s="8"/>
      <c r="AB333" s="5"/>
      <c r="AC333" s="5"/>
      <c r="AD333" s="5"/>
      <c r="AE333" s="5"/>
      <c r="AF333" s="5"/>
      <c r="AG333" s="5"/>
      <c r="AH333" s="5"/>
      <c r="AI333" s="28"/>
      <c r="AJ333" s="28"/>
    </row>
    <row r="334" spans="1:3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32"/>
      <c r="V334" s="14"/>
      <c r="W334" s="5"/>
      <c r="X334" s="5"/>
      <c r="Y334" s="5"/>
      <c r="Z334" s="8"/>
      <c r="AA334" s="8"/>
      <c r="AB334" s="5"/>
      <c r="AC334" s="5"/>
      <c r="AD334" s="5"/>
      <c r="AE334" s="5"/>
      <c r="AF334" s="5"/>
      <c r="AG334" s="5"/>
      <c r="AH334" s="5"/>
      <c r="AI334" s="28"/>
      <c r="AJ334" s="28"/>
    </row>
    <row r="335" spans="1:3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32"/>
      <c r="V335" s="14"/>
      <c r="W335" s="5"/>
      <c r="X335" s="5"/>
      <c r="Y335" s="5"/>
      <c r="Z335" s="8"/>
      <c r="AA335" s="8"/>
      <c r="AB335" s="5"/>
      <c r="AC335" s="5"/>
      <c r="AD335" s="5"/>
      <c r="AE335" s="5"/>
      <c r="AF335" s="5"/>
      <c r="AG335" s="5"/>
      <c r="AH335" s="5"/>
      <c r="AI335" s="28"/>
      <c r="AJ335" s="28"/>
    </row>
    <row r="336" spans="1:3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32"/>
      <c r="V336" s="14"/>
      <c r="W336" s="5"/>
      <c r="X336" s="5"/>
      <c r="Y336" s="5"/>
      <c r="Z336" s="8"/>
      <c r="AA336" s="8"/>
      <c r="AB336" s="5"/>
      <c r="AC336" s="5"/>
      <c r="AD336" s="5"/>
      <c r="AE336" s="5"/>
      <c r="AF336" s="5"/>
      <c r="AG336" s="5"/>
      <c r="AH336" s="5"/>
      <c r="AI336" s="28"/>
      <c r="AJ336" s="28"/>
    </row>
    <row r="337" spans="1:3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32"/>
      <c r="V337" s="14"/>
      <c r="W337" s="5"/>
      <c r="X337" s="5"/>
      <c r="Y337" s="5"/>
      <c r="Z337" s="8"/>
      <c r="AA337" s="8"/>
      <c r="AB337" s="5"/>
      <c r="AC337" s="5"/>
      <c r="AD337" s="5"/>
      <c r="AE337" s="5"/>
      <c r="AF337" s="5"/>
      <c r="AG337" s="5"/>
      <c r="AH337" s="5"/>
      <c r="AI337" s="28"/>
      <c r="AJ337" s="28"/>
    </row>
    <row r="338" spans="1:3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32"/>
      <c r="V338" s="14"/>
      <c r="W338" s="5"/>
      <c r="X338" s="5"/>
      <c r="Y338" s="5"/>
      <c r="Z338" s="8"/>
      <c r="AA338" s="8"/>
      <c r="AB338" s="5"/>
      <c r="AC338" s="5"/>
      <c r="AD338" s="5"/>
      <c r="AE338" s="5"/>
      <c r="AF338" s="5"/>
      <c r="AG338" s="5"/>
      <c r="AH338" s="5"/>
      <c r="AI338" s="28"/>
      <c r="AJ338" s="28"/>
    </row>
    <row r="339" spans="1:3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32"/>
      <c r="V339" s="14"/>
      <c r="W339" s="5"/>
      <c r="X339" s="5"/>
      <c r="Y339" s="5"/>
      <c r="Z339" s="8"/>
      <c r="AA339" s="8"/>
      <c r="AB339" s="5"/>
      <c r="AC339" s="5"/>
      <c r="AD339" s="5"/>
      <c r="AE339" s="5"/>
      <c r="AF339" s="5"/>
      <c r="AG339" s="5"/>
      <c r="AH339" s="5"/>
      <c r="AI339" s="28"/>
      <c r="AJ339" s="28"/>
    </row>
    <row r="340" spans="1:3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32"/>
      <c r="V340" s="14"/>
      <c r="W340" s="5"/>
      <c r="X340" s="5"/>
      <c r="Y340" s="5"/>
      <c r="Z340" s="8"/>
      <c r="AA340" s="8"/>
      <c r="AB340" s="5"/>
      <c r="AC340" s="5"/>
      <c r="AD340" s="5"/>
      <c r="AE340" s="5"/>
      <c r="AF340" s="5"/>
      <c r="AG340" s="5"/>
      <c r="AH340" s="5"/>
      <c r="AI340" s="28"/>
      <c r="AJ340" s="28"/>
    </row>
    <row r="341" spans="1:3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32"/>
      <c r="V341" s="14"/>
      <c r="W341" s="5"/>
      <c r="X341" s="5"/>
      <c r="Y341" s="5"/>
      <c r="Z341" s="8"/>
      <c r="AA341" s="8"/>
      <c r="AB341" s="5"/>
      <c r="AC341" s="5"/>
      <c r="AD341" s="5"/>
      <c r="AE341" s="5"/>
      <c r="AF341" s="5"/>
      <c r="AG341" s="5"/>
      <c r="AH341" s="5"/>
      <c r="AI341" s="28"/>
      <c r="AJ341" s="28"/>
    </row>
    <row r="342" spans="1:3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32"/>
      <c r="V342" s="14"/>
      <c r="W342" s="5"/>
      <c r="X342" s="5"/>
      <c r="Y342" s="5"/>
      <c r="Z342" s="8"/>
      <c r="AA342" s="8"/>
      <c r="AB342" s="5"/>
      <c r="AC342" s="5"/>
      <c r="AD342" s="5"/>
      <c r="AE342" s="5"/>
      <c r="AF342" s="5"/>
      <c r="AG342" s="5"/>
      <c r="AH342" s="5"/>
      <c r="AI342" s="28"/>
      <c r="AJ342" s="28"/>
    </row>
    <row r="343" spans="1:3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32"/>
      <c r="V343" s="14"/>
      <c r="W343" s="5"/>
      <c r="X343" s="5"/>
      <c r="Y343" s="5"/>
      <c r="Z343" s="8"/>
      <c r="AA343" s="8"/>
      <c r="AB343" s="5"/>
      <c r="AC343" s="5"/>
      <c r="AD343" s="5"/>
      <c r="AE343" s="5"/>
      <c r="AF343" s="5"/>
      <c r="AG343" s="5"/>
      <c r="AH343" s="5"/>
      <c r="AI343" s="28"/>
      <c r="AJ343" s="28"/>
    </row>
    <row r="344" spans="1:3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32"/>
      <c r="V344" s="14"/>
      <c r="W344" s="5"/>
      <c r="X344" s="5"/>
      <c r="Y344" s="5"/>
      <c r="Z344" s="8"/>
      <c r="AA344" s="8"/>
      <c r="AB344" s="5"/>
      <c r="AC344" s="5"/>
      <c r="AD344" s="5"/>
      <c r="AE344" s="5"/>
      <c r="AF344" s="5"/>
      <c r="AG344" s="5"/>
      <c r="AH344" s="5"/>
      <c r="AI344" s="28"/>
      <c r="AJ344" s="28"/>
    </row>
    <row r="345" spans="1:3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32"/>
      <c r="V345" s="14"/>
      <c r="W345" s="5"/>
      <c r="X345" s="5"/>
      <c r="Y345" s="5"/>
      <c r="Z345" s="8"/>
      <c r="AA345" s="8"/>
      <c r="AB345" s="5"/>
      <c r="AC345" s="5"/>
      <c r="AD345" s="5"/>
      <c r="AE345" s="5"/>
      <c r="AF345" s="5"/>
      <c r="AG345" s="5"/>
      <c r="AH345" s="5"/>
      <c r="AI345" s="28"/>
      <c r="AJ345" s="28"/>
    </row>
    <row r="346" spans="1:3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32"/>
      <c r="V346" s="14"/>
      <c r="W346" s="5"/>
      <c r="X346" s="5"/>
      <c r="Y346" s="5"/>
      <c r="Z346" s="8"/>
      <c r="AA346" s="8"/>
      <c r="AB346" s="5"/>
      <c r="AC346" s="5"/>
      <c r="AD346" s="5"/>
      <c r="AE346" s="5"/>
      <c r="AF346" s="5"/>
      <c r="AG346" s="5"/>
      <c r="AH346" s="5"/>
      <c r="AI346" s="28"/>
      <c r="AJ346" s="28"/>
    </row>
    <row r="347" spans="1:3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32"/>
      <c r="V347" s="14"/>
      <c r="W347" s="5"/>
      <c r="X347" s="5"/>
      <c r="Y347" s="5"/>
      <c r="Z347" s="8"/>
      <c r="AA347" s="8"/>
      <c r="AB347" s="5"/>
      <c r="AC347" s="5"/>
      <c r="AD347" s="5"/>
      <c r="AE347" s="5"/>
      <c r="AF347" s="5"/>
      <c r="AG347" s="5"/>
      <c r="AH347" s="5"/>
      <c r="AI347" s="28"/>
      <c r="AJ347" s="28"/>
    </row>
    <row r="348" spans="1:3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32"/>
      <c r="V348" s="14"/>
      <c r="W348" s="5"/>
      <c r="X348" s="5"/>
      <c r="Y348" s="5"/>
      <c r="Z348" s="8"/>
      <c r="AA348" s="8"/>
      <c r="AB348" s="5"/>
      <c r="AC348" s="5"/>
      <c r="AD348" s="5"/>
      <c r="AE348" s="5"/>
      <c r="AF348" s="5"/>
      <c r="AG348" s="5"/>
      <c r="AH348" s="5"/>
      <c r="AI348" s="28"/>
      <c r="AJ348" s="28"/>
    </row>
    <row r="349" spans="1:3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32"/>
      <c r="V349" s="14"/>
      <c r="W349" s="5"/>
      <c r="X349" s="5"/>
      <c r="Y349" s="5"/>
      <c r="Z349" s="8"/>
      <c r="AA349" s="8"/>
      <c r="AB349" s="5"/>
      <c r="AC349" s="5"/>
      <c r="AD349" s="5"/>
      <c r="AE349" s="5"/>
      <c r="AF349" s="5"/>
      <c r="AG349" s="5"/>
      <c r="AH349" s="5"/>
      <c r="AI349" s="28"/>
      <c r="AJ349" s="28"/>
    </row>
    <row r="350" spans="1:3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32"/>
      <c r="V350" s="14"/>
      <c r="W350" s="5"/>
      <c r="X350" s="5"/>
      <c r="Y350" s="5"/>
      <c r="Z350" s="8"/>
      <c r="AA350" s="8"/>
      <c r="AB350" s="5"/>
      <c r="AC350" s="5"/>
      <c r="AD350" s="5"/>
      <c r="AE350" s="5"/>
      <c r="AF350" s="5"/>
      <c r="AG350" s="5"/>
      <c r="AH350" s="5"/>
      <c r="AI350" s="28"/>
      <c r="AJ350" s="28"/>
    </row>
    <row r="351" spans="1:3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32"/>
      <c r="V351" s="14"/>
      <c r="W351" s="5"/>
      <c r="X351" s="5"/>
      <c r="Y351" s="5"/>
      <c r="Z351" s="8"/>
      <c r="AA351" s="8"/>
      <c r="AB351" s="5"/>
      <c r="AC351" s="5"/>
      <c r="AD351" s="5"/>
      <c r="AE351" s="5"/>
      <c r="AF351" s="5"/>
      <c r="AG351" s="5"/>
      <c r="AH351" s="5"/>
      <c r="AI351" s="28"/>
      <c r="AJ351" s="28"/>
    </row>
    <row r="352" spans="1:3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32"/>
      <c r="V352" s="14"/>
      <c r="W352" s="5"/>
      <c r="X352" s="5"/>
      <c r="Y352" s="5"/>
      <c r="Z352" s="8"/>
      <c r="AA352" s="8"/>
      <c r="AB352" s="5"/>
      <c r="AC352" s="5"/>
      <c r="AD352" s="5"/>
      <c r="AE352" s="5"/>
      <c r="AF352" s="5"/>
      <c r="AG352" s="5"/>
      <c r="AH352" s="5"/>
      <c r="AI352" s="28"/>
      <c r="AJ352" s="28"/>
    </row>
    <row r="353" spans="1:3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32"/>
      <c r="V353" s="14"/>
      <c r="W353" s="5"/>
      <c r="X353" s="5"/>
      <c r="Y353" s="5"/>
      <c r="Z353" s="8"/>
      <c r="AA353" s="8"/>
      <c r="AB353" s="5"/>
      <c r="AC353" s="5"/>
      <c r="AD353" s="5"/>
      <c r="AE353" s="5"/>
      <c r="AF353" s="5"/>
      <c r="AG353" s="5"/>
      <c r="AH353" s="5"/>
      <c r="AI353" s="28"/>
      <c r="AJ353" s="28"/>
    </row>
    <row r="354" spans="1:3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32"/>
      <c r="V354" s="14"/>
      <c r="W354" s="5"/>
      <c r="X354" s="5"/>
      <c r="Y354" s="5"/>
      <c r="Z354" s="8"/>
      <c r="AA354" s="8"/>
      <c r="AB354" s="5"/>
      <c r="AC354" s="5"/>
      <c r="AD354" s="5"/>
      <c r="AE354" s="5"/>
      <c r="AF354" s="5"/>
      <c r="AG354" s="5"/>
      <c r="AH354" s="5"/>
      <c r="AI354" s="28"/>
      <c r="AJ354" s="28"/>
    </row>
    <row r="355" spans="1:3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32"/>
      <c r="V355" s="14"/>
      <c r="W355" s="5"/>
      <c r="X355" s="5"/>
      <c r="Y355" s="5"/>
      <c r="Z355" s="8"/>
      <c r="AA355" s="8"/>
      <c r="AB355" s="5"/>
      <c r="AC355" s="5"/>
      <c r="AD355" s="5"/>
      <c r="AE355" s="5"/>
      <c r="AF355" s="5"/>
      <c r="AG355" s="5"/>
      <c r="AH355" s="5"/>
      <c r="AI355" s="28"/>
      <c r="AJ355" s="28"/>
    </row>
    <row r="356" spans="1:3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32"/>
      <c r="V356" s="14"/>
      <c r="W356" s="5"/>
      <c r="X356" s="5"/>
      <c r="Y356" s="5"/>
      <c r="Z356" s="8"/>
      <c r="AA356" s="8"/>
      <c r="AB356" s="5"/>
      <c r="AC356" s="5"/>
      <c r="AD356" s="5"/>
      <c r="AE356" s="5"/>
      <c r="AF356" s="5"/>
      <c r="AG356" s="5"/>
      <c r="AH356" s="5"/>
      <c r="AI356" s="28"/>
      <c r="AJ356" s="28"/>
    </row>
    <row r="357" spans="1:3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32"/>
      <c r="V357" s="14"/>
      <c r="W357" s="5"/>
      <c r="X357" s="5"/>
      <c r="Y357" s="5"/>
      <c r="Z357" s="8"/>
      <c r="AA357" s="8"/>
      <c r="AB357" s="5"/>
      <c r="AC357" s="5"/>
      <c r="AD357" s="5"/>
      <c r="AE357" s="5"/>
      <c r="AF357" s="5"/>
      <c r="AG357" s="5"/>
      <c r="AH357" s="5"/>
      <c r="AI357" s="28"/>
      <c r="AJ357" s="28"/>
    </row>
    <row r="358" spans="1:3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32"/>
      <c r="V358" s="14"/>
      <c r="W358" s="5"/>
      <c r="X358" s="5"/>
      <c r="Y358" s="5"/>
      <c r="Z358" s="8"/>
      <c r="AA358" s="8"/>
      <c r="AB358" s="5"/>
      <c r="AC358" s="5"/>
      <c r="AD358" s="5"/>
      <c r="AE358" s="5"/>
      <c r="AF358" s="5"/>
      <c r="AG358" s="5"/>
      <c r="AH358" s="5"/>
      <c r="AI358" s="28"/>
      <c r="AJ358" s="28"/>
    </row>
    <row r="359" spans="1:3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32"/>
      <c r="V359" s="14"/>
      <c r="W359" s="5"/>
      <c r="X359" s="5"/>
      <c r="Y359" s="5"/>
      <c r="Z359" s="8"/>
      <c r="AA359" s="8"/>
      <c r="AB359" s="5"/>
      <c r="AC359" s="5"/>
      <c r="AD359" s="5"/>
      <c r="AE359" s="5"/>
      <c r="AF359" s="5"/>
      <c r="AG359" s="5"/>
      <c r="AH359" s="5"/>
      <c r="AI359" s="28"/>
      <c r="AJ359" s="28"/>
    </row>
    <row r="360" spans="1:3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32"/>
      <c r="V360" s="14"/>
      <c r="W360" s="5"/>
      <c r="X360" s="5"/>
      <c r="Y360" s="5"/>
      <c r="Z360" s="8"/>
      <c r="AA360" s="8"/>
      <c r="AB360" s="5"/>
      <c r="AC360" s="5"/>
      <c r="AD360" s="5"/>
      <c r="AE360" s="5"/>
      <c r="AF360" s="5"/>
      <c r="AG360" s="5"/>
      <c r="AH360" s="5"/>
      <c r="AI360" s="28"/>
      <c r="AJ360" s="28"/>
    </row>
    <row r="361" spans="1:3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32"/>
      <c r="V361" s="14"/>
      <c r="W361" s="5"/>
      <c r="X361" s="5"/>
      <c r="Y361" s="5"/>
      <c r="Z361" s="8"/>
      <c r="AA361" s="8"/>
      <c r="AB361" s="5"/>
      <c r="AC361" s="5"/>
      <c r="AD361" s="5"/>
      <c r="AE361" s="5"/>
      <c r="AF361" s="5"/>
      <c r="AG361" s="5"/>
      <c r="AH361" s="5"/>
      <c r="AI361" s="28"/>
      <c r="AJ361" s="28"/>
    </row>
    <row r="362" spans="1:3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32"/>
      <c r="V362" s="14"/>
      <c r="W362" s="5"/>
      <c r="X362" s="5"/>
      <c r="Y362" s="5"/>
      <c r="Z362" s="8"/>
      <c r="AA362" s="8"/>
      <c r="AB362" s="5"/>
      <c r="AC362" s="5"/>
      <c r="AD362" s="5"/>
      <c r="AE362" s="5"/>
      <c r="AF362" s="5"/>
      <c r="AG362" s="5"/>
      <c r="AH362" s="5"/>
      <c r="AI362" s="28"/>
      <c r="AJ362" s="28"/>
    </row>
    <row r="363" spans="1:3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32"/>
      <c r="V363" s="14"/>
      <c r="W363" s="5"/>
      <c r="X363" s="5"/>
      <c r="Y363" s="5"/>
      <c r="Z363" s="8"/>
      <c r="AA363" s="8"/>
      <c r="AB363" s="5"/>
      <c r="AC363" s="5"/>
      <c r="AD363" s="5"/>
      <c r="AE363" s="5"/>
      <c r="AF363" s="5"/>
      <c r="AG363" s="5"/>
      <c r="AH363" s="5"/>
      <c r="AI363" s="28"/>
      <c r="AJ363" s="28"/>
    </row>
    <row r="364" spans="1:3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32"/>
      <c r="V364" s="14"/>
      <c r="W364" s="5"/>
      <c r="X364" s="5"/>
      <c r="Y364" s="5"/>
      <c r="Z364" s="8"/>
      <c r="AA364" s="8"/>
      <c r="AB364" s="5"/>
      <c r="AC364" s="5"/>
      <c r="AD364" s="5"/>
      <c r="AE364" s="5"/>
      <c r="AF364" s="5"/>
      <c r="AG364" s="5"/>
      <c r="AH364" s="5"/>
      <c r="AI364" s="28"/>
      <c r="AJ364" s="28"/>
    </row>
    <row r="365" spans="1:3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32"/>
      <c r="V365" s="14"/>
      <c r="W365" s="5"/>
      <c r="X365" s="5"/>
      <c r="Y365" s="5"/>
      <c r="Z365" s="8"/>
      <c r="AA365" s="8"/>
      <c r="AB365" s="5"/>
      <c r="AC365" s="5"/>
      <c r="AD365" s="5"/>
      <c r="AE365" s="5"/>
      <c r="AF365" s="5"/>
      <c r="AG365" s="5"/>
      <c r="AH365" s="5"/>
      <c r="AI365" s="28"/>
      <c r="AJ365" s="28"/>
    </row>
    <row r="366" spans="1:3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32"/>
      <c r="V366" s="14"/>
      <c r="W366" s="5"/>
      <c r="X366" s="5"/>
      <c r="Y366" s="5"/>
      <c r="Z366" s="8"/>
      <c r="AA366" s="8"/>
      <c r="AB366" s="5"/>
      <c r="AC366" s="5"/>
      <c r="AD366" s="5"/>
      <c r="AE366" s="5"/>
      <c r="AF366" s="5"/>
      <c r="AG366" s="5"/>
      <c r="AH366" s="5"/>
      <c r="AI366" s="28"/>
      <c r="AJ366" s="28"/>
    </row>
    <row r="367" spans="1:3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32"/>
      <c r="V367" s="14"/>
      <c r="W367" s="5"/>
      <c r="X367" s="5"/>
      <c r="Y367" s="5"/>
      <c r="Z367" s="8"/>
      <c r="AA367" s="8"/>
      <c r="AB367" s="5"/>
      <c r="AC367" s="5"/>
      <c r="AD367" s="5"/>
      <c r="AE367" s="5"/>
      <c r="AF367" s="5"/>
      <c r="AG367" s="5"/>
      <c r="AH367" s="5"/>
      <c r="AI367" s="28"/>
      <c r="AJ367" s="28"/>
    </row>
    <row r="368" spans="1:3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32"/>
      <c r="V368" s="14"/>
      <c r="W368" s="5"/>
      <c r="X368" s="5"/>
      <c r="Y368" s="5"/>
      <c r="Z368" s="8"/>
      <c r="AA368" s="8"/>
      <c r="AB368" s="5"/>
      <c r="AC368" s="5"/>
      <c r="AD368" s="5"/>
      <c r="AE368" s="5"/>
      <c r="AF368" s="5"/>
      <c r="AG368" s="5"/>
      <c r="AH368" s="5"/>
      <c r="AI368" s="28"/>
      <c r="AJ368" s="28"/>
    </row>
    <row r="369" spans="1:3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32"/>
      <c r="V369" s="14"/>
      <c r="W369" s="5"/>
      <c r="X369" s="5"/>
      <c r="Y369" s="5"/>
      <c r="Z369" s="8"/>
      <c r="AA369" s="8"/>
      <c r="AB369" s="5"/>
      <c r="AC369" s="5"/>
      <c r="AD369" s="5"/>
      <c r="AE369" s="5"/>
      <c r="AF369" s="5"/>
      <c r="AG369" s="5"/>
      <c r="AH369" s="5"/>
      <c r="AI369" s="28"/>
      <c r="AJ369" s="28"/>
    </row>
    <row r="370" spans="1:3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32"/>
      <c r="V370" s="14"/>
      <c r="W370" s="5"/>
      <c r="X370" s="5"/>
      <c r="Y370" s="5"/>
      <c r="Z370" s="8"/>
      <c r="AA370" s="8"/>
      <c r="AB370" s="5"/>
      <c r="AC370" s="5"/>
      <c r="AD370" s="5"/>
      <c r="AE370" s="5"/>
      <c r="AF370" s="5"/>
      <c r="AG370" s="5"/>
      <c r="AH370" s="5"/>
      <c r="AI370" s="28"/>
      <c r="AJ370" s="28"/>
    </row>
    <row r="371" spans="1:3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32"/>
      <c r="V371" s="14"/>
      <c r="W371" s="5"/>
      <c r="X371" s="5"/>
      <c r="Y371" s="5"/>
      <c r="Z371" s="8"/>
      <c r="AA371" s="8"/>
      <c r="AB371" s="5"/>
      <c r="AC371" s="5"/>
      <c r="AD371" s="5"/>
      <c r="AE371" s="5"/>
      <c r="AF371" s="5"/>
      <c r="AG371" s="5"/>
      <c r="AH371" s="5"/>
      <c r="AI371" s="28"/>
      <c r="AJ371" s="28"/>
    </row>
    <row r="372" spans="1:3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32"/>
      <c r="V372" s="14"/>
      <c r="W372" s="5"/>
      <c r="X372" s="5"/>
      <c r="Y372" s="5"/>
      <c r="Z372" s="8"/>
      <c r="AA372" s="8"/>
      <c r="AB372" s="5"/>
      <c r="AC372" s="5"/>
      <c r="AD372" s="5"/>
      <c r="AE372" s="5"/>
      <c r="AF372" s="5"/>
      <c r="AG372" s="5"/>
      <c r="AH372" s="5"/>
      <c r="AI372" s="28"/>
      <c r="AJ372" s="28"/>
    </row>
    <row r="373" spans="1:3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32"/>
      <c r="V373" s="14"/>
      <c r="W373" s="5"/>
      <c r="X373" s="5"/>
      <c r="Y373" s="5"/>
      <c r="Z373" s="8"/>
      <c r="AA373" s="8"/>
      <c r="AB373" s="5"/>
      <c r="AC373" s="5"/>
      <c r="AD373" s="5"/>
      <c r="AE373" s="5"/>
      <c r="AF373" s="5"/>
      <c r="AG373" s="5"/>
      <c r="AH373" s="5"/>
      <c r="AI373" s="28"/>
      <c r="AJ373" s="28"/>
    </row>
    <row r="374" spans="1:3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32"/>
      <c r="V374" s="14"/>
      <c r="W374" s="5"/>
      <c r="X374" s="5"/>
      <c r="Y374" s="5"/>
      <c r="Z374" s="8"/>
      <c r="AA374" s="8"/>
      <c r="AB374" s="5"/>
      <c r="AC374" s="5"/>
      <c r="AD374" s="5"/>
      <c r="AE374" s="5"/>
      <c r="AF374" s="5"/>
      <c r="AG374" s="5"/>
      <c r="AH374" s="5"/>
      <c r="AI374" s="28"/>
      <c r="AJ374" s="28"/>
    </row>
    <row r="375" spans="1:3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32"/>
      <c r="V375" s="14"/>
      <c r="W375" s="5"/>
      <c r="X375" s="5"/>
      <c r="Y375" s="5"/>
      <c r="Z375" s="8"/>
      <c r="AA375" s="8"/>
      <c r="AB375" s="5"/>
      <c r="AC375" s="5"/>
      <c r="AD375" s="5"/>
      <c r="AE375" s="5"/>
      <c r="AF375" s="5"/>
      <c r="AG375" s="5"/>
      <c r="AH375" s="5"/>
      <c r="AI375" s="28"/>
      <c r="AJ375" s="28"/>
    </row>
    <row r="376" spans="1:3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32"/>
      <c r="V376" s="14"/>
      <c r="W376" s="5"/>
      <c r="X376" s="5"/>
      <c r="Y376" s="5"/>
      <c r="Z376" s="8"/>
      <c r="AA376" s="8"/>
      <c r="AB376" s="5"/>
      <c r="AC376" s="5"/>
      <c r="AD376" s="5"/>
      <c r="AE376" s="5"/>
      <c r="AF376" s="5"/>
      <c r="AG376" s="5"/>
      <c r="AH376" s="5"/>
      <c r="AI376" s="28"/>
      <c r="AJ376" s="28"/>
    </row>
    <row r="377" spans="1:3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32"/>
      <c r="V377" s="14"/>
      <c r="W377" s="5"/>
      <c r="X377" s="5"/>
      <c r="Y377" s="5"/>
      <c r="Z377" s="8"/>
      <c r="AA377" s="8"/>
      <c r="AB377" s="5"/>
      <c r="AC377" s="5"/>
      <c r="AD377" s="5"/>
      <c r="AE377" s="5"/>
      <c r="AF377" s="5"/>
      <c r="AG377" s="5"/>
      <c r="AH377" s="5"/>
      <c r="AI377" s="28"/>
      <c r="AJ377" s="28"/>
    </row>
    <row r="378" spans="1:3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32"/>
      <c r="V378" s="14"/>
      <c r="W378" s="5"/>
      <c r="X378" s="5"/>
      <c r="Y378" s="5"/>
      <c r="Z378" s="8"/>
      <c r="AA378" s="8"/>
      <c r="AB378" s="5"/>
      <c r="AC378" s="5"/>
      <c r="AD378" s="5"/>
      <c r="AE378" s="5"/>
      <c r="AF378" s="5"/>
      <c r="AG378" s="5"/>
      <c r="AH378" s="5"/>
      <c r="AI378" s="28"/>
      <c r="AJ378" s="28"/>
    </row>
    <row r="379" spans="1:3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32"/>
      <c r="V379" s="14"/>
      <c r="W379" s="5"/>
      <c r="X379" s="5"/>
      <c r="Y379" s="5"/>
      <c r="Z379" s="8"/>
      <c r="AA379" s="8"/>
      <c r="AB379" s="5"/>
      <c r="AC379" s="5"/>
      <c r="AD379" s="5"/>
      <c r="AE379" s="5"/>
      <c r="AF379" s="5"/>
      <c r="AG379" s="5"/>
      <c r="AH379" s="5"/>
      <c r="AI379" s="28"/>
      <c r="AJ379" s="28"/>
    </row>
    <row r="380" spans="1:3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32"/>
      <c r="V380" s="14"/>
      <c r="W380" s="5"/>
      <c r="X380" s="5"/>
      <c r="Y380" s="5"/>
      <c r="Z380" s="8"/>
      <c r="AA380" s="8"/>
      <c r="AB380" s="5"/>
      <c r="AC380" s="5"/>
      <c r="AD380" s="5"/>
      <c r="AE380" s="5"/>
      <c r="AF380" s="5"/>
      <c r="AG380" s="5"/>
      <c r="AH380" s="5"/>
      <c r="AI380" s="28"/>
      <c r="AJ380" s="28"/>
    </row>
    <row r="381" spans="1:3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32"/>
      <c r="V381" s="14"/>
      <c r="W381" s="5"/>
      <c r="X381" s="5"/>
      <c r="Y381" s="5"/>
      <c r="Z381" s="8"/>
      <c r="AA381" s="8"/>
      <c r="AB381" s="5"/>
      <c r="AC381" s="5"/>
      <c r="AD381" s="5"/>
      <c r="AE381" s="5"/>
      <c r="AF381" s="5"/>
      <c r="AG381" s="5"/>
      <c r="AH381" s="5"/>
      <c r="AI381" s="28"/>
      <c r="AJ381" s="28"/>
    </row>
    <row r="382" spans="1:3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32"/>
      <c r="V382" s="14"/>
      <c r="W382" s="5"/>
      <c r="X382" s="5"/>
      <c r="Y382" s="5"/>
      <c r="Z382" s="8"/>
      <c r="AA382" s="8"/>
      <c r="AB382" s="5"/>
      <c r="AC382" s="5"/>
      <c r="AD382" s="5"/>
      <c r="AE382" s="5"/>
      <c r="AF382" s="5"/>
      <c r="AG382" s="5"/>
      <c r="AH382" s="5"/>
      <c r="AI382" s="28"/>
      <c r="AJ382" s="28"/>
    </row>
    <row r="383" spans="1:3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32"/>
      <c r="V383" s="14"/>
      <c r="W383" s="5"/>
      <c r="X383" s="5"/>
      <c r="Y383" s="5"/>
      <c r="Z383" s="8"/>
      <c r="AA383" s="8"/>
      <c r="AB383" s="5"/>
      <c r="AC383" s="5"/>
      <c r="AD383" s="5"/>
      <c r="AE383" s="5"/>
      <c r="AF383" s="5"/>
      <c r="AG383" s="5"/>
      <c r="AH383" s="5"/>
      <c r="AI383" s="28"/>
      <c r="AJ383" s="28"/>
    </row>
    <row r="384" spans="1:3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32"/>
      <c r="V384" s="14"/>
      <c r="W384" s="5"/>
      <c r="X384" s="5"/>
      <c r="Y384" s="5"/>
      <c r="Z384" s="8"/>
      <c r="AA384" s="8"/>
      <c r="AB384" s="5"/>
      <c r="AC384" s="5"/>
      <c r="AD384" s="5"/>
      <c r="AE384" s="5"/>
      <c r="AF384" s="5"/>
      <c r="AG384" s="5"/>
      <c r="AH384" s="5"/>
      <c r="AI384" s="28"/>
      <c r="AJ384" s="28"/>
    </row>
    <row r="385" spans="1:3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32"/>
      <c r="V385" s="14"/>
      <c r="W385" s="5"/>
      <c r="X385" s="5"/>
      <c r="Y385" s="5"/>
      <c r="Z385" s="8"/>
      <c r="AA385" s="8"/>
      <c r="AB385" s="5"/>
      <c r="AC385" s="5"/>
      <c r="AD385" s="5"/>
      <c r="AE385" s="5"/>
      <c r="AF385" s="5"/>
      <c r="AG385" s="5"/>
      <c r="AH385" s="5"/>
      <c r="AI385" s="28"/>
      <c r="AJ385" s="28"/>
    </row>
    <row r="386" spans="1:3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32"/>
      <c r="V386" s="14"/>
      <c r="W386" s="5"/>
      <c r="X386" s="5"/>
      <c r="Y386" s="5"/>
      <c r="Z386" s="8"/>
      <c r="AA386" s="8"/>
      <c r="AB386" s="5"/>
      <c r="AC386" s="5"/>
      <c r="AD386" s="5"/>
      <c r="AE386" s="5"/>
      <c r="AF386" s="5"/>
      <c r="AG386" s="5"/>
      <c r="AH386" s="5"/>
      <c r="AI386" s="28"/>
      <c r="AJ386" s="28"/>
    </row>
    <row r="387" spans="1:3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32"/>
      <c r="V387" s="14"/>
      <c r="W387" s="5"/>
      <c r="X387" s="5"/>
      <c r="Y387" s="5"/>
      <c r="Z387" s="8"/>
      <c r="AA387" s="8"/>
      <c r="AB387" s="5"/>
      <c r="AC387" s="5"/>
      <c r="AD387" s="5"/>
      <c r="AE387" s="5"/>
      <c r="AF387" s="5"/>
      <c r="AG387" s="5"/>
      <c r="AH387" s="5"/>
      <c r="AI387" s="28"/>
      <c r="AJ387" s="28"/>
    </row>
    <row r="388" spans="1:3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32"/>
      <c r="V388" s="14"/>
      <c r="W388" s="5"/>
      <c r="X388" s="5"/>
      <c r="Y388" s="5"/>
      <c r="Z388" s="8"/>
      <c r="AA388" s="8"/>
      <c r="AB388" s="5"/>
      <c r="AC388" s="5"/>
      <c r="AD388" s="5"/>
      <c r="AE388" s="5"/>
      <c r="AF388" s="5"/>
      <c r="AG388" s="5"/>
      <c r="AH388" s="5"/>
      <c r="AI388" s="28"/>
      <c r="AJ388" s="28"/>
    </row>
    <row r="389" spans="1:3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32"/>
      <c r="V389" s="14"/>
      <c r="W389" s="5"/>
      <c r="X389" s="5"/>
      <c r="Y389" s="5"/>
      <c r="Z389" s="8"/>
      <c r="AA389" s="8"/>
      <c r="AB389" s="5"/>
      <c r="AC389" s="5"/>
      <c r="AD389" s="5"/>
      <c r="AE389" s="5"/>
      <c r="AF389" s="5"/>
      <c r="AG389" s="5"/>
      <c r="AH389" s="5"/>
      <c r="AI389" s="28"/>
      <c r="AJ389" s="28"/>
    </row>
    <row r="390" spans="1:3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32"/>
      <c r="V390" s="14"/>
      <c r="W390" s="5"/>
      <c r="X390" s="5"/>
      <c r="Y390" s="5"/>
      <c r="Z390" s="8"/>
      <c r="AA390" s="8"/>
      <c r="AB390" s="5"/>
      <c r="AC390" s="5"/>
      <c r="AD390" s="5"/>
      <c r="AE390" s="5"/>
      <c r="AF390" s="5"/>
      <c r="AG390" s="5"/>
      <c r="AH390" s="5"/>
      <c r="AI390" s="28"/>
      <c r="AJ390" s="28"/>
    </row>
    <row r="391" spans="1:3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32"/>
      <c r="V391" s="14"/>
      <c r="W391" s="5"/>
      <c r="X391" s="5"/>
      <c r="Y391" s="5"/>
      <c r="Z391" s="8"/>
      <c r="AA391" s="8"/>
      <c r="AB391" s="5"/>
      <c r="AC391" s="5"/>
      <c r="AD391" s="5"/>
      <c r="AE391" s="5"/>
      <c r="AF391" s="5"/>
      <c r="AG391" s="5"/>
      <c r="AH391" s="5"/>
      <c r="AI391" s="28"/>
      <c r="AJ391" s="28"/>
    </row>
    <row r="392" spans="1:3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32"/>
      <c r="V392" s="14"/>
      <c r="W392" s="5"/>
      <c r="X392" s="5"/>
      <c r="Y392" s="5"/>
      <c r="Z392" s="8"/>
      <c r="AA392" s="8"/>
      <c r="AB392" s="5"/>
      <c r="AC392" s="5"/>
      <c r="AD392" s="5"/>
      <c r="AE392" s="5"/>
      <c r="AF392" s="5"/>
      <c r="AG392" s="5"/>
      <c r="AH392" s="5"/>
      <c r="AI392" s="28"/>
      <c r="AJ392" s="28"/>
    </row>
    <row r="393" spans="1:3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32"/>
      <c r="V393" s="14"/>
      <c r="W393" s="5"/>
      <c r="X393" s="5"/>
      <c r="Y393" s="5"/>
      <c r="Z393" s="8"/>
      <c r="AA393" s="8"/>
      <c r="AB393" s="5"/>
      <c r="AC393" s="5"/>
      <c r="AD393" s="5"/>
      <c r="AE393" s="5"/>
      <c r="AF393" s="5"/>
      <c r="AG393" s="5"/>
      <c r="AH393" s="5"/>
      <c r="AI393" s="28"/>
      <c r="AJ393" s="28"/>
    </row>
    <row r="394" spans="1:3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32"/>
      <c r="V394" s="14"/>
      <c r="W394" s="5"/>
      <c r="X394" s="5"/>
      <c r="Y394" s="5"/>
      <c r="Z394" s="8"/>
      <c r="AA394" s="8"/>
      <c r="AB394" s="5"/>
      <c r="AC394" s="5"/>
      <c r="AD394" s="5"/>
      <c r="AE394" s="5"/>
      <c r="AF394" s="5"/>
      <c r="AG394" s="5"/>
      <c r="AH394" s="5"/>
      <c r="AI394" s="28"/>
      <c r="AJ394" s="28"/>
    </row>
    <row r="395" spans="1:3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32"/>
      <c r="V395" s="14"/>
      <c r="W395" s="5"/>
      <c r="X395" s="5"/>
      <c r="Y395" s="5"/>
      <c r="Z395" s="8"/>
      <c r="AA395" s="8"/>
      <c r="AB395" s="5"/>
      <c r="AC395" s="5"/>
      <c r="AD395" s="5"/>
      <c r="AE395" s="5"/>
      <c r="AF395" s="5"/>
      <c r="AG395" s="5"/>
      <c r="AH395" s="5"/>
      <c r="AI395" s="28"/>
      <c r="AJ395" s="28"/>
    </row>
    <row r="396" spans="1:3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32"/>
      <c r="V396" s="14"/>
      <c r="W396" s="5"/>
      <c r="X396" s="5"/>
      <c r="Y396" s="5"/>
      <c r="Z396" s="8"/>
      <c r="AA396" s="8"/>
      <c r="AB396" s="5"/>
      <c r="AC396" s="5"/>
      <c r="AD396" s="5"/>
      <c r="AE396" s="5"/>
      <c r="AF396" s="5"/>
      <c r="AG396" s="5"/>
      <c r="AH396" s="5"/>
      <c r="AI396" s="28"/>
      <c r="AJ396" s="28"/>
    </row>
    <row r="397" spans="1:3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32"/>
      <c r="V397" s="14"/>
      <c r="W397" s="5"/>
      <c r="X397" s="5"/>
      <c r="Y397" s="5"/>
      <c r="Z397" s="8"/>
      <c r="AA397" s="8"/>
      <c r="AB397" s="5"/>
      <c r="AC397" s="5"/>
      <c r="AD397" s="5"/>
      <c r="AE397" s="5"/>
      <c r="AF397" s="5"/>
      <c r="AG397" s="5"/>
      <c r="AH397" s="5"/>
      <c r="AI397" s="28"/>
      <c r="AJ397" s="28"/>
    </row>
    <row r="398" spans="1:3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32"/>
      <c r="V398" s="14"/>
      <c r="W398" s="5"/>
      <c r="X398" s="5"/>
      <c r="Y398" s="5"/>
      <c r="Z398" s="8"/>
      <c r="AA398" s="8"/>
      <c r="AB398" s="5"/>
      <c r="AC398" s="5"/>
      <c r="AD398" s="5"/>
      <c r="AE398" s="5"/>
      <c r="AF398" s="5"/>
      <c r="AG398" s="5"/>
      <c r="AH398" s="5"/>
      <c r="AI398" s="28"/>
      <c r="AJ398" s="28"/>
    </row>
    <row r="399" spans="1:3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32"/>
      <c r="V399" s="14"/>
      <c r="W399" s="5"/>
      <c r="X399" s="5"/>
      <c r="Y399" s="5"/>
      <c r="Z399" s="8"/>
      <c r="AA399" s="8"/>
      <c r="AB399" s="5"/>
      <c r="AC399" s="5"/>
      <c r="AD399" s="5"/>
      <c r="AE399" s="5"/>
      <c r="AF399" s="5"/>
      <c r="AG399" s="5"/>
      <c r="AH399" s="5"/>
      <c r="AI399" s="28"/>
      <c r="AJ399" s="28"/>
    </row>
    <row r="400" spans="1:3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32"/>
      <c r="V400" s="14"/>
      <c r="W400" s="5"/>
      <c r="X400" s="5"/>
      <c r="Y400" s="5"/>
      <c r="Z400" s="8"/>
      <c r="AA400" s="8"/>
      <c r="AB400" s="5"/>
      <c r="AC400" s="5"/>
      <c r="AD400" s="5"/>
      <c r="AE400" s="5"/>
      <c r="AF400" s="5"/>
      <c r="AG400" s="5"/>
      <c r="AH400" s="5"/>
      <c r="AI400" s="28"/>
      <c r="AJ400" s="28"/>
    </row>
    <row r="401" spans="1:3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32"/>
      <c r="V401" s="14"/>
      <c r="W401" s="5"/>
      <c r="X401" s="5"/>
      <c r="Y401" s="5"/>
      <c r="Z401" s="8"/>
      <c r="AA401" s="8"/>
      <c r="AB401" s="5"/>
      <c r="AC401" s="5"/>
      <c r="AD401" s="5"/>
      <c r="AE401" s="5"/>
      <c r="AF401" s="5"/>
      <c r="AG401" s="5"/>
      <c r="AH401" s="5"/>
      <c r="AI401" s="28"/>
      <c r="AJ401" s="28"/>
    </row>
    <row r="402" spans="1:3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32"/>
      <c r="V402" s="14"/>
      <c r="W402" s="5"/>
      <c r="X402" s="5"/>
      <c r="Y402" s="5"/>
      <c r="Z402" s="8"/>
      <c r="AA402" s="8"/>
      <c r="AB402" s="5"/>
      <c r="AC402" s="5"/>
      <c r="AD402" s="5"/>
      <c r="AE402" s="5"/>
      <c r="AF402" s="5"/>
      <c r="AG402" s="5"/>
      <c r="AH402" s="5"/>
      <c r="AI402" s="28"/>
      <c r="AJ402" s="28"/>
    </row>
    <row r="403" spans="1:3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32"/>
      <c r="V403" s="14"/>
      <c r="W403" s="5"/>
      <c r="X403" s="5"/>
      <c r="Y403" s="5"/>
      <c r="Z403" s="8"/>
      <c r="AA403" s="8"/>
      <c r="AB403" s="5"/>
      <c r="AC403" s="5"/>
      <c r="AD403" s="5"/>
      <c r="AE403" s="5"/>
      <c r="AF403" s="5"/>
      <c r="AG403" s="5"/>
      <c r="AH403" s="5"/>
      <c r="AI403" s="28"/>
      <c r="AJ403" s="28"/>
    </row>
    <row r="404" spans="1:3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32"/>
      <c r="V404" s="14"/>
      <c r="W404" s="5"/>
      <c r="X404" s="5"/>
      <c r="Y404" s="5"/>
      <c r="Z404" s="8"/>
      <c r="AA404" s="8"/>
      <c r="AB404" s="5"/>
      <c r="AC404" s="5"/>
      <c r="AD404" s="5"/>
      <c r="AE404" s="5"/>
      <c r="AF404" s="5"/>
      <c r="AG404" s="5"/>
      <c r="AH404" s="5"/>
      <c r="AI404" s="28"/>
      <c r="AJ404" s="28"/>
    </row>
    <row r="405" spans="1:3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32"/>
      <c r="V405" s="14"/>
      <c r="W405" s="5"/>
      <c r="X405" s="5"/>
      <c r="Y405" s="5"/>
      <c r="Z405" s="8"/>
      <c r="AA405" s="8"/>
      <c r="AB405" s="5"/>
      <c r="AC405" s="5"/>
      <c r="AD405" s="5"/>
      <c r="AE405" s="5"/>
      <c r="AF405" s="5"/>
      <c r="AG405" s="5"/>
      <c r="AH405" s="5"/>
      <c r="AI405" s="28"/>
      <c r="AJ405" s="28"/>
    </row>
    <row r="406" spans="1:3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32"/>
      <c r="V406" s="14"/>
      <c r="W406" s="5"/>
      <c r="X406" s="5"/>
      <c r="Y406" s="5"/>
      <c r="Z406" s="8"/>
      <c r="AA406" s="8"/>
      <c r="AB406" s="5"/>
      <c r="AC406" s="5"/>
      <c r="AD406" s="5"/>
      <c r="AE406" s="5"/>
      <c r="AF406" s="5"/>
      <c r="AG406" s="5"/>
      <c r="AH406" s="5"/>
      <c r="AI406" s="28"/>
      <c r="AJ406" s="28"/>
    </row>
    <row r="407" spans="1:3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32"/>
      <c r="V407" s="14"/>
      <c r="W407" s="5"/>
      <c r="X407" s="5"/>
      <c r="Y407" s="5"/>
      <c r="Z407" s="8"/>
      <c r="AA407" s="8"/>
      <c r="AB407" s="5"/>
      <c r="AC407" s="5"/>
      <c r="AD407" s="5"/>
      <c r="AE407" s="5"/>
      <c r="AF407" s="5"/>
      <c r="AG407" s="5"/>
      <c r="AH407" s="5"/>
      <c r="AI407" s="28"/>
      <c r="AJ407" s="28"/>
    </row>
    <row r="408" spans="1:3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32"/>
      <c r="V408" s="14"/>
      <c r="W408" s="5"/>
      <c r="X408" s="5"/>
      <c r="Y408" s="5"/>
      <c r="Z408" s="8"/>
      <c r="AA408" s="8"/>
      <c r="AB408" s="5"/>
      <c r="AC408" s="5"/>
      <c r="AD408" s="5"/>
      <c r="AE408" s="5"/>
      <c r="AF408" s="5"/>
      <c r="AG408" s="5"/>
      <c r="AH408" s="5"/>
      <c r="AI408" s="28"/>
      <c r="AJ408" s="28"/>
    </row>
    <row r="409" spans="1:3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32"/>
      <c r="V409" s="14"/>
      <c r="W409" s="5"/>
      <c r="X409" s="5"/>
      <c r="Y409" s="5"/>
      <c r="Z409" s="8"/>
      <c r="AA409" s="8"/>
      <c r="AB409" s="5"/>
      <c r="AC409" s="5"/>
      <c r="AD409" s="5"/>
      <c r="AE409" s="5"/>
      <c r="AF409" s="5"/>
      <c r="AG409" s="5"/>
      <c r="AH409" s="5"/>
      <c r="AI409" s="28"/>
      <c r="AJ409" s="28"/>
    </row>
    <row r="410" spans="1:3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32"/>
      <c r="V410" s="14"/>
      <c r="W410" s="5"/>
      <c r="X410" s="5"/>
      <c r="Y410" s="5"/>
      <c r="Z410" s="8"/>
      <c r="AA410" s="8"/>
      <c r="AB410" s="5"/>
      <c r="AC410" s="5"/>
      <c r="AD410" s="5"/>
      <c r="AE410" s="5"/>
      <c r="AF410" s="5"/>
      <c r="AG410" s="5"/>
      <c r="AH410" s="5"/>
      <c r="AI410" s="28"/>
      <c r="AJ410" s="28"/>
    </row>
    <row r="411" spans="1:3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32"/>
      <c r="V411" s="14"/>
      <c r="W411" s="5"/>
      <c r="X411" s="5"/>
      <c r="Y411" s="5"/>
      <c r="Z411" s="8"/>
      <c r="AA411" s="8"/>
      <c r="AB411" s="5"/>
      <c r="AC411" s="5"/>
      <c r="AD411" s="5"/>
      <c r="AE411" s="5"/>
      <c r="AF411" s="5"/>
      <c r="AG411" s="5"/>
      <c r="AH411" s="5"/>
      <c r="AI411" s="28"/>
      <c r="AJ411" s="28"/>
    </row>
    <row r="412" spans="1:3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32"/>
      <c r="V412" s="14"/>
      <c r="W412" s="5"/>
      <c r="X412" s="5"/>
      <c r="Y412" s="5"/>
      <c r="Z412" s="8"/>
      <c r="AA412" s="8"/>
      <c r="AB412" s="5"/>
      <c r="AC412" s="5"/>
      <c r="AD412" s="5"/>
      <c r="AE412" s="5"/>
      <c r="AF412" s="5"/>
      <c r="AG412" s="5"/>
      <c r="AH412" s="5"/>
      <c r="AI412" s="28"/>
      <c r="AJ412" s="28"/>
    </row>
    <row r="413" spans="1:3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32"/>
      <c r="V413" s="14"/>
      <c r="W413" s="5"/>
      <c r="X413" s="5"/>
      <c r="Y413" s="5"/>
      <c r="Z413" s="8"/>
      <c r="AA413" s="8"/>
      <c r="AB413" s="5"/>
      <c r="AC413" s="5"/>
      <c r="AD413" s="5"/>
      <c r="AE413" s="5"/>
      <c r="AF413" s="5"/>
      <c r="AG413" s="5"/>
      <c r="AH413" s="5"/>
      <c r="AI413" s="28"/>
      <c r="AJ413" s="28"/>
    </row>
    <row r="414" spans="1:3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32"/>
      <c r="V414" s="14"/>
      <c r="W414" s="5"/>
      <c r="X414" s="5"/>
      <c r="Y414" s="5"/>
      <c r="Z414" s="8"/>
      <c r="AA414" s="8"/>
      <c r="AB414" s="5"/>
      <c r="AC414" s="5"/>
      <c r="AD414" s="5"/>
      <c r="AE414" s="5"/>
      <c r="AF414" s="5"/>
      <c r="AG414" s="5"/>
      <c r="AH414" s="5"/>
      <c r="AI414" s="28"/>
      <c r="AJ414" s="28"/>
    </row>
    <row r="415" spans="1:3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32"/>
      <c r="V415" s="14"/>
      <c r="W415" s="5"/>
      <c r="X415" s="5"/>
      <c r="Y415" s="5"/>
      <c r="Z415" s="8"/>
      <c r="AA415" s="8"/>
      <c r="AB415" s="5"/>
      <c r="AC415" s="5"/>
      <c r="AD415" s="5"/>
      <c r="AE415" s="5"/>
      <c r="AF415" s="5"/>
      <c r="AG415" s="5"/>
      <c r="AH415" s="5"/>
      <c r="AI415" s="28"/>
      <c r="AJ415" s="28"/>
    </row>
    <row r="416" spans="1:3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32"/>
      <c r="V416" s="14"/>
      <c r="W416" s="5"/>
      <c r="X416" s="5"/>
      <c r="Y416" s="5"/>
      <c r="Z416" s="8"/>
      <c r="AA416" s="8"/>
      <c r="AB416" s="5"/>
      <c r="AC416" s="5"/>
      <c r="AD416" s="5"/>
      <c r="AE416" s="5"/>
      <c r="AF416" s="5"/>
      <c r="AG416" s="5"/>
      <c r="AH416" s="5"/>
      <c r="AI416" s="28"/>
      <c r="AJ416" s="28"/>
    </row>
    <row r="417" spans="1:3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32"/>
      <c r="V417" s="14"/>
      <c r="W417" s="5"/>
      <c r="X417" s="5"/>
      <c r="Y417" s="5"/>
      <c r="Z417" s="8"/>
      <c r="AA417" s="8"/>
      <c r="AB417" s="5"/>
      <c r="AC417" s="5"/>
      <c r="AD417" s="5"/>
      <c r="AE417" s="5"/>
      <c r="AF417" s="5"/>
      <c r="AG417" s="5"/>
      <c r="AH417" s="5"/>
      <c r="AI417" s="28"/>
      <c r="AJ417" s="28"/>
    </row>
    <row r="418" spans="1:3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32"/>
      <c r="V418" s="14"/>
      <c r="W418" s="5"/>
      <c r="X418" s="5"/>
      <c r="Y418" s="5"/>
      <c r="Z418" s="8"/>
      <c r="AA418" s="8"/>
      <c r="AB418" s="5"/>
      <c r="AC418" s="5"/>
      <c r="AD418" s="5"/>
      <c r="AE418" s="5"/>
      <c r="AF418" s="5"/>
      <c r="AG418" s="5"/>
      <c r="AH418" s="5"/>
      <c r="AI418" s="28"/>
      <c r="AJ418" s="28"/>
    </row>
    <row r="419" spans="1:3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32"/>
      <c r="V419" s="14"/>
      <c r="W419" s="5"/>
      <c r="X419" s="5"/>
      <c r="Y419" s="5"/>
      <c r="Z419" s="8"/>
      <c r="AA419" s="8"/>
      <c r="AB419" s="5"/>
      <c r="AC419" s="5"/>
      <c r="AD419" s="5"/>
      <c r="AE419" s="5"/>
      <c r="AF419" s="5"/>
      <c r="AG419" s="5"/>
      <c r="AH419" s="5"/>
      <c r="AI419" s="28"/>
      <c r="AJ419" s="28"/>
    </row>
    <row r="420" spans="1:3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32"/>
      <c r="V420" s="14"/>
      <c r="W420" s="5"/>
      <c r="X420" s="5"/>
      <c r="Y420" s="5"/>
      <c r="Z420" s="8"/>
      <c r="AA420" s="8"/>
      <c r="AB420" s="5"/>
      <c r="AC420" s="5"/>
      <c r="AD420" s="5"/>
      <c r="AE420" s="5"/>
      <c r="AF420" s="5"/>
      <c r="AG420" s="5"/>
      <c r="AH420" s="5"/>
      <c r="AI420" s="28"/>
      <c r="AJ420" s="28"/>
    </row>
    <row r="421" spans="1:3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32"/>
      <c r="V421" s="14"/>
      <c r="W421" s="5"/>
      <c r="X421" s="5"/>
      <c r="Y421" s="5"/>
      <c r="Z421" s="8"/>
      <c r="AA421" s="8"/>
      <c r="AB421" s="5"/>
      <c r="AC421" s="5"/>
      <c r="AD421" s="5"/>
      <c r="AE421" s="5"/>
      <c r="AF421" s="5"/>
      <c r="AG421" s="5"/>
      <c r="AH421" s="5"/>
      <c r="AI421" s="28"/>
      <c r="AJ421" s="28"/>
    </row>
    <row r="422" spans="1:3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32"/>
      <c r="V422" s="14"/>
      <c r="W422" s="5"/>
      <c r="X422" s="5"/>
      <c r="Y422" s="5"/>
      <c r="Z422" s="8"/>
      <c r="AA422" s="8"/>
      <c r="AB422" s="5"/>
      <c r="AC422" s="5"/>
      <c r="AD422" s="5"/>
      <c r="AE422" s="5"/>
      <c r="AF422" s="5"/>
      <c r="AG422" s="5"/>
      <c r="AH422" s="5"/>
      <c r="AI422" s="28"/>
      <c r="AJ422" s="28"/>
    </row>
    <row r="423" spans="1:3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32"/>
      <c r="V423" s="14"/>
      <c r="W423" s="5"/>
      <c r="X423" s="5"/>
      <c r="Y423" s="5"/>
      <c r="Z423" s="8"/>
      <c r="AA423" s="8"/>
      <c r="AB423" s="5"/>
      <c r="AC423" s="5"/>
      <c r="AD423" s="5"/>
      <c r="AE423" s="5"/>
      <c r="AF423" s="5"/>
      <c r="AG423" s="5"/>
      <c r="AH423" s="5"/>
      <c r="AI423" s="28"/>
      <c r="AJ423" s="28"/>
    </row>
    <row r="424" spans="1:3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32"/>
      <c r="V424" s="14"/>
      <c r="W424" s="5"/>
      <c r="X424" s="5"/>
      <c r="Y424" s="5"/>
      <c r="Z424" s="8"/>
      <c r="AA424" s="8"/>
      <c r="AB424" s="5"/>
      <c r="AC424" s="5"/>
      <c r="AD424" s="5"/>
      <c r="AE424" s="5"/>
      <c r="AF424" s="5"/>
      <c r="AG424" s="5"/>
      <c r="AH424" s="5"/>
      <c r="AI424" s="28"/>
      <c r="AJ424" s="28"/>
    </row>
    <row r="425" spans="1:3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32"/>
      <c r="V425" s="14"/>
      <c r="W425" s="5"/>
      <c r="X425" s="5"/>
      <c r="Y425" s="5"/>
      <c r="Z425" s="8"/>
      <c r="AA425" s="8"/>
      <c r="AB425" s="5"/>
      <c r="AC425" s="5"/>
      <c r="AD425" s="5"/>
      <c r="AE425" s="5"/>
      <c r="AF425" s="5"/>
      <c r="AG425" s="5"/>
      <c r="AH425" s="5"/>
      <c r="AI425" s="28"/>
      <c r="AJ425" s="28"/>
    </row>
    <row r="426" spans="1:3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32"/>
      <c r="V426" s="14"/>
      <c r="W426" s="5"/>
      <c r="X426" s="5"/>
      <c r="Y426" s="5"/>
      <c r="Z426" s="8"/>
      <c r="AA426" s="8"/>
      <c r="AB426" s="5"/>
      <c r="AC426" s="5"/>
      <c r="AD426" s="5"/>
      <c r="AE426" s="5"/>
      <c r="AF426" s="5"/>
      <c r="AG426" s="5"/>
      <c r="AH426" s="5"/>
      <c r="AI426" s="28"/>
      <c r="AJ426" s="28"/>
    </row>
    <row r="427" spans="1:3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32"/>
      <c r="V427" s="14"/>
      <c r="W427" s="5"/>
      <c r="X427" s="5"/>
      <c r="Y427" s="5"/>
      <c r="Z427" s="8"/>
      <c r="AA427" s="8"/>
      <c r="AB427" s="5"/>
      <c r="AC427" s="5"/>
      <c r="AD427" s="5"/>
      <c r="AE427" s="5"/>
      <c r="AF427" s="5"/>
      <c r="AG427" s="5"/>
      <c r="AH427" s="5"/>
      <c r="AI427" s="28"/>
      <c r="AJ427" s="28"/>
    </row>
    <row r="428" spans="1:3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32"/>
      <c r="V428" s="14"/>
      <c r="W428" s="5"/>
      <c r="X428" s="5"/>
      <c r="Y428" s="5"/>
      <c r="Z428" s="8"/>
      <c r="AA428" s="8"/>
      <c r="AB428" s="5"/>
      <c r="AC428" s="5"/>
      <c r="AD428" s="5"/>
      <c r="AE428" s="5"/>
      <c r="AF428" s="5"/>
      <c r="AG428" s="5"/>
      <c r="AH428" s="5"/>
      <c r="AI428" s="28"/>
      <c r="AJ428" s="28"/>
    </row>
    <row r="429" spans="1:3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32"/>
      <c r="V429" s="14"/>
      <c r="W429" s="5"/>
      <c r="X429" s="5"/>
      <c r="Y429" s="5"/>
      <c r="Z429" s="8"/>
      <c r="AA429" s="8"/>
      <c r="AB429" s="5"/>
      <c r="AC429" s="5"/>
      <c r="AD429" s="5"/>
      <c r="AE429" s="5"/>
      <c r="AF429" s="5"/>
      <c r="AG429" s="5"/>
      <c r="AH429" s="5"/>
      <c r="AI429" s="28"/>
      <c r="AJ429" s="28"/>
    </row>
    <row r="430" spans="1:3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32"/>
      <c r="V430" s="14"/>
      <c r="W430" s="5"/>
      <c r="X430" s="5"/>
      <c r="Y430" s="5"/>
      <c r="Z430" s="8"/>
      <c r="AA430" s="8"/>
      <c r="AB430" s="5"/>
      <c r="AC430" s="5"/>
      <c r="AD430" s="5"/>
      <c r="AE430" s="5"/>
      <c r="AF430" s="5"/>
      <c r="AG430" s="5"/>
      <c r="AH430" s="5"/>
      <c r="AI430" s="28"/>
      <c r="AJ430" s="28"/>
    </row>
    <row r="431" spans="1:3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32"/>
      <c r="V431" s="14"/>
      <c r="W431" s="5"/>
      <c r="X431" s="5"/>
      <c r="Y431" s="5"/>
      <c r="Z431" s="8"/>
      <c r="AA431" s="8"/>
      <c r="AB431" s="5"/>
      <c r="AC431" s="5"/>
      <c r="AD431" s="5"/>
      <c r="AE431" s="5"/>
      <c r="AF431" s="5"/>
      <c r="AG431" s="5"/>
      <c r="AH431" s="5"/>
      <c r="AI431" s="28"/>
      <c r="AJ431" s="28"/>
    </row>
    <row r="432" spans="1:3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32"/>
      <c r="V432" s="14"/>
      <c r="W432" s="5"/>
      <c r="X432" s="5"/>
      <c r="Y432" s="5"/>
      <c r="Z432" s="8"/>
      <c r="AA432" s="8"/>
      <c r="AB432" s="5"/>
      <c r="AC432" s="5"/>
      <c r="AD432" s="5"/>
      <c r="AE432" s="5"/>
      <c r="AF432" s="5"/>
      <c r="AG432" s="5"/>
      <c r="AH432" s="5"/>
      <c r="AI432" s="28"/>
      <c r="AJ432" s="28"/>
    </row>
    <row r="433" spans="1:3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32"/>
      <c r="V433" s="14"/>
      <c r="W433" s="5"/>
      <c r="X433" s="5"/>
      <c r="Y433" s="5"/>
      <c r="Z433" s="8"/>
      <c r="AA433" s="8"/>
      <c r="AB433" s="5"/>
      <c r="AC433" s="5"/>
      <c r="AD433" s="5"/>
      <c r="AE433" s="5"/>
      <c r="AF433" s="5"/>
      <c r="AG433" s="5"/>
      <c r="AH433" s="5"/>
      <c r="AI433" s="28"/>
      <c r="AJ433" s="28"/>
    </row>
    <row r="434" spans="1:3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32"/>
      <c r="V434" s="14"/>
      <c r="W434" s="5"/>
      <c r="X434" s="5"/>
      <c r="Y434" s="5"/>
      <c r="Z434" s="8"/>
      <c r="AA434" s="8"/>
      <c r="AB434" s="5"/>
      <c r="AC434" s="5"/>
      <c r="AD434" s="5"/>
      <c r="AE434" s="5"/>
      <c r="AF434" s="5"/>
      <c r="AG434" s="5"/>
      <c r="AH434" s="5"/>
      <c r="AI434" s="28"/>
      <c r="AJ434" s="28"/>
    </row>
    <row r="435" spans="1:3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32"/>
      <c r="V435" s="14"/>
      <c r="W435" s="5"/>
      <c r="X435" s="5"/>
      <c r="Y435" s="5"/>
      <c r="Z435" s="8"/>
      <c r="AA435" s="8"/>
      <c r="AB435" s="5"/>
      <c r="AC435" s="5"/>
      <c r="AD435" s="5"/>
      <c r="AE435" s="5"/>
      <c r="AF435" s="5"/>
      <c r="AG435" s="5"/>
      <c r="AH435" s="5"/>
      <c r="AI435" s="28"/>
      <c r="AJ435" s="28"/>
    </row>
    <row r="436" spans="1:3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32"/>
      <c r="V436" s="14"/>
      <c r="W436" s="5"/>
      <c r="X436" s="5"/>
      <c r="Y436" s="5"/>
      <c r="Z436" s="8"/>
      <c r="AA436" s="8"/>
      <c r="AB436" s="5"/>
      <c r="AC436" s="5"/>
      <c r="AD436" s="5"/>
      <c r="AE436" s="5"/>
      <c r="AF436" s="5"/>
      <c r="AG436" s="5"/>
      <c r="AH436" s="5"/>
      <c r="AI436" s="28"/>
      <c r="AJ436" s="28"/>
    </row>
    <row r="437" spans="1:3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32"/>
      <c r="V437" s="14"/>
      <c r="W437" s="5"/>
      <c r="X437" s="5"/>
      <c r="Y437" s="5"/>
      <c r="Z437" s="8"/>
      <c r="AA437" s="8"/>
      <c r="AB437" s="5"/>
      <c r="AC437" s="5"/>
      <c r="AD437" s="5"/>
      <c r="AE437" s="5"/>
      <c r="AF437" s="5"/>
      <c r="AG437" s="5"/>
      <c r="AH437" s="5"/>
      <c r="AI437" s="28"/>
      <c r="AJ437" s="28"/>
    </row>
    <row r="438" spans="1:3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32"/>
      <c r="V438" s="14"/>
      <c r="W438" s="5"/>
      <c r="X438" s="5"/>
      <c r="Y438" s="5"/>
      <c r="Z438" s="8"/>
      <c r="AA438" s="8"/>
      <c r="AB438" s="5"/>
      <c r="AC438" s="5"/>
      <c r="AD438" s="5"/>
      <c r="AE438" s="5"/>
      <c r="AF438" s="5"/>
      <c r="AG438" s="5"/>
      <c r="AH438" s="5"/>
      <c r="AI438" s="28"/>
      <c r="AJ438" s="28"/>
    </row>
    <row r="439" spans="1:3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32"/>
      <c r="V439" s="14"/>
      <c r="W439" s="5"/>
      <c r="X439" s="5"/>
      <c r="Y439" s="5"/>
      <c r="Z439" s="8"/>
      <c r="AA439" s="8"/>
      <c r="AB439" s="5"/>
      <c r="AC439" s="5"/>
      <c r="AD439" s="5"/>
      <c r="AE439" s="5"/>
      <c r="AF439" s="5"/>
      <c r="AG439" s="5"/>
      <c r="AH439" s="5"/>
      <c r="AI439" s="28"/>
      <c r="AJ439" s="28"/>
    </row>
    <row r="440" spans="1:3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32"/>
      <c r="V440" s="14"/>
      <c r="W440" s="5"/>
      <c r="X440" s="5"/>
      <c r="Y440" s="5"/>
      <c r="Z440" s="8"/>
      <c r="AA440" s="8"/>
      <c r="AB440" s="5"/>
      <c r="AC440" s="5"/>
      <c r="AD440" s="5"/>
      <c r="AE440" s="5"/>
      <c r="AF440" s="5"/>
      <c r="AG440" s="5"/>
      <c r="AH440" s="5"/>
      <c r="AI440" s="28"/>
      <c r="AJ440" s="28"/>
    </row>
    <row r="441" spans="1:3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32"/>
      <c r="V441" s="14"/>
      <c r="W441" s="5"/>
      <c r="X441" s="5"/>
      <c r="Y441" s="5"/>
      <c r="Z441" s="8"/>
      <c r="AA441" s="8"/>
      <c r="AB441" s="5"/>
      <c r="AC441" s="5"/>
      <c r="AD441" s="5"/>
      <c r="AE441" s="5"/>
      <c r="AF441" s="5"/>
      <c r="AG441" s="5"/>
      <c r="AH441" s="5"/>
      <c r="AI441" s="28"/>
      <c r="AJ441" s="28"/>
    </row>
    <row r="442" spans="1:3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32"/>
      <c r="V442" s="14"/>
      <c r="W442" s="5"/>
      <c r="X442" s="5"/>
      <c r="Y442" s="5"/>
      <c r="Z442" s="8"/>
      <c r="AA442" s="8"/>
      <c r="AB442" s="5"/>
      <c r="AC442" s="5"/>
      <c r="AD442" s="5"/>
      <c r="AE442" s="5"/>
      <c r="AF442" s="5"/>
      <c r="AG442" s="5"/>
      <c r="AH442" s="5"/>
      <c r="AI442" s="28"/>
      <c r="AJ442" s="28"/>
    </row>
    <row r="443" spans="1:3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32"/>
      <c r="V443" s="14"/>
      <c r="W443" s="5"/>
      <c r="X443" s="5"/>
      <c r="Y443" s="5"/>
      <c r="Z443" s="8"/>
      <c r="AA443" s="8"/>
      <c r="AB443" s="5"/>
      <c r="AC443" s="5"/>
      <c r="AD443" s="5"/>
      <c r="AE443" s="5"/>
      <c r="AF443" s="5"/>
      <c r="AG443" s="5"/>
      <c r="AH443" s="5"/>
      <c r="AI443" s="28"/>
      <c r="AJ443" s="28"/>
    </row>
    <row r="444" spans="1:3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32"/>
      <c r="V444" s="14"/>
      <c r="W444" s="5"/>
      <c r="X444" s="5"/>
      <c r="Y444" s="5"/>
      <c r="Z444" s="8"/>
      <c r="AA444" s="8"/>
      <c r="AB444" s="5"/>
      <c r="AC444" s="5"/>
      <c r="AD444" s="5"/>
      <c r="AE444" s="5"/>
      <c r="AF444" s="5"/>
      <c r="AG444" s="5"/>
      <c r="AH444" s="5"/>
      <c r="AI444" s="28"/>
      <c r="AJ444" s="28"/>
    </row>
    <row r="445" spans="1:3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32"/>
      <c r="V445" s="14"/>
      <c r="W445" s="5"/>
      <c r="X445" s="5"/>
      <c r="Y445" s="5"/>
      <c r="Z445" s="8"/>
      <c r="AA445" s="8"/>
      <c r="AB445" s="5"/>
      <c r="AC445" s="5"/>
      <c r="AD445" s="5"/>
      <c r="AE445" s="5"/>
      <c r="AF445" s="5"/>
      <c r="AG445" s="5"/>
      <c r="AH445" s="5"/>
      <c r="AI445" s="28"/>
      <c r="AJ445" s="28"/>
    </row>
    <row r="446" spans="1:3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32"/>
      <c r="V446" s="14"/>
      <c r="W446" s="5"/>
      <c r="X446" s="5"/>
      <c r="Y446" s="5"/>
      <c r="Z446" s="8"/>
      <c r="AA446" s="8"/>
      <c r="AB446" s="5"/>
      <c r="AC446" s="5"/>
      <c r="AD446" s="5"/>
      <c r="AE446" s="5"/>
      <c r="AF446" s="5"/>
      <c r="AG446" s="5"/>
      <c r="AH446" s="5"/>
      <c r="AI446" s="28"/>
      <c r="AJ446" s="28"/>
    </row>
    <row r="447" spans="1:3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32"/>
      <c r="V447" s="14"/>
      <c r="W447" s="5"/>
      <c r="X447" s="5"/>
      <c r="Y447" s="5"/>
      <c r="Z447" s="8"/>
      <c r="AA447" s="8"/>
      <c r="AB447" s="5"/>
      <c r="AC447" s="5"/>
      <c r="AD447" s="5"/>
      <c r="AE447" s="5"/>
      <c r="AF447" s="5"/>
      <c r="AG447" s="5"/>
      <c r="AH447" s="5"/>
      <c r="AI447" s="28"/>
      <c r="AJ447" s="28"/>
    </row>
    <row r="448" spans="1:3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32"/>
      <c r="V448" s="14"/>
      <c r="W448" s="5"/>
      <c r="X448" s="5"/>
      <c r="Y448" s="5"/>
      <c r="Z448" s="8"/>
      <c r="AA448" s="8"/>
      <c r="AB448" s="5"/>
      <c r="AC448" s="5"/>
      <c r="AD448" s="5"/>
      <c r="AE448" s="5"/>
      <c r="AF448" s="5"/>
      <c r="AG448" s="5"/>
      <c r="AH448" s="5"/>
      <c r="AI448" s="28"/>
      <c r="AJ448" s="28"/>
    </row>
    <row r="449" spans="1:3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32"/>
      <c r="V449" s="14"/>
      <c r="W449" s="5"/>
      <c r="X449" s="5"/>
      <c r="Y449" s="5"/>
      <c r="Z449" s="8"/>
      <c r="AA449" s="8"/>
      <c r="AB449" s="5"/>
      <c r="AC449" s="5"/>
      <c r="AD449" s="5"/>
      <c r="AE449" s="5"/>
      <c r="AF449" s="5"/>
      <c r="AG449" s="5"/>
      <c r="AH449" s="5"/>
      <c r="AI449" s="28"/>
      <c r="AJ449" s="28"/>
    </row>
    <row r="450" spans="1:3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32"/>
      <c r="V450" s="14"/>
      <c r="W450" s="5"/>
      <c r="X450" s="5"/>
      <c r="Y450" s="5"/>
      <c r="Z450" s="8"/>
      <c r="AA450" s="8"/>
      <c r="AB450" s="5"/>
      <c r="AC450" s="5"/>
      <c r="AD450" s="5"/>
      <c r="AE450" s="5"/>
      <c r="AF450" s="5"/>
      <c r="AG450" s="5"/>
      <c r="AH450" s="5"/>
      <c r="AI450" s="28"/>
      <c r="AJ450" s="28"/>
    </row>
    <row r="451" spans="1:3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32"/>
      <c r="V451" s="14"/>
      <c r="W451" s="5"/>
      <c r="X451" s="5"/>
      <c r="Y451" s="5"/>
      <c r="Z451" s="8"/>
      <c r="AA451" s="8"/>
      <c r="AB451" s="5"/>
      <c r="AC451" s="5"/>
      <c r="AD451" s="5"/>
      <c r="AE451" s="5"/>
      <c r="AF451" s="5"/>
      <c r="AG451" s="5"/>
      <c r="AH451" s="5"/>
      <c r="AI451" s="28"/>
      <c r="AJ451" s="28"/>
    </row>
    <row r="452" spans="1:3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32"/>
      <c r="V452" s="14"/>
      <c r="W452" s="5"/>
      <c r="X452" s="5"/>
      <c r="Y452" s="5"/>
      <c r="Z452" s="8"/>
      <c r="AA452" s="8"/>
      <c r="AB452" s="5"/>
      <c r="AC452" s="5"/>
      <c r="AD452" s="5"/>
      <c r="AE452" s="5"/>
      <c r="AF452" s="5"/>
      <c r="AG452" s="5"/>
      <c r="AH452" s="5"/>
      <c r="AI452" s="28"/>
      <c r="AJ452" s="28"/>
    </row>
    <row r="453" spans="1:3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32"/>
      <c r="V453" s="14"/>
      <c r="W453" s="5"/>
      <c r="X453" s="5"/>
      <c r="Y453" s="5"/>
      <c r="Z453" s="8"/>
      <c r="AA453" s="8"/>
      <c r="AB453" s="5"/>
      <c r="AC453" s="5"/>
      <c r="AD453" s="5"/>
      <c r="AE453" s="5"/>
      <c r="AF453" s="5"/>
      <c r="AG453" s="5"/>
      <c r="AH453" s="5"/>
      <c r="AI453" s="28"/>
      <c r="AJ453" s="28"/>
    </row>
    <row r="454" spans="1:3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32"/>
      <c r="V454" s="14"/>
      <c r="W454" s="5"/>
      <c r="X454" s="5"/>
      <c r="Y454" s="5"/>
      <c r="Z454" s="8"/>
      <c r="AA454" s="8"/>
      <c r="AB454" s="5"/>
      <c r="AC454" s="5"/>
      <c r="AD454" s="5"/>
      <c r="AE454" s="5"/>
      <c r="AF454" s="5"/>
      <c r="AG454" s="5"/>
      <c r="AH454" s="5"/>
      <c r="AI454" s="28"/>
      <c r="AJ454" s="28"/>
    </row>
    <row r="455" spans="1:3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32"/>
      <c r="V455" s="14"/>
      <c r="W455" s="5"/>
      <c r="X455" s="5"/>
      <c r="Y455" s="5"/>
      <c r="Z455" s="8"/>
      <c r="AA455" s="8"/>
      <c r="AB455" s="5"/>
      <c r="AC455" s="5"/>
      <c r="AD455" s="5"/>
      <c r="AE455" s="5"/>
      <c r="AF455" s="5"/>
      <c r="AG455" s="5"/>
      <c r="AH455" s="5"/>
      <c r="AI455" s="28"/>
      <c r="AJ455" s="28"/>
    </row>
    <row r="456" spans="1:3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32"/>
      <c r="V456" s="14"/>
      <c r="W456" s="5"/>
      <c r="X456" s="5"/>
      <c r="Y456" s="5"/>
      <c r="Z456" s="8"/>
      <c r="AA456" s="8"/>
      <c r="AB456" s="5"/>
      <c r="AC456" s="5"/>
      <c r="AD456" s="5"/>
      <c r="AE456" s="5"/>
      <c r="AF456" s="5"/>
      <c r="AG456" s="5"/>
      <c r="AH456" s="5"/>
      <c r="AI456" s="28"/>
      <c r="AJ456" s="28"/>
    </row>
    <row r="457" spans="1:3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32"/>
      <c r="V457" s="14"/>
      <c r="W457" s="5"/>
      <c r="X457" s="5"/>
      <c r="Y457" s="5"/>
      <c r="Z457" s="8"/>
      <c r="AA457" s="8"/>
      <c r="AB457" s="5"/>
      <c r="AC457" s="5"/>
      <c r="AD457" s="5"/>
      <c r="AE457" s="5"/>
      <c r="AF457" s="5"/>
      <c r="AG457" s="5"/>
      <c r="AH457" s="5"/>
      <c r="AI457" s="28"/>
      <c r="AJ457" s="28"/>
    </row>
    <row r="458" spans="1:3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32"/>
      <c r="V458" s="14"/>
      <c r="W458" s="5"/>
      <c r="X458" s="5"/>
      <c r="Y458" s="5"/>
      <c r="Z458" s="8"/>
      <c r="AA458" s="8"/>
      <c r="AB458" s="5"/>
      <c r="AC458" s="5"/>
      <c r="AD458" s="5"/>
      <c r="AE458" s="5"/>
      <c r="AF458" s="5"/>
      <c r="AG458" s="5"/>
      <c r="AH458" s="5"/>
      <c r="AI458" s="28"/>
      <c r="AJ458" s="28"/>
    </row>
    <row r="459" spans="1:3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32"/>
      <c r="V459" s="14"/>
      <c r="W459" s="5"/>
      <c r="X459" s="5"/>
      <c r="Y459" s="5"/>
      <c r="Z459" s="8"/>
      <c r="AA459" s="8"/>
      <c r="AB459" s="5"/>
      <c r="AC459" s="5"/>
      <c r="AD459" s="5"/>
      <c r="AE459" s="5"/>
      <c r="AF459" s="5"/>
      <c r="AG459" s="5"/>
      <c r="AH459" s="5"/>
      <c r="AI459" s="28"/>
      <c r="AJ459" s="28"/>
    </row>
    <row r="460" spans="1:3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32"/>
      <c r="V460" s="14"/>
      <c r="W460" s="5"/>
      <c r="X460" s="5"/>
      <c r="Y460" s="5"/>
      <c r="Z460" s="8"/>
      <c r="AA460" s="8"/>
      <c r="AB460" s="5"/>
      <c r="AC460" s="5"/>
      <c r="AD460" s="5"/>
      <c r="AE460" s="5"/>
      <c r="AF460" s="5"/>
      <c r="AG460" s="5"/>
      <c r="AH460" s="5"/>
      <c r="AI460" s="28"/>
      <c r="AJ460" s="28"/>
    </row>
    <row r="461" spans="1:3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32"/>
      <c r="V461" s="14"/>
      <c r="W461" s="5"/>
      <c r="X461" s="5"/>
      <c r="Y461" s="5"/>
      <c r="Z461" s="8"/>
      <c r="AA461" s="8"/>
      <c r="AB461" s="5"/>
      <c r="AC461" s="5"/>
      <c r="AD461" s="5"/>
      <c r="AE461" s="5"/>
      <c r="AF461" s="5"/>
      <c r="AG461" s="5"/>
      <c r="AH461" s="5"/>
      <c r="AI461" s="28"/>
      <c r="AJ461" s="28"/>
    </row>
    <row r="462" spans="1:3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32"/>
      <c r="V462" s="14"/>
      <c r="W462" s="5"/>
      <c r="X462" s="5"/>
      <c r="Y462" s="5"/>
      <c r="Z462" s="8"/>
      <c r="AA462" s="8"/>
      <c r="AB462" s="5"/>
      <c r="AC462" s="5"/>
      <c r="AD462" s="5"/>
      <c r="AE462" s="5"/>
      <c r="AF462" s="5"/>
      <c r="AG462" s="5"/>
      <c r="AH462" s="5"/>
      <c r="AI462" s="28"/>
      <c r="AJ462" s="28"/>
    </row>
    <row r="463" spans="1:3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32"/>
      <c r="V463" s="14"/>
      <c r="W463" s="5"/>
      <c r="X463" s="5"/>
      <c r="Y463" s="5"/>
      <c r="Z463" s="8"/>
      <c r="AA463" s="8"/>
      <c r="AB463" s="5"/>
      <c r="AC463" s="5"/>
      <c r="AD463" s="5"/>
      <c r="AE463" s="5"/>
      <c r="AF463" s="5"/>
      <c r="AG463" s="5"/>
      <c r="AH463" s="5"/>
      <c r="AI463" s="28"/>
      <c r="AJ463" s="28"/>
    </row>
    <row r="464" spans="1:3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32"/>
      <c r="V464" s="14"/>
      <c r="W464" s="5"/>
      <c r="X464" s="5"/>
      <c r="Y464" s="5"/>
      <c r="Z464" s="8"/>
      <c r="AA464" s="8"/>
      <c r="AB464" s="5"/>
      <c r="AC464" s="5"/>
      <c r="AD464" s="5"/>
      <c r="AE464" s="5"/>
      <c r="AF464" s="5"/>
      <c r="AG464" s="5"/>
      <c r="AH464" s="5"/>
      <c r="AI464" s="28"/>
      <c r="AJ464" s="28"/>
    </row>
    <row r="465" spans="1:3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32"/>
      <c r="V465" s="14"/>
      <c r="W465" s="5"/>
      <c r="X465" s="5"/>
      <c r="Y465" s="5"/>
      <c r="Z465" s="8"/>
      <c r="AA465" s="8"/>
      <c r="AB465" s="5"/>
      <c r="AC465" s="5"/>
      <c r="AD465" s="5"/>
      <c r="AE465" s="5"/>
      <c r="AF465" s="5"/>
      <c r="AG465" s="5"/>
      <c r="AH465" s="5"/>
      <c r="AI465" s="28"/>
      <c r="AJ465" s="28"/>
    </row>
    <row r="466" spans="1:3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32"/>
      <c r="V466" s="14"/>
      <c r="W466" s="5"/>
      <c r="X466" s="5"/>
      <c r="Y466" s="5"/>
      <c r="Z466" s="8"/>
      <c r="AA466" s="8"/>
      <c r="AB466" s="5"/>
      <c r="AC466" s="5"/>
      <c r="AD466" s="5"/>
      <c r="AE466" s="5"/>
      <c r="AF466" s="5"/>
      <c r="AG466" s="5"/>
      <c r="AH466" s="5"/>
      <c r="AI466" s="28"/>
      <c r="AJ466" s="28"/>
    </row>
    <row r="467" spans="1:3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32"/>
      <c r="V467" s="14"/>
      <c r="W467" s="5"/>
      <c r="X467" s="5"/>
      <c r="Y467" s="5"/>
      <c r="Z467" s="8"/>
      <c r="AA467" s="8"/>
      <c r="AB467" s="5"/>
      <c r="AC467" s="5"/>
      <c r="AD467" s="5"/>
      <c r="AE467" s="5"/>
      <c r="AF467" s="5"/>
      <c r="AG467" s="5"/>
      <c r="AH467" s="5"/>
      <c r="AI467" s="28"/>
      <c r="AJ467" s="28"/>
    </row>
    <row r="468" spans="1:3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32"/>
      <c r="V468" s="14"/>
      <c r="W468" s="5"/>
      <c r="X468" s="5"/>
      <c r="Y468" s="5"/>
      <c r="Z468" s="8"/>
      <c r="AA468" s="8"/>
      <c r="AB468" s="5"/>
      <c r="AC468" s="5"/>
      <c r="AD468" s="5"/>
      <c r="AE468" s="5"/>
      <c r="AF468" s="5"/>
      <c r="AG468" s="5"/>
      <c r="AH468" s="5"/>
      <c r="AI468" s="28"/>
      <c r="AJ468" s="28"/>
    </row>
    <row r="469" spans="1:3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32"/>
      <c r="V469" s="14"/>
      <c r="W469" s="5"/>
      <c r="X469" s="5"/>
      <c r="Y469" s="5"/>
      <c r="Z469" s="8"/>
      <c r="AA469" s="8"/>
      <c r="AB469" s="5"/>
      <c r="AC469" s="5"/>
      <c r="AD469" s="5"/>
      <c r="AE469" s="5"/>
      <c r="AF469" s="5"/>
      <c r="AG469" s="5"/>
      <c r="AH469" s="5"/>
      <c r="AI469" s="28"/>
      <c r="AJ469" s="28"/>
    </row>
    <row r="470" spans="1:3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32"/>
      <c r="V470" s="14"/>
      <c r="W470" s="5"/>
      <c r="X470" s="5"/>
      <c r="Y470" s="5"/>
      <c r="Z470" s="8"/>
      <c r="AA470" s="8"/>
      <c r="AB470" s="5"/>
      <c r="AC470" s="5"/>
      <c r="AD470" s="5"/>
      <c r="AE470" s="5"/>
      <c r="AF470" s="5"/>
      <c r="AG470" s="5"/>
      <c r="AH470" s="5"/>
      <c r="AI470" s="28"/>
      <c r="AJ470" s="28"/>
    </row>
    <row r="471" spans="1:3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32"/>
      <c r="V471" s="14"/>
      <c r="W471" s="5"/>
      <c r="X471" s="5"/>
      <c r="Y471" s="5"/>
      <c r="Z471" s="8"/>
      <c r="AA471" s="8"/>
      <c r="AB471" s="5"/>
      <c r="AC471" s="5"/>
      <c r="AD471" s="5"/>
      <c r="AE471" s="5"/>
      <c r="AF471" s="5"/>
      <c r="AG471" s="5"/>
      <c r="AH471" s="5"/>
      <c r="AI471" s="28"/>
      <c r="AJ471" s="28"/>
    </row>
    <row r="472" spans="1:3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32"/>
      <c r="V472" s="14"/>
      <c r="W472" s="5"/>
      <c r="X472" s="5"/>
      <c r="Y472" s="5"/>
      <c r="Z472" s="8"/>
      <c r="AA472" s="8"/>
      <c r="AB472" s="5"/>
      <c r="AC472" s="5"/>
      <c r="AD472" s="5"/>
      <c r="AE472" s="5"/>
      <c r="AF472" s="5"/>
      <c r="AG472" s="5"/>
      <c r="AH472" s="5"/>
      <c r="AI472" s="28"/>
      <c r="AJ472" s="28"/>
    </row>
    <row r="473" spans="1:3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32"/>
      <c r="V473" s="14"/>
      <c r="W473" s="5"/>
      <c r="X473" s="5"/>
      <c r="Y473" s="5"/>
      <c r="Z473" s="8"/>
      <c r="AA473" s="8"/>
      <c r="AB473" s="5"/>
      <c r="AC473" s="5"/>
      <c r="AD473" s="5"/>
      <c r="AE473" s="5"/>
      <c r="AF473" s="5"/>
      <c r="AG473" s="5"/>
      <c r="AH473" s="5"/>
      <c r="AI473" s="28"/>
      <c r="AJ473" s="28"/>
    </row>
    <row r="474" spans="1:3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32"/>
      <c r="V474" s="14"/>
      <c r="W474" s="5"/>
      <c r="X474" s="5"/>
      <c r="Y474" s="5"/>
      <c r="Z474" s="8"/>
      <c r="AA474" s="8"/>
      <c r="AB474" s="5"/>
      <c r="AC474" s="5"/>
      <c r="AD474" s="5"/>
      <c r="AE474" s="5"/>
      <c r="AF474" s="5"/>
      <c r="AG474" s="5"/>
      <c r="AH474" s="5"/>
      <c r="AI474" s="28"/>
      <c r="AJ474" s="28"/>
    </row>
    <row r="475" spans="1:3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32"/>
      <c r="V475" s="14"/>
      <c r="W475" s="5"/>
      <c r="X475" s="5"/>
      <c r="Y475" s="5"/>
      <c r="Z475" s="8"/>
      <c r="AA475" s="8"/>
      <c r="AB475" s="5"/>
      <c r="AC475" s="5"/>
      <c r="AD475" s="5"/>
      <c r="AE475" s="5"/>
      <c r="AF475" s="5"/>
      <c r="AG475" s="5"/>
      <c r="AH475" s="5"/>
      <c r="AI475" s="28"/>
      <c r="AJ475" s="28"/>
    </row>
    <row r="476" spans="1:3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32"/>
      <c r="V476" s="14"/>
      <c r="W476" s="5"/>
      <c r="X476" s="5"/>
      <c r="Y476" s="5"/>
      <c r="Z476" s="8"/>
      <c r="AA476" s="8"/>
      <c r="AB476" s="5"/>
      <c r="AC476" s="5"/>
      <c r="AD476" s="5"/>
      <c r="AE476" s="5"/>
      <c r="AF476" s="5"/>
      <c r="AG476" s="5"/>
      <c r="AH476" s="5"/>
      <c r="AI476" s="28"/>
      <c r="AJ476" s="28"/>
    </row>
    <row r="477" spans="1:3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32"/>
      <c r="V477" s="14"/>
      <c r="W477" s="5"/>
      <c r="X477" s="5"/>
      <c r="Y477" s="5"/>
      <c r="Z477" s="8"/>
      <c r="AA477" s="8"/>
      <c r="AB477" s="5"/>
      <c r="AC477" s="5"/>
      <c r="AD477" s="5"/>
      <c r="AE477" s="5"/>
      <c r="AF477" s="5"/>
      <c r="AG477" s="5"/>
      <c r="AH477" s="5"/>
      <c r="AI477" s="28"/>
      <c r="AJ477" s="28"/>
    </row>
    <row r="478" spans="1:3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32"/>
      <c r="V478" s="14"/>
      <c r="W478" s="5"/>
      <c r="X478" s="5"/>
      <c r="Y478" s="5"/>
      <c r="Z478" s="8"/>
      <c r="AA478" s="8"/>
      <c r="AB478" s="5"/>
      <c r="AC478" s="5"/>
      <c r="AD478" s="5"/>
      <c r="AE478" s="5"/>
      <c r="AF478" s="5"/>
      <c r="AG478" s="5"/>
      <c r="AH478" s="5"/>
      <c r="AI478" s="28"/>
      <c r="AJ478" s="28"/>
    </row>
    <row r="479" spans="1:3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32"/>
      <c r="V479" s="14"/>
      <c r="W479" s="5"/>
      <c r="X479" s="5"/>
      <c r="Y479" s="5"/>
      <c r="Z479" s="8"/>
      <c r="AA479" s="8"/>
      <c r="AB479" s="5"/>
      <c r="AC479" s="5"/>
      <c r="AD479" s="5"/>
      <c r="AE479" s="5"/>
      <c r="AF479" s="5"/>
      <c r="AG479" s="5"/>
      <c r="AH479" s="5"/>
      <c r="AI479" s="28"/>
      <c r="AJ479" s="28"/>
    </row>
    <row r="480" spans="1:3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32"/>
      <c r="V480" s="14"/>
      <c r="W480" s="5"/>
      <c r="X480" s="5"/>
      <c r="Y480" s="5"/>
      <c r="Z480" s="8"/>
      <c r="AA480" s="8"/>
      <c r="AB480" s="5"/>
      <c r="AC480" s="5"/>
      <c r="AD480" s="5"/>
      <c r="AE480" s="5"/>
      <c r="AF480" s="5"/>
      <c r="AG480" s="5"/>
      <c r="AH480" s="5"/>
      <c r="AI480" s="28"/>
      <c r="AJ480" s="28"/>
    </row>
    <row r="481" spans="1:3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32"/>
      <c r="V481" s="14"/>
      <c r="W481" s="5"/>
      <c r="X481" s="5"/>
      <c r="Y481" s="5"/>
      <c r="Z481" s="8"/>
      <c r="AA481" s="8"/>
      <c r="AB481" s="5"/>
      <c r="AC481" s="5"/>
      <c r="AD481" s="5"/>
      <c r="AE481" s="5"/>
      <c r="AF481" s="5"/>
      <c r="AG481" s="5"/>
      <c r="AH481" s="5"/>
      <c r="AI481" s="28"/>
      <c r="AJ481" s="28"/>
    </row>
    <row r="482" spans="1:3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32"/>
      <c r="V482" s="14"/>
      <c r="W482" s="5"/>
      <c r="X482" s="5"/>
      <c r="Y482" s="5"/>
      <c r="Z482" s="8"/>
      <c r="AA482" s="8"/>
      <c r="AB482" s="5"/>
      <c r="AC482" s="5"/>
      <c r="AD482" s="5"/>
      <c r="AE482" s="5"/>
      <c r="AF482" s="5"/>
      <c r="AG482" s="5"/>
      <c r="AH482" s="5"/>
      <c r="AI482" s="28"/>
      <c r="AJ482" s="28"/>
    </row>
    <row r="483" spans="1:3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32"/>
      <c r="V483" s="14"/>
      <c r="W483" s="5"/>
      <c r="X483" s="5"/>
      <c r="Y483" s="5"/>
      <c r="Z483" s="8"/>
      <c r="AA483" s="8"/>
      <c r="AB483" s="5"/>
      <c r="AC483" s="5"/>
      <c r="AD483" s="5"/>
      <c r="AE483" s="5"/>
      <c r="AF483" s="5"/>
      <c r="AG483" s="5"/>
      <c r="AH483" s="5"/>
      <c r="AI483" s="28"/>
      <c r="AJ483" s="28"/>
    </row>
    <row r="484" spans="1:3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32"/>
      <c r="V484" s="14"/>
      <c r="W484" s="5"/>
      <c r="X484" s="5"/>
      <c r="Y484" s="5"/>
      <c r="Z484" s="8"/>
      <c r="AA484" s="8"/>
      <c r="AB484" s="5"/>
      <c r="AC484" s="5"/>
      <c r="AD484" s="5"/>
      <c r="AE484" s="5"/>
      <c r="AF484" s="5"/>
      <c r="AG484" s="5"/>
      <c r="AH484" s="5"/>
      <c r="AI484" s="28"/>
      <c r="AJ484" s="28"/>
    </row>
    <row r="485" spans="1:3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32"/>
      <c r="V485" s="14"/>
      <c r="W485" s="5"/>
      <c r="X485" s="5"/>
      <c r="Y485" s="5"/>
      <c r="Z485" s="8"/>
      <c r="AA485" s="8"/>
      <c r="AB485" s="5"/>
      <c r="AC485" s="5"/>
      <c r="AD485" s="5"/>
      <c r="AE485" s="5"/>
      <c r="AF485" s="5"/>
      <c r="AG485" s="5"/>
      <c r="AH485" s="5"/>
      <c r="AI485" s="28"/>
      <c r="AJ485" s="28"/>
    </row>
    <row r="486" spans="1:3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32"/>
      <c r="V486" s="14"/>
      <c r="W486" s="5"/>
      <c r="X486" s="5"/>
      <c r="Y486" s="5"/>
      <c r="Z486" s="8"/>
      <c r="AA486" s="8"/>
      <c r="AB486" s="5"/>
      <c r="AC486" s="5"/>
      <c r="AD486" s="5"/>
      <c r="AE486" s="5"/>
      <c r="AF486" s="5"/>
      <c r="AG486" s="5"/>
      <c r="AH486" s="5"/>
      <c r="AI486" s="28"/>
      <c r="AJ486" s="28"/>
    </row>
    <row r="487" spans="1:3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32"/>
      <c r="V487" s="14"/>
      <c r="W487" s="5"/>
      <c r="X487" s="5"/>
      <c r="Y487" s="5"/>
      <c r="Z487" s="8"/>
      <c r="AA487" s="8"/>
      <c r="AB487" s="5"/>
      <c r="AC487" s="5"/>
      <c r="AD487" s="5"/>
      <c r="AE487" s="5"/>
      <c r="AF487" s="5"/>
      <c r="AG487" s="5"/>
      <c r="AH487" s="5"/>
      <c r="AI487" s="28"/>
      <c r="AJ487" s="28"/>
    </row>
    <row r="488" spans="1:3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32"/>
      <c r="V488" s="14"/>
      <c r="W488" s="5"/>
      <c r="X488" s="5"/>
      <c r="Y488" s="5"/>
      <c r="Z488" s="8"/>
      <c r="AA488" s="8"/>
      <c r="AB488" s="5"/>
      <c r="AC488" s="5"/>
      <c r="AD488" s="5"/>
      <c r="AE488" s="5"/>
      <c r="AF488" s="5"/>
      <c r="AG488" s="5"/>
      <c r="AH488" s="5"/>
      <c r="AI488" s="28"/>
      <c r="AJ488" s="28"/>
    </row>
    <row r="489" spans="1:3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32"/>
      <c r="V489" s="14"/>
      <c r="W489" s="5"/>
      <c r="X489" s="5"/>
      <c r="Y489" s="5"/>
      <c r="Z489" s="8"/>
      <c r="AA489" s="8"/>
      <c r="AB489" s="5"/>
      <c r="AC489" s="5"/>
      <c r="AD489" s="5"/>
      <c r="AE489" s="5"/>
      <c r="AF489" s="5"/>
      <c r="AG489" s="5"/>
      <c r="AH489" s="5"/>
      <c r="AI489" s="28"/>
      <c r="AJ489" s="28"/>
    </row>
    <row r="490" spans="1:3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32"/>
      <c r="V490" s="14"/>
      <c r="W490" s="5"/>
      <c r="X490" s="5"/>
      <c r="Y490" s="5"/>
      <c r="Z490" s="8"/>
      <c r="AA490" s="8"/>
      <c r="AB490" s="5"/>
      <c r="AC490" s="5"/>
      <c r="AD490" s="5"/>
      <c r="AE490" s="5"/>
      <c r="AF490" s="5"/>
      <c r="AG490" s="5"/>
      <c r="AH490" s="5"/>
      <c r="AI490" s="28"/>
      <c r="AJ490" s="28"/>
    </row>
    <row r="491" spans="1:3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32"/>
      <c r="V491" s="14"/>
      <c r="W491" s="5"/>
      <c r="X491" s="5"/>
      <c r="Y491" s="5"/>
      <c r="Z491" s="8"/>
      <c r="AA491" s="8"/>
      <c r="AB491" s="5"/>
      <c r="AC491" s="5"/>
      <c r="AD491" s="5"/>
      <c r="AE491" s="5"/>
      <c r="AF491" s="5"/>
      <c r="AG491" s="5"/>
      <c r="AH491" s="5"/>
      <c r="AI491" s="28"/>
      <c r="AJ491" s="28"/>
    </row>
    <row r="492" spans="1:3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32"/>
      <c r="V492" s="14"/>
      <c r="W492" s="5"/>
      <c r="X492" s="5"/>
      <c r="Y492" s="5"/>
      <c r="Z492" s="8"/>
      <c r="AA492" s="8"/>
      <c r="AB492" s="5"/>
      <c r="AC492" s="5"/>
      <c r="AD492" s="5"/>
      <c r="AE492" s="5"/>
      <c r="AF492" s="5"/>
      <c r="AG492" s="5"/>
      <c r="AH492" s="5"/>
      <c r="AI492" s="28"/>
      <c r="AJ492" s="28"/>
    </row>
    <row r="493" spans="1:3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32"/>
      <c r="V493" s="14"/>
      <c r="W493" s="5"/>
      <c r="X493" s="5"/>
      <c r="Y493" s="5"/>
      <c r="Z493" s="8"/>
      <c r="AA493" s="8"/>
      <c r="AB493" s="5"/>
      <c r="AC493" s="5"/>
      <c r="AD493" s="5"/>
      <c r="AE493" s="5"/>
      <c r="AF493" s="5"/>
      <c r="AG493" s="5"/>
      <c r="AH493" s="5"/>
      <c r="AI493" s="28"/>
      <c r="AJ493" s="28"/>
    </row>
    <row r="494" spans="1:3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32"/>
      <c r="V494" s="14"/>
      <c r="W494" s="5"/>
      <c r="X494" s="5"/>
      <c r="Y494" s="5"/>
      <c r="Z494" s="8"/>
      <c r="AA494" s="8"/>
      <c r="AB494" s="5"/>
      <c r="AC494" s="5"/>
      <c r="AD494" s="5"/>
      <c r="AE494" s="5"/>
      <c r="AF494" s="5"/>
      <c r="AG494" s="5"/>
      <c r="AH494" s="5"/>
      <c r="AI494" s="28"/>
      <c r="AJ494" s="28"/>
    </row>
    <row r="495" spans="1:3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32"/>
      <c r="V495" s="14"/>
      <c r="W495" s="5"/>
      <c r="X495" s="5"/>
      <c r="Y495" s="5"/>
      <c r="Z495" s="8"/>
      <c r="AA495" s="8"/>
      <c r="AB495" s="5"/>
      <c r="AC495" s="5"/>
      <c r="AD495" s="5"/>
      <c r="AE495" s="5"/>
      <c r="AF495" s="5"/>
      <c r="AG495" s="5"/>
      <c r="AH495" s="5"/>
      <c r="AI495" s="28"/>
      <c r="AJ495" s="28"/>
    </row>
    <row r="496" spans="1:3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32"/>
      <c r="V496" s="14"/>
      <c r="W496" s="5"/>
      <c r="X496" s="5"/>
      <c r="Y496" s="5"/>
      <c r="Z496" s="8"/>
      <c r="AA496" s="8"/>
      <c r="AB496" s="5"/>
      <c r="AC496" s="5"/>
      <c r="AD496" s="5"/>
      <c r="AE496" s="5"/>
      <c r="AF496" s="5"/>
      <c r="AG496" s="5"/>
      <c r="AH496" s="5"/>
      <c r="AI496" s="28"/>
      <c r="AJ496" s="28"/>
    </row>
    <row r="497" spans="1:3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32"/>
      <c r="V497" s="14"/>
      <c r="W497" s="5"/>
      <c r="X497" s="5"/>
      <c r="Y497" s="5"/>
      <c r="Z497" s="8"/>
      <c r="AA497" s="8"/>
      <c r="AB497" s="5"/>
      <c r="AC497" s="5"/>
      <c r="AD497" s="5"/>
      <c r="AE497" s="5"/>
      <c r="AF497" s="5"/>
      <c r="AG497" s="5"/>
      <c r="AH497" s="5"/>
      <c r="AI497" s="28"/>
      <c r="AJ497" s="28"/>
    </row>
    <row r="498" spans="1:3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32"/>
      <c r="V498" s="14"/>
      <c r="W498" s="5"/>
      <c r="X498" s="5"/>
      <c r="Y498" s="5"/>
      <c r="Z498" s="8"/>
      <c r="AA498" s="8"/>
      <c r="AB498" s="5"/>
      <c r="AC498" s="5"/>
      <c r="AD498" s="5"/>
      <c r="AE498" s="5"/>
      <c r="AF498" s="5"/>
      <c r="AG498" s="5"/>
      <c r="AH498" s="5"/>
      <c r="AI498" s="28"/>
      <c r="AJ498" s="28"/>
    </row>
    <row r="499" spans="1:3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32"/>
      <c r="V499" s="14"/>
      <c r="W499" s="5"/>
      <c r="X499" s="5"/>
      <c r="Y499" s="5"/>
      <c r="Z499" s="8"/>
      <c r="AA499" s="8"/>
      <c r="AB499" s="5"/>
      <c r="AC499" s="5"/>
      <c r="AD499" s="5"/>
      <c r="AE499" s="5"/>
      <c r="AF499" s="5"/>
      <c r="AG499" s="5"/>
      <c r="AH499" s="5"/>
      <c r="AI499" s="28"/>
      <c r="AJ499" s="28"/>
    </row>
    <row r="500" spans="1:3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32"/>
      <c r="V500" s="14"/>
      <c r="W500" s="5"/>
      <c r="X500" s="5"/>
      <c r="Y500" s="5"/>
      <c r="Z500" s="8"/>
      <c r="AA500" s="8"/>
      <c r="AB500" s="5"/>
      <c r="AC500" s="5"/>
      <c r="AD500" s="5"/>
      <c r="AE500" s="5"/>
      <c r="AF500" s="5"/>
      <c r="AG500" s="5"/>
      <c r="AH500" s="5"/>
      <c r="AI500" s="28"/>
      <c r="AJ500" s="28"/>
    </row>
    <row r="501" spans="1:3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32"/>
      <c r="V501" s="14"/>
      <c r="W501" s="5"/>
      <c r="X501" s="5"/>
      <c r="Y501" s="5"/>
      <c r="Z501" s="8"/>
      <c r="AA501" s="8"/>
      <c r="AB501" s="5"/>
      <c r="AC501" s="5"/>
      <c r="AD501" s="5"/>
      <c r="AE501" s="5"/>
      <c r="AF501" s="5"/>
      <c r="AG501" s="5"/>
      <c r="AH501" s="5"/>
      <c r="AI501" s="28"/>
      <c r="AJ501" s="28"/>
    </row>
    <row r="502" spans="1:3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32"/>
      <c r="V502" s="14"/>
      <c r="W502" s="5"/>
      <c r="X502" s="5"/>
      <c r="Y502" s="5"/>
      <c r="Z502" s="8"/>
      <c r="AA502" s="8"/>
      <c r="AB502" s="5"/>
      <c r="AC502" s="5"/>
      <c r="AD502" s="5"/>
      <c r="AE502" s="5"/>
      <c r="AF502" s="5"/>
      <c r="AG502" s="5"/>
      <c r="AH502" s="5"/>
      <c r="AI502" s="28"/>
      <c r="AJ502" s="28"/>
    </row>
    <row r="503" spans="1:3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32"/>
      <c r="V503" s="14"/>
      <c r="W503" s="5"/>
      <c r="X503" s="5"/>
      <c r="Y503" s="5"/>
      <c r="Z503" s="8"/>
      <c r="AA503" s="8"/>
      <c r="AB503" s="5"/>
      <c r="AC503" s="5"/>
      <c r="AD503" s="5"/>
      <c r="AE503" s="5"/>
      <c r="AF503" s="5"/>
      <c r="AG503" s="5"/>
      <c r="AH503" s="5"/>
      <c r="AI503" s="28"/>
      <c r="AJ503" s="28"/>
    </row>
    <row r="504" spans="1:3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32"/>
      <c r="V504" s="14"/>
      <c r="W504" s="5"/>
      <c r="X504" s="5"/>
      <c r="Y504" s="5"/>
      <c r="Z504" s="8"/>
      <c r="AA504" s="8"/>
      <c r="AB504" s="5"/>
      <c r="AC504" s="5"/>
      <c r="AD504" s="5"/>
      <c r="AE504" s="5"/>
      <c r="AF504" s="5"/>
      <c r="AG504" s="5"/>
      <c r="AH504" s="5"/>
      <c r="AI504" s="28"/>
      <c r="AJ504" s="28"/>
    </row>
    <row r="505" spans="1:3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32"/>
      <c r="V505" s="14"/>
      <c r="W505" s="5"/>
      <c r="X505" s="5"/>
      <c r="Y505" s="5"/>
      <c r="Z505" s="8"/>
      <c r="AA505" s="8"/>
      <c r="AB505" s="5"/>
      <c r="AC505" s="5"/>
      <c r="AD505" s="5"/>
      <c r="AE505" s="5"/>
      <c r="AF505" s="5"/>
      <c r="AG505" s="5"/>
      <c r="AH505" s="5"/>
      <c r="AI505" s="28"/>
      <c r="AJ505" s="28"/>
    </row>
    <row r="506" spans="1:3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32"/>
      <c r="V506" s="14"/>
      <c r="W506" s="5"/>
      <c r="X506" s="5"/>
      <c r="Y506" s="5"/>
      <c r="Z506" s="8"/>
      <c r="AA506" s="8"/>
      <c r="AB506" s="5"/>
      <c r="AC506" s="5"/>
      <c r="AD506" s="5"/>
      <c r="AE506" s="5"/>
      <c r="AF506" s="5"/>
      <c r="AG506" s="5"/>
      <c r="AH506" s="5"/>
      <c r="AI506" s="28"/>
      <c r="AJ506" s="28"/>
    </row>
    <row r="507" spans="1:3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32"/>
      <c r="V507" s="14"/>
      <c r="W507" s="5"/>
      <c r="X507" s="5"/>
      <c r="Y507" s="5"/>
      <c r="Z507" s="8"/>
      <c r="AA507" s="8"/>
      <c r="AB507" s="5"/>
      <c r="AC507" s="5"/>
      <c r="AD507" s="5"/>
      <c r="AE507" s="5"/>
      <c r="AF507" s="5"/>
      <c r="AG507" s="5"/>
      <c r="AH507" s="5"/>
      <c r="AI507" s="28"/>
      <c r="AJ507" s="28"/>
    </row>
    <row r="508" spans="1:3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32"/>
      <c r="V508" s="14"/>
      <c r="W508" s="5"/>
      <c r="X508" s="5"/>
      <c r="Y508" s="5"/>
      <c r="Z508" s="8"/>
      <c r="AA508" s="8"/>
      <c r="AB508" s="5"/>
      <c r="AC508" s="5"/>
      <c r="AD508" s="5"/>
      <c r="AE508" s="5"/>
      <c r="AF508" s="5"/>
      <c r="AG508" s="5"/>
      <c r="AH508" s="5"/>
      <c r="AI508" s="28"/>
      <c r="AJ508" s="28"/>
    </row>
    <row r="509" spans="1:3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32"/>
      <c r="V509" s="14"/>
      <c r="W509" s="5"/>
      <c r="X509" s="5"/>
      <c r="Y509" s="5"/>
      <c r="Z509" s="8"/>
      <c r="AA509" s="8"/>
      <c r="AB509" s="5"/>
      <c r="AC509" s="5"/>
      <c r="AD509" s="5"/>
      <c r="AE509" s="5"/>
      <c r="AF509" s="5"/>
      <c r="AG509" s="5"/>
      <c r="AH509" s="5"/>
      <c r="AI509" s="28"/>
      <c r="AJ509" s="28"/>
    </row>
    <row r="510" spans="1:3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32"/>
      <c r="V510" s="14"/>
      <c r="W510" s="5"/>
      <c r="X510" s="5"/>
      <c r="Y510" s="5"/>
      <c r="Z510" s="8"/>
      <c r="AA510" s="8"/>
      <c r="AB510" s="5"/>
      <c r="AC510" s="5"/>
      <c r="AD510" s="5"/>
      <c r="AE510" s="5"/>
      <c r="AF510" s="5"/>
      <c r="AG510" s="5"/>
      <c r="AH510" s="5"/>
      <c r="AI510" s="28"/>
      <c r="AJ510" s="28"/>
    </row>
    <row r="511" spans="1:3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32"/>
      <c r="V511" s="14"/>
      <c r="W511" s="5"/>
      <c r="X511" s="5"/>
      <c r="Y511" s="5"/>
      <c r="Z511" s="8"/>
      <c r="AA511" s="8"/>
      <c r="AB511" s="5"/>
      <c r="AC511" s="5"/>
      <c r="AD511" s="5"/>
      <c r="AE511" s="5"/>
      <c r="AF511" s="5"/>
      <c r="AG511" s="5"/>
      <c r="AH511" s="5"/>
      <c r="AI511" s="28"/>
      <c r="AJ511" s="28"/>
    </row>
    <row r="512" spans="1:3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32"/>
      <c r="V512" s="14"/>
      <c r="W512" s="5"/>
      <c r="X512" s="5"/>
      <c r="Y512" s="5"/>
      <c r="Z512" s="8"/>
      <c r="AA512" s="8"/>
      <c r="AB512" s="5"/>
      <c r="AC512" s="5"/>
      <c r="AD512" s="5"/>
      <c r="AE512" s="5"/>
      <c r="AF512" s="5"/>
      <c r="AG512" s="5"/>
      <c r="AH512" s="5"/>
      <c r="AI512" s="28"/>
      <c r="AJ512" s="28"/>
    </row>
    <row r="513" spans="1:3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32"/>
      <c r="V513" s="14"/>
      <c r="W513" s="5"/>
      <c r="X513" s="5"/>
      <c r="Y513" s="5"/>
      <c r="Z513" s="8"/>
      <c r="AA513" s="8"/>
      <c r="AB513" s="5"/>
      <c r="AC513" s="5"/>
      <c r="AD513" s="5"/>
      <c r="AE513" s="5"/>
      <c r="AF513" s="5"/>
      <c r="AG513" s="5"/>
      <c r="AH513" s="5"/>
      <c r="AI513" s="28"/>
      <c r="AJ513" s="28"/>
    </row>
    <row r="514" spans="1:3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32"/>
      <c r="V514" s="14"/>
      <c r="W514" s="5"/>
      <c r="X514" s="5"/>
      <c r="Y514" s="5"/>
      <c r="Z514" s="8"/>
      <c r="AA514" s="8"/>
      <c r="AB514" s="5"/>
      <c r="AC514" s="5"/>
      <c r="AD514" s="5"/>
      <c r="AE514" s="5"/>
      <c r="AF514" s="5"/>
      <c r="AG514" s="5"/>
      <c r="AH514" s="5"/>
      <c r="AI514" s="28"/>
      <c r="AJ514" s="28"/>
    </row>
    <row r="515" spans="1:3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32"/>
      <c r="V515" s="14"/>
      <c r="W515" s="5"/>
      <c r="X515" s="5"/>
      <c r="Y515" s="5"/>
      <c r="Z515" s="8"/>
      <c r="AA515" s="8"/>
      <c r="AB515" s="5"/>
      <c r="AC515" s="5"/>
      <c r="AD515" s="5"/>
      <c r="AE515" s="5"/>
      <c r="AF515" s="5"/>
      <c r="AG515" s="5"/>
      <c r="AH515" s="5"/>
      <c r="AI515" s="28"/>
      <c r="AJ515" s="28"/>
    </row>
    <row r="516" spans="1:3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32"/>
      <c r="V516" s="14"/>
      <c r="W516" s="5"/>
      <c r="X516" s="5"/>
      <c r="Y516" s="5"/>
      <c r="Z516" s="8"/>
      <c r="AA516" s="8"/>
      <c r="AB516" s="5"/>
      <c r="AC516" s="5"/>
      <c r="AD516" s="5"/>
      <c r="AE516" s="5"/>
      <c r="AF516" s="5"/>
      <c r="AG516" s="5"/>
      <c r="AH516" s="5"/>
      <c r="AI516" s="28"/>
      <c r="AJ516" s="28"/>
    </row>
    <row r="517" spans="1:3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32"/>
      <c r="V517" s="14"/>
      <c r="W517" s="5"/>
      <c r="X517" s="5"/>
      <c r="Y517" s="5"/>
      <c r="Z517" s="8"/>
      <c r="AA517" s="8"/>
      <c r="AB517" s="5"/>
      <c r="AC517" s="5"/>
      <c r="AD517" s="5"/>
      <c r="AE517" s="5"/>
      <c r="AF517" s="5"/>
      <c r="AG517" s="5"/>
      <c r="AH517" s="5"/>
      <c r="AI517" s="28"/>
      <c r="AJ517" s="28"/>
    </row>
    <row r="518" spans="1:3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32"/>
      <c r="V518" s="14"/>
      <c r="W518" s="5"/>
      <c r="X518" s="5"/>
      <c r="Y518" s="5"/>
      <c r="Z518" s="8"/>
      <c r="AA518" s="8"/>
      <c r="AB518" s="5"/>
      <c r="AC518" s="5"/>
      <c r="AD518" s="5"/>
      <c r="AE518" s="5"/>
      <c r="AF518" s="5"/>
      <c r="AG518" s="5"/>
      <c r="AH518" s="5"/>
      <c r="AI518" s="28"/>
      <c r="AJ518" s="28"/>
    </row>
    <row r="519" spans="1:3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32"/>
      <c r="V519" s="14"/>
      <c r="W519" s="5"/>
      <c r="X519" s="5"/>
      <c r="Y519" s="5"/>
      <c r="Z519" s="8"/>
      <c r="AA519" s="8"/>
      <c r="AB519" s="5"/>
      <c r="AC519" s="5"/>
      <c r="AD519" s="5"/>
      <c r="AE519" s="5"/>
      <c r="AF519" s="5"/>
      <c r="AG519" s="5"/>
      <c r="AH519" s="5"/>
      <c r="AI519" s="28"/>
      <c r="AJ519" s="28"/>
    </row>
    <row r="520" spans="1:3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32"/>
      <c r="V520" s="14"/>
      <c r="W520" s="5"/>
      <c r="X520" s="5"/>
      <c r="Y520" s="5"/>
      <c r="Z520" s="8"/>
      <c r="AA520" s="8"/>
      <c r="AB520" s="5"/>
      <c r="AC520" s="5"/>
      <c r="AD520" s="5"/>
      <c r="AE520" s="5"/>
      <c r="AF520" s="5"/>
      <c r="AG520" s="5"/>
      <c r="AH520" s="5"/>
      <c r="AI520" s="28"/>
      <c r="AJ520" s="28"/>
    </row>
    <row r="521" spans="1:3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32"/>
      <c r="V521" s="14"/>
      <c r="W521" s="5"/>
      <c r="X521" s="5"/>
      <c r="Y521" s="5"/>
      <c r="Z521" s="8"/>
      <c r="AA521" s="8"/>
      <c r="AB521" s="5"/>
      <c r="AC521" s="5"/>
      <c r="AD521" s="5"/>
      <c r="AE521" s="5"/>
      <c r="AF521" s="5"/>
      <c r="AG521" s="5"/>
      <c r="AH521" s="5"/>
      <c r="AI521" s="28"/>
      <c r="AJ521" s="28"/>
    </row>
    <row r="522" spans="1:3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32"/>
      <c r="V522" s="14"/>
      <c r="W522" s="5"/>
      <c r="X522" s="5"/>
      <c r="Y522" s="5"/>
      <c r="Z522" s="8"/>
      <c r="AA522" s="8"/>
      <c r="AB522" s="5"/>
      <c r="AC522" s="5"/>
      <c r="AD522" s="5"/>
      <c r="AE522" s="5"/>
      <c r="AF522" s="5"/>
      <c r="AG522" s="5"/>
      <c r="AH522" s="5"/>
      <c r="AI522" s="28"/>
      <c r="AJ522" s="28"/>
    </row>
    <row r="523" spans="1:3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32"/>
      <c r="V523" s="14"/>
      <c r="W523" s="5"/>
      <c r="X523" s="5"/>
      <c r="Y523" s="5"/>
      <c r="Z523" s="8"/>
      <c r="AA523" s="8"/>
      <c r="AB523" s="5"/>
      <c r="AC523" s="5"/>
      <c r="AD523" s="5"/>
      <c r="AE523" s="5"/>
      <c r="AF523" s="5"/>
      <c r="AG523" s="5"/>
      <c r="AH523" s="5"/>
      <c r="AI523" s="28"/>
      <c r="AJ523" s="28"/>
    </row>
    <row r="524" spans="1:3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32"/>
      <c r="V524" s="14"/>
      <c r="W524" s="5"/>
      <c r="X524" s="5"/>
      <c r="Y524" s="5"/>
      <c r="Z524" s="8"/>
      <c r="AA524" s="8"/>
      <c r="AB524" s="5"/>
      <c r="AC524" s="5"/>
      <c r="AD524" s="5"/>
      <c r="AE524" s="5"/>
      <c r="AF524" s="5"/>
      <c r="AG524" s="5"/>
      <c r="AH524" s="5"/>
      <c r="AI524" s="28"/>
      <c r="AJ524" s="28"/>
    </row>
    <row r="525" spans="1:3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32"/>
      <c r="V525" s="14"/>
      <c r="W525" s="5"/>
      <c r="X525" s="5"/>
      <c r="Y525" s="5"/>
      <c r="Z525" s="8"/>
      <c r="AA525" s="8"/>
      <c r="AB525" s="5"/>
      <c r="AC525" s="5"/>
      <c r="AD525" s="5"/>
      <c r="AE525" s="5"/>
      <c r="AF525" s="5"/>
      <c r="AG525" s="5"/>
      <c r="AH525" s="5"/>
      <c r="AI525" s="28"/>
      <c r="AJ525" s="28"/>
    </row>
    <row r="526" spans="1:3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32"/>
      <c r="V526" s="14"/>
      <c r="W526" s="5"/>
      <c r="X526" s="5"/>
      <c r="Y526" s="5"/>
      <c r="Z526" s="8"/>
      <c r="AA526" s="8"/>
      <c r="AB526" s="5"/>
      <c r="AC526" s="5"/>
      <c r="AD526" s="5"/>
      <c r="AE526" s="5"/>
      <c r="AF526" s="5"/>
      <c r="AG526" s="5"/>
      <c r="AH526" s="5"/>
      <c r="AI526" s="28"/>
      <c r="AJ526" s="28"/>
    </row>
    <row r="527" spans="1:3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32"/>
      <c r="V527" s="14"/>
      <c r="W527" s="5"/>
      <c r="X527" s="5"/>
      <c r="Y527" s="5"/>
      <c r="Z527" s="8"/>
      <c r="AA527" s="8"/>
      <c r="AB527" s="5"/>
      <c r="AC527" s="5"/>
      <c r="AD527" s="5"/>
      <c r="AE527" s="5"/>
      <c r="AF527" s="5"/>
      <c r="AG527" s="5"/>
      <c r="AH527" s="5"/>
      <c r="AI527" s="28"/>
      <c r="AJ527" s="28"/>
    </row>
    <row r="528" spans="1:3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32"/>
      <c r="V528" s="14"/>
      <c r="W528" s="5"/>
      <c r="X528" s="5"/>
      <c r="Y528" s="5"/>
      <c r="Z528" s="8"/>
      <c r="AA528" s="8"/>
      <c r="AB528" s="5"/>
      <c r="AC528" s="5"/>
      <c r="AD528" s="5"/>
      <c r="AE528" s="5"/>
      <c r="AF528" s="5"/>
      <c r="AG528" s="5"/>
      <c r="AH528" s="5"/>
      <c r="AI528" s="28"/>
      <c r="AJ528" s="28"/>
    </row>
    <row r="529" spans="1:3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32"/>
      <c r="V529" s="14"/>
      <c r="W529" s="5"/>
      <c r="X529" s="5"/>
      <c r="Y529" s="5"/>
      <c r="Z529" s="8"/>
      <c r="AA529" s="8"/>
      <c r="AB529" s="5"/>
      <c r="AC529" s="5"/>
      <c r="AD529" s="5"/>
      <c r="AE529" s="5"/>
      <c r="AF529" s="5"/>
      <c r="AG529" s="5"/>
      <c r="AH529" s="5"/>
      <c r="AI529" s="28"/>
      <c r="AJ529" s="28"/>
    </row>
    <row r="530" spans="1:3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32"/>
      <c r="V530" s="14"/>
      <c r="W530" s="5"/>
      <c r="X530" s="5"/>
      <c r="Y530" s="5"/>
      <c r="Z530" s="8"/>
      <c r="AA530" s="8"/>
      <c r="AB530" s="5"/>
      <c r="AC530" s="5"/>
      <c r="AD530" s="5"/>
      <c r="AE530" s="5"/>
      <c r="AF530" s="5"/>
      <c r="AG530" s="5"/>
      <c r="AH530" s="5"/>
      <c r="AI530" s="28"/>
      <c r="AJ530" s="28"/>
    </row>
    <row r="531" spans="1:3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32"/>
      <c r="V531" s="14"/>
      <c r="W531" s="5"/>
      <c r="X531" s="5"/>
      <c r="Y531" s="5"/>
      <c r="Z531" s="8"/>
      <c r="AA531" s="8"/>
      <c r="AB531" s="5"/>
      <c r="AC531" s="5"/>
      <c r="AD531" s="5"/>
      <c r="AE531" s="5"/>
      <c r="AF531" s="5"/>
      <c r="AG531" s="5"/>
      <c r="AH531" s="5"/>
      <c r="AI531" s="28"/>
      <c r="AJ531" s="28"/>
    </row>
    <row r="532" spans="1:3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32"/>
      <c r="V532" s="14"/>
      <c r="W532" s="5"/>
      <c r="X532" s="5"/>
      <c r="Y532" s="5"/>
      <c r="Z532" s="8"/>
      <c r="AA532" s="8"/>
      <c r="AB532" s="5"/>
      <c r="AC532" s="5"/>
      <c r="AD532" s="5"/>
      <c r="AE532" s="5"/>
      <c r="AF532" s="5"/>
      <c r="AG532" s="5"/>
      <c r="AH532" s="5"/>
      <c r="AI532" s="28"/>
      <c r="AJ532" s="28"/>
    </row>
    <row r="533" spans="1:3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32"/>
      <c r="V533" s="14"/>
      <c r="W533" s="5"/>
      <c r="X533" s="5"/>
      <c r="Y533" s="5"/>
      <c r="Z533" s="8"/>
      <c r="AA533" s="8"/>
      <c r="AB533" s="5"/>
      <c r="AC533" s="5"/>
      <c r="AD533" s="5"/>
      <c r="AE533" s="5"/>
      <c r="AF533" s="5"/>
      <c r="AG533" s="5"/>
      <c r="AH533" s="5"/>
      <c r="AI533" s="28"/>
      <c r="AJ533" s="28"/>
    </row>
    <row r="534" spans="1:3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32"/>
      <c r="V534" s="14"/>
      <c r="W534" s="5"/>
      <c r="X534" s="5"/>
      <c r="Y534" s="5"/>
      <c r="Z534" s="8"/>
      <c r="AA534" s="8"/>
      <c r="AB534" s="5"/>
      <c r="AC534" s="5"/>
      <c r="AD534" s="5"/>
      <c r="AE534" s="5"/>
      <c r="AF534" s="5"/>
      <c r="AG534" s="5"/>
      <c r="AH534" s="5"/>
      <c r="AI534" s="28"/>
      <c r="AJ534" s="28"/>
    </row>
    <row r="535" spans="1:3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32"/>
      <c r="V535" s="14"/>
      <c r="W535" s="5"/>
      <c r="X535" s="5"/>
      <c r="Y535" s="5"/>
      <c r="Z535" s="8"/>
      <c r="AA535" s="8"/>
      <c r="AB535" s="5"/>
      <c r="AC535" s="5"/>
      <c r="AD535" s="5"/>
      <c r="AE535" s="5"/>
      <c r="AF535" s="5"/>
      <c r="AG535" s="5"/>
      <c r="AH535" s="5"/>
      <c r="AI535" s="28"/>
      <c r="AJ535" s="28"/>
    </row>
    <row r="536" spans="1:3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32"/>
      <c r="V536" s="14"/>
      <c r="W536" s="5"/>
      <c r="X536" s="5"/>
      <c r="Y536" s="5"/>
      <c r="Z536" s="8"/>
      <c r="AA536" s="8"/>
      <c r="AB536" s="5"/>
      <c r="AC536" s="5"/>
      <c r="AD536" s="5"/>
      <c r="AE536" s="5"/>
      <c r="AF536" s="5"/>
      <c r="AG536" s="5"/>
      <c r="AH536" s="5"/>
      <c r="AI536" s="28"/>
      <c r="AJ536" s="28"/>
    </row>
    <row r="537" spans="1:3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32"/>
      <c r="V537" s="14"/>
      <c r="W537" s="5"/>
      <c r="X537" s="5"/>
      <c r="Y537" s="5"/>
      <c r="Z537" s="8"/>
      <c r="AA537" s="8"/>
      <c r="AB537" s="5"/>
      <c r="AC537" s="5"/>
      <c r="AD537" s="5"/>
      <c r="AE537" s="5"/>
      <c r="AF537" s="5"/>
      <c r="AG537" s="5"/>
      <c r="AH537" s="5"/>
      <c r="AI537" s="28"/>
      <c r="AJ537" s="28"/>
    </row>
    <row r="538" spans="1:3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32"/>
      <c r="V538" s="14"/>
      <c r="W538" s="5"/>
      <c r="X538" s="5"/>
      <c r="Y538" s="5"/>
      <c r="Z538" s="8"/>
      <c r="AA538" s="8"/>
      <c r="AB538" s="5"/>
      <c r="AC538" s="5"/>
      <c r="AD538" s="5"/>
      <c r="AE538" s="5"/>
      <c r="AF538" s="5"/>
      <c r="AG538" s="5"/>
      <c r="AH538" s="5"/>
      <c r="AI538" s="28"/>
      <c r="AJ538" s="28"/>
    </row>
    <row r="539" spans="1:3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32"/>
      <c r="V539" s="14"/>
      <c r="W539" s="5"/>
      <c r="X539" s="5"/>
      <c r="Y539" s="5"/>
      <c r="Z539" s="8"/>
      <c r="AA539" s="8"/>
      <c r="AB539" s="5"/>
      <c r="AC539" s="5"/>
      <c r="AD539" s="5"/>
      <c r="AE539" s="5"/>
      <c r="AF539" s="5"/>
      <c r="AG539" s="5"/>
      <c r="AH539" s="5"/>
      <c r="AI539" s="28"/>
      <c r="AJ539" s="28"/>
    </row>
    <row r="540" spans="1:3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32"/>
      <c r="V540" s="14"/>
      <c r="W540" s="5"/>
      <c r="X540" s="5"/>
      <c r="Y540" s="5"/>
      <c r="Z540" s="8"/>
      <c r="AA540" s="8"/>
      <c r="AB540" s="5"/>
      <c r="AC540" s="5"/>
      <c r="AD540" s="5"/>
      <c r="AE540" s="5"/>
      <c r="AF540" s="5"/>
      <c r="AG540" s="5"/>
      <c r="AH540" s="5"/>
      <c r="AI540" s="28"/>
      <c r="AJ540" s="28"/>
    </row>
    <row r="541" spans="1:3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32"/>
      <c r="V541" s="14"/>
      <c r="W541" s="5"/>
      <c r="X541" s="5"/>
      <c r="Y541" s="5"/>
      <c r="Z541" s="8"/>
      <c r="AA541" s="8"/>
      <c r="AB541" s="5"/>
      <c r="AC541" s="5"/>
      <c r="AD541" s="5"/>
      <c r="AE541" s="5"/>
      <c r="AF541" s="5"/>
      <c r="AG541" s="5"/>
      <c r="AH541" s="5"/>
      <c r="AI541" s="28"/>
      <c r="AJ541" s="28"/>
    </row>
    <row r="542" spans="1:3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32"/>
      <c r="V542" s="14"/>
      <c r="W542" s="5"/>
      <c r="X542" s="5"/>
      <c r="Y542" s="5"/>
      <c r="Z542" s="8"/>
      <c r="AA542" s="8"/>
      <c r="AB542" s="5"/>
      <c r="AC542" s="5"/>
      <c r="AD542" s="5"/>
      <c r="AE542" s="5"/>
      <c r="AF542" s="5"/>
      <c r="AG542" s="5"/>
      <c r="AH542" s="5"/>
      <c r="AI542" s="28"/>
      <c r="AJ542" s="28"/>
    </row>
    <row r="543" spans="1:3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32"/>
      <c r="V543" s="14"/>
      <c r="W543" s="5"/>
      <c r="X543" s="5"/>
      <c r="Y543" s="5"/>
      <c r="Z543" s="8"/>
      <c r="AA543" s="8"/>
      <c r="AB543" s="5"/>
      <c r="AC543" s="5"/>
      <c r="AD543" s="5"/>
      <c r="AE543" s="5"/>
      <c r="AF543" s="5"/>
      <c r="AG543" s="5"/>
      <c r="AH543" s="5"/>
      <c r="AI543" s="28"/>
      <c r="AJ543" s="28"/>
    </row>
    <row r="544" spans="1:3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32"/>
      <c r="V544" s="14"/>
      <c r="W544" s="5"/>
      <c r="X544" s="5"/>
      <c r="Y544" s="5"/>
      <c r="Z544" s="8"/>
      <c r="AA544" s="8"/>
      <c r="AB544" s="5"/>
      <c r="AC544" s="5"/>
      <c r="AD544" s="5"/>
      <c r="AE544" s="5"/>
      <c r="AF544" s="5"/>
      <c r="AG544" s="5"/>
      <c r="AH544" s="5"/>
      <c r="AI544" s="28"/>
      <c r="AJ544" s="28"/>
    </row>
    <row r="545" spans="1:3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32"/>
      <c r="V545" s="14"/>
      <c r="W545" s="5"/>
      <c r="X545" s="5"/>
      <c r="Y545" s="5"/>
      <c r="Z545" s="8"/>
      <c r="AA545" s="8"/>
      <c r="AB545" s="5"/>
      <c r="AC545" s="5"/>
      <c r="AD545" s="5"/>
      <c r="AE545" s="5"/>
      <c r="AF545" s="5"/>
      <c r="AG545" s="5"/>
      <c r="AH545" s="5"/>
      <c r="AI545" s="28"/>
      <c r="AJ545" s="28"/>
    </row>
    <row r="546" spans="1:3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32"/>
      <c r="V546" s="14"/>
      <c r="W546" s="5"/>
      <c r="X546" s="5"/>
      <c r="Y546" s="5"/>
      <c r="Z546" s="8"/>
      <c r="AA546" s="8"/>
      <c r="AB546" s="5"/>
      <c r="AC546" s="5"/>
      <c r="AD546" s="5"/>
      <c r="AE546" s="5"/>
      <c r="AF546" s="5"/>
      <c r="AG546" s="5"/>
      <c r="AH546" s="5"/>
      <c r="AI546" s="28"/>
      <c r="AJ546" s="28"/>
    </row>
    <row r="547" spans="1:3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32"/>
      <c r="V547" s="14"/>
      <c r="W547" s="5"/>
      <c r="X547" s="5"/>
      <c r="Y547" s="5"/>
      <c r="Z547" s="8"/>
      <c r="AA547" s="8"/>
      <c r="AB547" s="5"/>
      <c r="AC547" s="5"/>
      <c r="AD547" s="5"/>
      <c r="AE547" s="5"/>
      <c r="AF547" s="5"/>
      <c r="AG547" s="5"/>
      <c r="AH547" s="5"/>
      <c r="AI547" s="28"/>
      <c r="AJ547" s="28"/>
    </row>
    <row r="548" spans="1:3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32"/>
      <c r="V548" s="14"/>
      <c r="W548" s="5"/>
      <c r="X548" s="5"/>
      <c r="Y548" s="5"/>
      <c r="Z548" s="8"/>
      <c r="AA548" s="8"/>
      <c r="AB548" s="5"/>
      <c r="AC548" s="5"/>
      <c r="AD548" s="5"/>
      <c r="AE548" s="5"/>
      <c r="AF548" s="5"/>
      <c r="AG548" s="5"/>
      <c r="AH548" s="5"/>
      <c r="AI548" s="28"/>
      <c r="AJ548" s="28"/>
    </row>
    <row r="549" spans="1:3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32"/>
      <c r="V549" s="14"/>
      <c r="W549" s="5"/>
      <c r="X549" s="5"/>
      <c r="Y549" s="5"/>
      <c r="Z549" s="8"/>
      <c r="AA549" s="8"/>
      <c r="AB549" s="5"/>
      <c r="AC549" s="5"/>
      <c r="AD549" s="5"/>
      <c r="AE549" s="5"/>
      <c r="AF549" s="5"/>
      <c r="AG549" s="5"/>
      <c r="AH549" s="5"/>
      <c r="AI549" s="28"/>
      <c r="AJ549" s="28"/>
    </row>
    <row r="550" spans="1:3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32"/>
      <c r="V550" s="14"/>
      <c r="W550" s="5"/>
      <c r="X550" s="5"/>
      <c r="Y550" s="5"/>
      <c r="Z550" s="8"/>
      <c r="AA550" s="8"/>
      <c r="AB550" s="5"/>
      <c r="AC550" s="5"/>
      <c r="AD550" s="5"/>
      <c r="AE550" s="5"/>
      <c r="AF550" s="5"/>
      <c r="AG550" s="5"/>
      <c r="AH550" s="5"/>
      <c r="AI550" s="28"/>
      <c r="AJ550" s="28"/>
    </row>
    <row r="551" spans="1:3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32"/>
      <c r="V551" s="14"/>
      <c r="W551" s="5"/>
      <c r="X551" s="5"/>
      <c r="Y551" s="5"/>
      <c r="Z551" s="8"/>
      <c r="AA551" s="8"/>
      <c r="AB551" s="5"/>
      <c r="AC551" s="5"/>
      <c r="AD551" s="5"/>
      <c r="AE551" s="5"/>
      <c r="AF551" s="5"/>
      <c r="AG551" s="5"/>
      <c r="AH551" s="5"/>
      <c r="AI551" s="28"/>
      <c r="AJ551" s="28"/>
    </row>
    <row r="552" spans="1:3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32"/>
      <c r="V552" s="14"/>
      <c r="W552" s="5"/>
      <c r="X552" s="5"/>
      <c r="Y552" s="5"/>
      <c r="Z552" s="8"/>
      <c r="AA552" s="8"/>
      <c r="AB552" s="5"/>
      <c r="AC552" s="5"/>
      <c r="AD552" s="5"/>
      <c r="AE552" s="5"/>
      <c r="AF552" s="5"/>
      <c r="AG552" s="5"/>
      <c r="AH552" s="5"/>
      <c r="AI552" s="28"/>
      <c r="AJ552" s="28"/>
    </row>
    <row r="553" spans="1:3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32"/>
      <c r="V553" s="14"/>
      <c r="W553" s="5"/>
      <c r="X553" s="5"/>
      <c r="Y553" s="5"/>
      <c r="Z553" s="8"/>
      <c r="AA553" s="8"/>
      <c r="AB553" s="5"/>
      <c r="AC553" s="5"/>
      <c r="AD553" s="5"/>
      <c r="AE553" s="5"/>
      <c r="AF553" s="5"/>
      <c r="AG553" s="5"/>
      <c r="AH553" s="5"/>
      <c r="AI553" s="28"/>
      <c r="AJ553" s="28"/>
    </row>
    <row r="554" spans="1:3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32"/>
      <c r="V554" s="14"/>
      <c r="W554" s="5"/>
      <c r="X554" s="5"/>
      <c r="Y554" s="5"/>
      <c r="Z554" s="8"/>
      <c r="AA554" s="8"/>
      <c r="AB554" s="5"/>
      <c r="AC554" s="5"/>
      <c r="AD554" s="5"/>
      <c r="AE554" s="5"/>
      <c r="AF554" s="5"/>
      <c r="AG554" s="5"/>
      <c r="AH554" s="5"/>
      <c r="AI554" s="28"/>
      <c r="AJ554" s="28"/>
    </row>
    <row r="555" spans="1:3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32"/>
      <c r="V555" s="14"/>
      <c r="W555" s="5"/>
      <c r="X555" s="5"/>
      <c r="Y555" s="5"/>
      <c r="Z555" s="8"/>
      <c r="AA555" s="8"/>
      <c r="AB555" s="5"/>
      <c r="AC555" s="5"/>
      <c r="AD555" s="5"/>
      <c r="AE555" s="5"/>
      <c r="AF555" s="5"/>
      <c r="AG555" s="5"/>
      <c r="AH555" s="5"/>
      <c r="AI555" s="28"/>
      <c r="AJ555" s="28"/>
    </row>
    <row r="556" spans="1:3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32"/>
      <c r="V556" s="14"/>
      <c r="W556" s="5"/>
      <c r="X556" s="5"/>
      <c r="Y556" s="5"/>
      <c r="Z556" s="8"/>
      <c r="AA556" s="8"/>
      <c r="AB556" s="5"/>
      <c r="AC556" s="5"/>
      <c r="AD556" s="5"/>
      <c r="AE556" s="5"/>
      <c r="AF556" s="5"/>
      <c r="AG556" s="5"/>
      <c r="AH556" s="5"/>
      <c r="AI556" s="28"/>
      <c r="AJ556" s="28"/>
    </row>
    <row r="557" spans="1:3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32"/>
      <c r="V557" s="14"/>
      <c r="W557" s="5"/>
      <c r="X557" s="5"/>
      <c r="Y557" s="5"/>
      <c r="Z557" s="8"/>
      <c r="AA557" s="8"/>
      <c r="AB557" s="5"/>
      <c r="AC557" s="5"/>
      <c r="AD557" s="5"/>
      <c r="AE557" s="5"/>
      <c r="AF557" s="5"/>
      <c r="AG557" s="5"/>
      <c r="AH557" s="5"/>
      <c r="AI557" s="28"/>
      <c r="AJ557" s="28"/>
    </row>
    <row r="558" spans="1:3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32"/>
      <c r="V558" s="14"/>
      <c r="W558" s="5"/>
      <c r="X558" s="5"/>
      <c r="Y558" s="5"/>
      <c r="Z558" s="8"/>
      <c r="AA558" s="8"/>
      <c r="AB558" s="5"/>
      <c r="AC558" s="5"/>
      <c r="AD558" s="5"/>
      <c r="AE558" s="5"/>
      <c r="AF558" s="5"/>
      <c r="AG558" s="5"/>
      <c r="AH558" s="5"/>
      <c r="AI558" s="28"/>
      <c r="AJ558" s="28"/>
    </row>
    <row r="559" spans="1:3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32"/>
      <c r="V559" s="14"/>
      <c r="W559" s="5"/>
      <c r="X559" s="5"/>
      <c r="Y559" s="5"/>
      <c r="Z559" s="8"/>
      <c r="AA559" s="8"/>
      <c r="AB559" s="5"/>
      <c r="AC559" s="5"/>
      <c r="AD559" s="5"/>
      <c r="AE559" s="5"/>
      <c r="AF559" s="5"/>
      <c r="AG559" s="5"/>
      <c r="AH559" s="5"/>
      <c r="AI559" s="28"/>
      <c r="AJ559" s="28"/>
    </row>
    <row r="560" spans="1:3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32"/>
      <c r="V560" s="14"/>
      <c r="W560" s="5"/>
      <c r="X560" s="5"/>
      <c r="Y560" s="5"/>
      <c r="Z560" s="8"/>
      <c r="AA560" s="8"/>
      <c r="AB560" s="5"/>
      <c r="AC560" s="5"/>
      <c r="AD560" s="5"/>
      <c r="AE560" s="5"/>
      <c r="AF560" s="5"/>
      <c r="AG560" s="5"/>
      <c r="AH560" s="5"/>
      <c r="AI560" s="28"/>
      <c r="AJ560" s="28"/>
    </row>
    <row r="561" spans="1:3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32"/>
      <c r="V561" s="14"/>
      <c r="W561" s="5"/>
      <c r="X561" s="5"/>
      <c r="Y561" s="5"/>
      <c r="Z561" s="8"/>
      <c r="AA561" s="8"/>
      <c r="AB561" s="5"/>
      <c r="AC561" s="5"/>
      <c r="AD561" s="5"/>
      <c r="AE561" s="5"/>
      <c r="AF561" s="5"/>
      <c r="AG561" s="5"/>
      <c r="AH561" s="5"/>
      <c r="AI561" s="28"/>
      <c r="AJ561" s="28"/>
    </row>
    <row r="562" spans="1:3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32"/>
      <c r="V562" s="14"/>
      <c r="W562" s="5"/>
      <c r="X562" s="5"/>
      <c r="Y562" s="5"/>
      <c r="Z562" s="8"/>
      <c r="AA562" s="8"/>
      <c r="AB562" s="5"/>
      <c r="AC562" s="5"/>
      <c r="AD562" s="5"/>
      <c r="AE562" s="5"/>
      <c r="AF562" s="5"/>
      <c r="AG562" s="5"/>
      <c r="AH562" s="5"/>
      <c r="AI562" s="28"/>
      <c r="AJ562" s="28"/>
    </row>
    <row r="563" spans="1:3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32"/>
      <c r="V563" s="14"/>
      <c r="W563" s="5"/>
      <c r="X563" s="5"/>
      <c r="Y563" s="5"/>
      <c r="Z563" s="8"/>
      <c r="AA563" s="8"/>
      <c r="AB563" s="5"/>
      <c r="AC563" s="5"/>
      <c r="AD563" s="5"/>
      <c r="AE563" s="5"/>
      <c r="AF563" s="5"/>
      <c r="AG563" s="5"/>
      <c r="AH563" s="5"/>
      <c r="AI563" s="28"/>
      <c r="AJ563" s="28"/>
    </row>
    <row r="564" spans="1:3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32"/>
      <c r="V564" s="14"/>
      <c r="W564" s="5"/>
      <c r="X564" s="5"/>
      <c r="Y564" s="5"/>
      <c r="Z564" s="8"/>
      <c r="AA564" s="8"/>
      <c r="AB564" s="5"/>
      <c r="AC564" s="5"/>
      <c r="AD564" s="5"/>
      <c r="AE564" s="5"/>
      <c r="AF564" s="5"/>
      <c r="AG564" s="5"/>
      <c r="AH564" s="5"/>
      <c r="AI564" s="28"/>
      <c r="AJ564" s="28"/>
    </row>
    <row r="565" spans="1:3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32"/>
      <c r="V565" s="14"/>
      <c r="W565" s="5"/>
      <c r="X565" s="5"/>
      <c r="Y565" s="5"/>
      <c r="Z565" s="8"/>
      <c r="AA565" s="8"/>
      <c r="AB565" s="5"/>
      <c r="AC565" s="5"/>
      <c r="AD565" s="5"/>
      <c r="AE565" s="5"/>
      <c r="AF565" s="5"/>
      <c r="AG565" s="5"/>
      <c r="AH565" s="5"/>
      <c r="AI565" s="28"/>
      <c r="AJ565" s="28"/>
    </row>
    <row r="566" spans="1:3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32"/>
      <c r="V566" s="14"/>
      <c r="W566" s="5"/>
      <c r="X566" s="5"/>
      <c r="Y566" s="5"/>
      <c r="Z566" s="8"/>
      <c r="AA566" s="8"/>
      <c r="AB566" s="5"/>
      <c r="AC566" s="5"/>
      <c r="AD566" s="5"/>
      <c r="AE566" s="5"/>
      <c r="AF566" s="5"/>
      <c r="AG566" s="5"/>
      <c r="AH566" s="5"/>
      <c r="AI566" s="28"/>
      <c r="AJ566" s="28"/>
    </row>
    <row r="567" spans="1:3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32"/>
      <c r="V567" s="14"/>
      <c r="W567" s="5"/>
      <c r="X567" s="5"/>
      <c r="Y567" s="5"/>
      <c r="Z567" s="8"/>
      <c r="AA567" s="8"/>
      <c r="AB567" s="5"/>
      <c r="AC567" s="5"/>
      <c r="AD567" s="5"/>
      <c r="AE567" s="5"/>
      <c r="AF567" s="5"/>
      <c r="AG567" s="5"/>
      <c r="AH567" s="5"/>
      <c r="AI567" s="28"/>
      <c r="AJ567" s="28"/>
    </row>
    <row r="568" spans="1:3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32"/>
      <c r="V568" s="14"/>
      <c r="W568" s="5"/>
      <c r="X568" s="5"/>
      <c r="Y568" s="5"/>
      <c r="Z568" s="8"/>
      <c r="AA568" s="8"/>
      <c r="AB568" s="5"/>
      <c r="AC568" s="5"/>
      <c r="AD568" s="5"/>
      <c r="AE568" s="5"/>
      <c r="AF568" s="5"/>
      <c r="AG568" s="5"/>
      <c r="AH568" s="5"/>
      <c r="AI568" s="28"/>
      <c r="AJ568" s="28"/>
    </row>
    <row r="569" spans="1:3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32"/>
      <c r="V569" s="14"/>
      <c r="W569" s="5"/>
      <c r="X569" s="5"/>
      <c r="Y569" s="5"/>
      <c r="Z569" s="8"/>
      <c r="AA569" s="8"/>
      <c r="AB569" s="5"/>
      <c r="AC569" s="5"/>
      <c r="AD569" s="5"/>
      <c r="AE569" s="5"/>
      <c r="AF569" s="5"/>
      <c r="AG569" s="5"/>
      <c r="AH569" s="5"/>
      <c r="AI569" s="28"/>
      <c r="AJ569" s="28"/>
    </row>
    <row r="570" spans="1:3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32"/>
      <c r="V570" s="14"/>
      <c r="W570" s="5"/>
      <c r="X570" s="5"/>
      <c r="Y570" s="5"/>
      <c r="Z570" s="8"/>
      <c r="AA570" s="8"/>
      <c r="AB570" s="5"/>
      <c r="AC570" s="5"/>
      <c r="AD570" s="5"/>
      <c r="AE570" s="5"/>
      <c r="AF570" s="5"/>
      <c r="AG570" s="5"/>
      <c r="AH570" s="5"/>
      <c r="AI570" s="28"/>
      <c r="AJ570" s="28"/>
    </row>
    <row r="571" spans="1:3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32"/>
      <c r="V571" s="14"/>
      <c r="W571" s="5"/>
      <c r="X571" s="5"/>
      <c r="Y571" s="5"/>
      <c r="Z571" s="8"/>
      <c r="AA571" s="8"/>
      <c r="AB571" s="5"/>
      <c r="AC571" s="5"/>
      <c r="AD571" s="5"/>
      <c r="AE571" s="5"/>
      <c r="AF571" s="5"/>
      <c r="AG571" s="5"/>
      <c r="AH571" s="5"/>
      <c r="AI571" s="28"/>
      <c r="AJ571" s="28"/>
    </row>
    <row r="572" spans="1:3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32"/>
      <c r="V572" s="14"/>
      <c r="W572" s="5"/>
      <c r="X572" s="5"/>
      <c r="Y572" s="5"/>
      <c r="Z572" s="8"/>
      <c r="AA572" s="8"/>
      <c r="AB572" s="5"/>
      <c r="AC572" s="5"/>
      <c r="AD572" s="5"/>
      <c r="AE572" s="5"/>
      <c r="AF572" s="5"/>
      <c r="AG572" s="5"/>
      <c r="AH572" s="5"/>
      <c r="AI572" s="28"/>
      <c r="AJ572" s="28"/>
    </row>
    <row r="573" spans="1:3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32"/>
      <c r="V573" s="14"/>
      <c r="W573" s="5"/>
      <c r="X573" s="5"/>
      <c r="Y573" s="5"/>
      <c r="Z573" s="8"/>
      <c r="AA573" s="8"/>
      <c r="AB573" s="5"/>
      <c r="AC573" s="5"/>
      <c r="AD573" s="5"/>
      <c r="AE573" s="5"/>
      <c r="AF573" s="5"/>
      <c r="AG573" s="5"/>
      <c r="AH573" s="5"/>
      <c r="AI573" s="28"/>
      <c r="AJ573" s="28"/>
    </row>
    <row r="574" spans="1:3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32"/>
      <c r="V574" s="14"/>
      <c r="W574" s="5"/>
      <c r="X574" s="5"/>
      <c r="Y574" s="5"/>
      <c r="Z574" s="8"/>
      <c r="AA574" s="8"/>
      <c r="AB574" s="5"/>
      <c r="AC574" s="5"/>
      <c r="AD574" s="5"/>
      <c r="AE574" s="5"/>
      <c r="AF574" s="5"/>
      <c r="AG574" s="5"/>
      <c r="AH574" s="5"/>
      <c r="AI574" s="28"/>
      <c r="AJ574" s="28"/>
    </row>
    <row r="575" spans="1:3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32"/>
      <c r="V575" s="14"/>
      <c r="W575" s="5"/>
      <c r="X575" s="5"/>
      <c r="Y575" s="5"/>
      <c r="Z575" s="8"/>
      <c r="AA575" s="8"/>
      <c r="AB575" s="5"/>
      <c r="AC575" s="5"/>
      <c r="AD575" s="5"/>
      <c r="AE575" s="5"/>
      <c r="AF575" s="5"/>
      <c r="AG575" s="5"/>
      <c r="AH575" s="5"/>
      <c r="AI575" s="28"/>
      <c r="AJ575" s="28"/>
    </row>
    <row r="576" spans="1:3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32"/>
      <c r="V576" s="14"/>
      <c r="W576" s="5"/>
      <c r="X576" s="5"/>
      <c r="Y576" s="5"/>
      <c r="Z576" s="8"/>
      <c r="AA576" s="8"/>
      <c r="AB576" s="5"/>
      <c r="AC576" s="5"/>
      <c r="AD576" s="5"/>
      <c r="AE576" s="5"/>
      <c r="AF576" s="5"/>
      <c r="AG576" s="5"/>
      <c r="AH576" s="5"/>
      <c r="AI576" s="28"/>
      <c r="AJ576" s="28"/>
    </row>
    <row r="577" spans="1:3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32"/>
      <c r="V577" s="14"/>
      <c r="W577" s="5"/>
      <c r="X577" s="5"/>
      <c r="Y577" s="5"/>
      <c r="Z577" s="8"/>
      <c r="AA577" s="8"/>
      <c r="AB577" s="5"/>
      <c r="AC577" s="5"/>
      <c r="AD577" s="5"/>
      <c r="AE577" s="5"/>
      <c r="AF577" s="5"/>
      <c r="AG577" s="5"/>
      <c r="AH577" s="5"/>
      <c r="AI577" s="28"/>
      <c r="AJ577" s="28"/>
    </row>
    <row r="578" spans="1:3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32"/>
      <c r="V578" s="14"/>
      <c r="W578" s="5"/>
      <c r="X578" s="5"/>
      <c r="Y578" s="5"/>
      <c r="Z578" s="8"/>
      <c r="AA578" s="8"/>
      <c r="AB578" s="5"/>
      <c r="AC578" s="5"/>
      <c r="AD578" s="5"/>
      <c r="AE578" s="5"/>
      <c r="AF578" s="5"/>
      <c r="AG578" s="5"/>
      <c r="AH578" s="5"/>
      <c r="AI578" s="28"/>
      <c r="AJ578" s="28"/>
    </row>
    <row r="579" spans="1:3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32"/>
      <c r="V579" s="14"/>
      <c r="W579" s="5"/>
      <c r="X579" s="5"/>
      <c r="Y579" s="5"/>
      <c r="Z579" s="8"/>
      <c r="AA579" s="8"/>
      <c r="AB579" s="5"/>
      <c r="AC579" s="5"/>
      <c r="AD579" s="5"/>
      <c r="AE579" s="5"/>
      <c r="AF579" s="5"/>
      <c r="AG579" s="5"/>
      <c r="AH579" s="5"/>
      <c r="AI579" s="28"/>
      <c r="AJ579" s="28"/>
    </row>
    <row r="580" spans="1:3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32"/>
      <c r="V580" s="14"/>
      <c r="W580" s="5"/>
      <c r="X580" s="5"/>
      <c r="Y580" s="5"/>
      <c r="Z580" s="8"/>
      <c r="AA580" s="8"/>
      <c r="AB580" s="5"/>
      <c r="AC580" s="5"/>
      <c r="AD580" s="5"/>
      <c r="AE580" s="5"/>
      <c r="AF580" s="5"/>
      <c r="AG580" s="5"/>
      <c r="AH580" s="5"/>
      <c r="AI580" s="28"/>
      <c r="AJ580" s="28"/>
    </row>
    <row r="581" spans="1:3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32"/>
      <c r="V581" s="14"/>
      <c r="W581" s="5"/>
      <c r="X581" s="5"/>
      <c r="Y581" s="5"/>
      <c r="Z581" s="8"/>
      <c r="AA581" s="8"/>
      <c r="AB581" s="5"/>
      <c r="AC581" s="5"/>
      <c r="AD581" s="5"/>
      <c r="AE581" s="5"/>
      <c r="AF581" s="5"/>
      <c r="AG581" s="5"/>
      <c r="AH581" s="5"/>
      <c r="AI581" s="28"/>
      <c r="AJ581" s="28"/>
    </row>
    <row r="582" spans="1:3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32"/>
      <c r="V582" s="14"/>
      <c r="W582" s="5"/>
      <c r="X582" s="5"/>
      <c r="Y582" s="5"/>
      <c r="Z582" s="8"/>
      <c r="AA582" s="8"/>
      <c r="AB582" s="5"/>
      <c r="AC582" s="5"/>
      <c r="AD582" s="5"/>
      <c r="AE582" s="5"/>
      <c r="AF582" s="5"/>
      <c r="AG582" s="5"/>
      <c r="AH582" s="5"/>
      <c r="AI582" s="28"/>
      <c r="AJ582" s="28"/>
    </row>
    <row r="583" spans="1:3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32"/>
      <c r="V583" s="14"/>
      <c r="W583" s="5"/>
      <c r="X583" s="5"/>
      <c r="Y583" s="5"/>
      <c r="Z583" s="8"/>
      <c r="AA583" s="8"/>
      <c r="AB583" s="5"/>
      <c r="AC583" s="5"/>
      <c r="AD583" s="5"/>
      <c r="AE583" s="5"/>
      <c r="AF583" s="5"/>
      <c r="AG583" s="5"/>
      <c r="AH583" s="5"/>
      <c r="AI583" s="28"/>
      <c r="AJ583" s="28"/>
    </row>
    <row r="584" spans="1:3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32"/>
      <c r="V584" s="14"/>
      <c r="W584" s="5"/>
      <c r="X584" s="5"/>
      <c r="Y584" s="5"/>
      <c r="Z584" s="8"/>
      <c r="AA584" s="8"/>
      <c r="AB584" s="5"/>
      <c r="AC584" s="5"/>
      <c r="AD584" s="5"/>
      <c r="AE584" s="5"/>
      <c r="AF584" s="5"/>
      <c r="AG584" s="5"/>
      <c r="AH584" s="5"/>
      <c r="AI584" s="28"/>
      <c r="AJ584" s="28"/>
    </row>
    <row r="585" spans="1:3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32"/>
      <c r="V585" s="14"/>
      <c r="W585" s="5"/>
      <c r="X585" s="5"/>
      <c r="Y585" s="5"/>
      <c r="Z585" s="8"/>
      <c r="AA585" s="8"/>
      <c r="AB585" s="5"/>
      <c r="AC585" s="5"/>
      <c r="AD585" s="5"/>
      <c r="AE585" s="5"/>
      <c r="AF585" s="5"/>
      <c r="AG585" s="5"/>
      <c r="AH585" s="5"/>
      <c r="AI585" s="28"/>
      <c r="AJ585" s="28"/>
    </row>
    <row r="586" spans="1:3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32"/>
      <c r="V586" s="14"/>
      <c r="W586" s="5"/>
      <c r="X586" s="5"/>
      <c r="Y586" s="5"/>
      <c r="Z586" s="8"/>
      <c r="AA586" s="8"/>
      <c r="AB586" s="5"/>
      <c r="AC586" s="5"/>
      <c r="AD586" s="5"/>
      <c r="AE586" s="5"/>
      <c r="AF586" s="5"/>
      <c r="AG586" s="5"/>
      <c r="AH586" s="5"/>
      <c r="AI586" s="28"/>
      <c r="AJ586" s="28"/>
    </row>
    <row r="587" spans="1:3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32"/>
      <c r="V587" s="14"/>
      <c r="W587" s="5"/>
      <c r="X587" s="5"/>
      <c r="Y587" s="5"/>
      <c r="Z587" s="8"/>
      <c r="AA587" s="8"/>
      <c r="AB587" s="5"/>
      <c r="AC587" s="5"/>
      <c r="AD587" s="5"/>
      <c r="AE587" s="5"/>
      <c r="AF587" s="5"/>
      <c r="AG587" s="5"/>
      <c r="AH587" s="5"/>
      <c r="AI587" s="28"/>
      <c r="AJ587" s="28"/>
    </row>
    <row r="588" spans="1:3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32"/>
      <c r="V588" s="14"/>
      <c r="W588" s="5"/>
      <c r="X588" s="5"/>
      <c r="Y588" s="5"/>
      <c r="Z588" s="8"/>
      <c r="AA588" s="8"/>
      <c r="AB588" s="5"/>
      <c r="AC588" s="5"/>
      <c r="AD588" s="5"/>
      <c r="AE588" s="5"/>
      <c r="AF588" s="5"/>
      <c r="AG588" s="5"/>
      <c r="AH588" s="5"/>
      <c r="AI588" s="28"/>
      <c r="AJ588" s="28"/>
    </row>
    <row r="589" spans="1:3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32"/>
      <c r="V589" s="14"/>
      <c r="W589" s="5"/>
      <c r="X589" s="5"/>
      <c r="Y589" s="5"/>
      <c r="Z589" s="8"/>
      <c r="AA589" s="8"/>
      <c r="AB589" s="5"/>
      <c r="AC589" s="5"/>
      <c r="AD589" s="5"/>
      <c r="AE589" s="5"/>
      <c r="AF589" s="5"/>
      <c r="AG589" s="5"/>
      <c r="AH589" s="5"/>
      <c r="AI589" s="28"/>
      <c r="AJ589" s="28"/>
    </row>
    <row r="590" spans="1:3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32"/>
      <c r="V590" s="14"/>
      <c r="W590" s="5"/>
      <c r="X590" s="5"/>
      <c r="Y590" s="5"/>
      <c r="Z590" s="8"/>
      <c r="AA590" s="8"/>
      <c r="AB590" s="5"/>
      <c r="AC590" s="5"/>
      <c r="AD590" s="5"/>
      <c r="AE590" s="5"/>
      <c r="AF590" s="5"/>
      <c r="AG590" s="5"/>
      <c r="AH590" s="5"/>
      <c r="AI590" s="28"/>
      <c r="AJ590" s="28"/>
    </row>
    <row r="591" spans="1:3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32"/>
      <c r="V591" s="14"/>
      <c r="W591" s="5"/>
      <c r="X591" s="5"/>
      <c r="Y591" s="5"/>
      <c r="Z591" s="8"/>
      <c r="AA591" s="8"/>
      <c r="AB591" s="5"/>
      <c r="AC591" s="5"/>
      <c r="AD591" s="5"/>
      <c r="AE591" s="5"/>
      <c r="AF591" s="5"/>
      <c r="AG591" s="5"/>
      <c r="AH591" s="5"/>
      <c r="AI591" s="28"/>
      <c r="AJ591" s="28"/>
    </row>
    <row r="592" spans="1:3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32"/>
      <c r="V592" s="14"/>
      <c r="W592" s="5"/>
      <c r="X592" s="5"/>
      <c r="Y592" s="5"/>
      <c r="Z592" s="8"/>
      <c r="AA592" s="8"/>
      <c r="AB592" s="5"/>
      <c r="AC592" s="5"/>
      <c r="AD592" s="5"/>
      <c r="AE592" s="5"/>
      <c r="AF592" s="5"/>
      <c r="AG592" s="5"/>
      <c r="AH592" s="5"/>
      <c r="AI592" s="28"/>
      <c r="AJ592" s="28"/>
    </row>
    <row r="593" spans="1:3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32"/>
      <c r="V593" s="14"/>
      <c r="W593" s="5"/>
      <c r="X593" s="5"/>
      <c r="Y593" s="5"/>
      <c r="Z593" s="8"/>
      <c r="AA593" s="8"/>
      <c r="AB593" s="5"/>
      <c r="AC593" s="5"/>
      <c r="AD593" s="5"/>
      <c r="AE593" s="5"/>
      <c r="AF593" s="5"/>
      <c r="AG593" s="5"/>
      <c r="AH593" s="5"/>
      <c r="AI593" s="28"/>
      <c r="AJ593" s="28"/>
    </row>
    <row r="594" spans="1:3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32"/>
      <c r="V594" s="14"/>
      <c r="W594" s="5"/>
      <c r="X594" s="5"/>
      <c r="Y594" s="5"/>
      <c r="Z594" s="8"/>
      <c r="AA594" s="8"/>
      <c r="AB594" s="5"/>
      <c r="AC594" s="5"/>
      <c r="AD594" s="5"/>
      <c r="AE594" s="5"/>
      <c r="AF594" s="5"/>
      <c r="AG594" s="5"/>
      <c r="AH594" s="5"/>
      <c r="AI594" s="28"/>
      <c r="AJ594" s="28"/>
    </row>
    <row r="595" spans="1:3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32"/>
      <c r="V595" s="14"/>
      <c r="W595" s="5"/>
      <c r="X595" s="5"/>
      <c r="Y595" s="5"/>
      <c r="Z595" s="8"/>
      <c r="AA595" s="8"/>
      <c r="AB595" s="5"/>
      <c r="AC595" s="5"/>
      <c r="AD595" s="5"/>
      <c r="AE595" s="5"/>
      <c r="AF595" s="5"/>
      <c r="AG595" s="5"/>
      <c r="AH595" s="5"/>
      <c r="AI595" s="28"/>
      <c r="AJ595" s="28"/>
    </row>
    <row r="596" spans="1:3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32"/>
      <c r="V596" s="14"/>
      <c r="W596" s="5"/>
      <c r="X596" s="5"/>
      <c r="Y596" s="5"/>
      <c r="Z596" s="8"/>
      <c r="AA596" s="8"/>
      <c r="AB596" s="5"/>
      <c r="AC596" s="5"/>
      <c r="AD596" s="5"/>
      <c r="AE596" s="5"/>
      <c r="AF596" s="5"/>
      <c r="AG596" s="5"/>
      <c r="AH596" s="5"/>
      <c r="AI596" s="28"/>
      <c r="AJ596" s="28"/>
    </row>
    <row r="597" spans="1:3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32"/>
      <c r="V597" s="14"/>
      <c r="W597" s="5"/>
      <c r="X597" s="5"/>
      <c r="Y597" s="5"/>
      <c r="Z597" s="8"/>
      <c r="AA597" s="8"/>
      <c r="AB597" s="5"/>
      <c r="AC597" s="5"/>
      <c r="AD597" s="5"/>
      <c r="AE597" s="5"/>
      <c r="AF597" s="5"/>
      <c r="AG597" s="5"/>
      <c r="AH597" s="5"/>
      <c r="AI597" s="28"/>
      <c r="AJ597" s="28"/>
    </row>
    <row r="598" spans="1:3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32"/>
      <c r="V598" s="14"/>
      <c r="W598" s="5"/>
      <c r="X598" s="5"/>
      <c r="Y598" s="5"/>
      <c r="Z598" s="8"/>
      <c r="AA598" s="8"/>
      <c r="AB598" s="5"/>
      <c r="AC598" s="5"/>
      <c r="AD598" s="5"/>
      <c r="AE598" s="5"/>
      <c r="AF598" s="5"/>
      <c r="AG598" s="5"/>
      <c r="AH598" s="5"/>
      <c r="AI598" s="28"/>
      <c r="AJ598" s="28"/>
    </row>
    <row r="599" spans="1:3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32"/>
      <c r="V599" s="14"/>
      <c r="W599" s="5"/>
      <c r="X599" s="5"/>
      <c r="Y599" s="5"/>
      <c r="Z599" s="8"/>
      <c r="AA599" s="8"/>
      <c r="AB599" s="5"/>
      <c r="AC599" s="5"/>
      <c r="AD599" s="5"/>
      <c r="AE599" s="5"/>
      <c r="AF599" s="5"/>
      <c r="AG599" s="5"/>
      <c r="AH599" s="5"/>
      <c r="AI599" s="28"/>
      <c r="AJ599" s="28"/>
    </row>
    <row r="600" spans="1:3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32"/>
      <c r="V600" s="14"/>
      <c r="W600" s="5"/>
      <c r="X600" s="5"/>
      <c r="Y600" s="5"/>
      <c r="Z600" s="8"/>
      <c r="AA600" s="8"/>
      <c r="AB600" s="5"/>
      <c r="AC600" s="5"/>
      <c r="AD600" s="5"/>
      <c r="AE600" s="5"/>
      <c r="AF600" s="5"/>
      <c r="AG600" s="5"/>
      <c r="AH600" s="5"/>
      <c r="AI600" s="28"/>
      <c r="AJ600" s="28"/>
    </row>
    <row r="601" spans="1:3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32"/>
      <c r="V601" s="14"/>
      <c r="W601" s="5"/>
      <c r="X601" s="5"/>
      <c r="Y601" s="5"/>
      <c r="Z601" s="8"/>
      <c r="AA601" s="8"/>
      <c r="AB601" s="5"/>
      <c r="AC601" s="5"/>
      <c r="AD601" s="5"/>
      <c r="AE601" s="5"/>
      <c r="AF601" s="5"/>
      <c r="AG601" s="5"/>
      <c r="AH601" s="5"/>
      <c r="AI601" s="28"/>
      <c r="AJ601" s="28"/>
    </row>
    <row r="602" spans="1:3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32"/>
      <c r="V602" s="14"/>
      <c r="W602" s="5"/>
      <c r="X602" s="5"/>
      <c r="Y602" s="5"/>
      <c r="Z602" s="8"/>
      <c r="AA602" s="8"/>
      <c r="AB602" s="5"/>
      <c r="AC602" s="5"/>
      <c r="AD602" s="5"/>
      <c r="AE602" s="5"/>
      <c r="AF602" s="5"/>
      <c r="AG602" s="5"/>
      <c r="AH602" s="5"/>
      <c r="AI602" s="28"/>
      <c r="AJ602" s="28"/>
    </row>
    <row r="603" spans="1:3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32"/>
      <c r="V603" s="14"/>
      <c r="W603" s="5"/>
      <c r="X603" s="5"/>
      <c r="Y603" s="5"/>
      <c r="Z603" s="8"/>
      <c r="AA603" s="8"/>
      <c r="AB603" s="5"/>
      <c r="AC603" s="5"/>
      <c r="AD603" s="5"/>
      <c r="AE603" s="5"/>
      <c r="AF603" s="5"/>
      <c r="AG603" s="5"/>
      <c r="AH603" s="5"/>
      <c r="AI603" s="28"/>
      <c r="AJ603" s="28"/>
    </row>
    <row r="604" spans="1:3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32"/>
      <c r="V604" s="14"/>
      <c r="W604" s="5"/>
      <c r="X604" s="5"/>
      <c r="Y604" s="5"/>
      <c r="Z604" s="8"/>
      <c r="AA604" s="8"/>
      <c r="AB604" s="5"/>
      <c r="AC604" s="5"/>
      <c r="AD604" s="5"/>
      <c r="AE604" s="5"/>
      <c r="AF604" s="5"/>
      <c r="AG604" s="5"/>
      <c r="AH604" s="5"/>
      <c r="AI604" s="28"/>
      <c r="AJ604" s="28"/>
    </row>
    <row r="605" spans="1:3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32"/>
      <c r="V605" s="14"/>
      <c r="W605" s="5"/>
      <c r="X605" s="5"/>
      <c r="Y605" s="5"/>
      <c r="Z605" s="8"/>
      <c r="AA605" s="8"/>
      <c r="AB605" s="5"/>
      <c r="AC605" s="5"/>
      <c r="AD605" s="5"/>
      <c r="AE605" s="5"/>
      <c r="AF605" s="5"/>
      <c r="AG605" s="5"/>
      <c r="AH605" s="5"/>
      <c r="AI605" s="28"/>
      <c r="AJ605" s="28"/>
    </row>
    <row r="606" spans="1:3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32"/>
      <c r="V606" s="14"/>
      <c r="W606" s="5"/>
      <c r="X606" s="5"/>
      <c r="Y606" s="5"/>
      <c r="Z606" s="8"/>
      <c r="AA606" s="8"/>
      <c r="AB606" s="5"/>
      <c r="AC606" s="5"/>
      <c r="AD606" s="5"/>
      <c r="AE606" s="5"/>
      <c r="AF606" s="5"/>
      <c r="AG606" s="5"/>
      <c r="AH606" s="5"/>
      <c r="AI606" s="28"/>
      <c r="AJ606" s="28"/>
    </row>
    <row r="607" spans="1:3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32"/>
      <c r="V607" s="14"/>
      <c r="W607" s="5"/>
      <c r="X607" s="5"/>
      <c r="Y607" s="5"/>
      <c r="Z607" s="8"/>
      <c r="AA607" s="8"/>
      <c r="AB607" s="5"/>
      <c r="AC607" s="5"/>
      <c r="AD607" s="5"/>
      <c r="AE607" s="5"/>
      <c r="AF607" s="5"/>
      <c r="AG607" s="5"/>
      <c r="AH607" s="5"/>
      <c r="AI607" s="28"/>
      <c r="AJ607" s="28"/>
    </row>
    <row r="608" spans="1:3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32"/>
      <c r="V608" s="14"/>
      <c r="W608" s="5"/>
      <c r="X608" s="5"/>
      <c r="Y608" s="5"/>
      <c r="Z608" s="8"/>
      <c r="AA608" s="8"/>
      <c r="AB608" s="5"/>
      <c r="AC608" s="5"/>
      <c r="AD608" s="5"/>
      <c r="AE608" s="5"/>
      <c r="AF608" s="5"/>
      <c r="AG608" s="5"/>
      <c r="AH608" s="5"/>
      <c r="AI608" s="28"/>
      <c r="AJ608" s="28"/>
    </row>
    <row r="609" spans="1:3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32"/>
      <c r="V609" s="14"/>
      <c r="W609" s="5"/>
      <c r="X609" s="5"/>
      <c r="Y609" s="5"/>
      <c r="Z609" s="8"/>
      <c r="AA609" s="8"/>
      <c r="AB609" s="5"/>
      <c r="AC609" s="5"/>
      <c r="AD609" s="5"/>
      <c r="AE609" s="5"/>
      <c r="AF609" s="5"/>
      <c r="AG609" s="5"/>
      <c r="AH609" s="5"/>
      <c r="AI609" s="28"/>
      <c r="AJ609" s="28"/>
    </row>
    <row r="610" spans="1:3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32"/>
      <c r="V610" s="14"/>
      <c r="W610" s="5"/>
      <c r="X610" s="5"/>
      <c r="Y610" s="5"/>
      <c r="Z610" s="8"/>
      <c r="AA610" s="8"/>
      <c r="AB610" s="5"/>
      <c r="AC610" s="5"/>
      <c r="AD610" s="5"/>
      <c r="AE610" s="5"/>
      <c r="AF610" s="5"/>
      <c r="AG610" s="5"/>
      <c r="AH610" s="5"/>
      <c r="AI610" s="28"/>
      <c r="AJ610" s="28"/>
    </row>
    <row r="611" spans="1:3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32"/>
      <c r="V611" s="14"/>
      <c r="W611" s="5"/>
      <c r="X611" s="5"/>
      <c r="Y611" s="5"/>
      <c r="Z611" s="8"/>
      <c r="AA611" s="8"/>
      <c r="AB611" s="5"/>
      <c r="AC611" s="5"/>
      <c r="AD611" s="5"/>
      <c r="AE611" s="5"/>
      <c r="AF611" s="5"/>
      <c r="AG611" s="5"/>
      <c r="AH611" s="5"/>
      <c r="AI611" s="28"/>
      <c r="AJ611" s="28"/>
    </row>
    <row r="612" spans="1:3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32"/>
      <c r="V612" s="14"/>
      <c r="W612" s="5"/>
      <c r="X612" s="5"/>
      <c r="Y612" s="5"/>
      <c r="Z612" s="8"/>
      <c r="AA612" s="8"/>
      <c r="AB612" s="5"/>
      <c r="AC612" s="5"/>
      <c r="AD612" s="5"/>
      <c r="AE612" s="5"/>
      <c r="AF612" s="5"/>
      <c r="AG612" s="5"/>
      <c r="AH612" s="5"/>
      <c r="AI612" s="28"/>
      <c r="AJ612" s="28"/>
    </row>
    <row r="613" spans="1:3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32"/>
      <c r="V613" s="14"/>
      <c r="W613" s="5"/>
      <c r="X613" s="5"/>
      <c r="Y613" s="5"/>
      <c r="Z613" s="8"/>
      <c r="AA613" s="8"/>
      <c r="AB613" s="5"/>
      <c r="AC613" s="5"/>
      <c r="AD613" s="5"/>
      <c r="AE613" s="5"/>
      <c r="AF613" s="5"/>
      <c r="AG613" s="5"/>
      <c r="AH613" s="5"/>
      <c r="AI613" s="28"/>
      <c r="AJ613" s="28"/>
    </row>
    <row r="614" spans="1:3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32"/>
      <c r="V614" s="14"/>
      <c r="W614" s="5"/>
      <c r="X614" s="5"/>
      <c r="Y614" s="5"/>
      <c r="Z614" s="8"/>
      <c r="AA614" s="8"/>
      <c r="AB614" s="5"/>
      <c r="AC614" s="5"/>
      <c r="AD614" s="5"/>
      <c r="AE614" s="5"/>
      <c r="AF614" s="5"/>
      <c r="AG614" s="5"/>
      <c r="AH614" s="5"/>
      <c r="AI614" s="28"/>
      <c r="AJ614" s="28"/>
    </row>
    <row r="615" spans="1:3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32"/>
      <c r="V615" s="14"/>
      <c r="W615" s="5"/>
      <c r="X615" s="5"/>
      <c r="Y615" s="5"/>
      <c r="Z615" s="8"/>
      <c r="AA615" s="8"/>
      <c r="AB615" s="5"/>
      <c r="AC615" s="5"/>
      <c r="AD615" s="5"/>
      <c r="AE615" s="5"/>
      <c r="AF615" s="5"/>
      <c r="AG615" s="5"/>
      <c r="AH615" s="5"/>
      <c r="AI615" s="28"/>
      <c r="AJ615" s="28"/>
    </row>
    <row r="616" spans="1:3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32"/>
      <c r="V616" s="14"/>
      <c r="W616" s="5"/>
      <c r="X616" s="5"/>
      <c r="Y616" s="5"/>
      <c r="Z616" s="8"/>
      <c r="AA616" s="8"/>
      <c r="AB616" s="5"/>
      <c r="AC616" s="5"/>
      <c r="AD616" s="5"/>
      <c r="AE616" s="5"/>
      <c r="AF616" s="5"/>
      <c r="AG616" s="5"/>
      <c r="AH616" s="5"/>
      <c r="AI616" s="28"/>
      <c r="AJ616" s="28"/>
    </row>
    <row r="617" spans="1:3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32"/>
      <c r="V617" s="14"/>
      <c r="W617" s="5"/>
      <c r="X617" s="5"/>
      <c r="Y617" s="5"/>
      <c r="Z617" s="8"/>
      <c r="AA617" s="8"/>
      <c r="AB617" s="5"/>
      <c r="AC617" s="5"/>
      <c r="AD617" s="5"/>
      <c r="AE617" s="5"/>
      <c r="AF617" s="5"/>
      <c r="AG617" s="5"/>
      <c r="AH617" s="5"/>
      <c r="AI617" s="28"/>
      <c r="AJ617" s="28"/>
    </row>
    <row r="618" spans="1:3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32"/>
      <c r="V618" s="14"/>
      <c r="W618" s="5"/>
      <c r="X618" s="5"/>
      <c r="Y618" s="5"/>
      <c r="Z618" s="8"/>
      <c r="AA618" s="8"/>
      <c r="AB618" s="5"/>
      <c r="AC618" s="5"/>
      <c r="AD618" s="5"/>
      <c r="AE618" s="5"/>
      <c r="AF618" s="5"/>
      <c r="AG618" s="5"/>
      <c r="AH618" s="5"/>
      <c r="AI618" s="28"/>
      <c r="AJ618" s="28"/>
    </row>
    <row r="619" spans="1:3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32"/>
      <c r="V619" s="14"/>
      <c r="W619" s="5"/>
      <c r="X619" s="5"/>
      <c r="Y619" s="5"/>
      <c r="Z619" s="8"/>
      <c r="AA619" s="8"/>
      <c r="AB619" s="5"/>
      <c r="AC619" s="5"/>
      <c r="AD619" s="5"/>
      <c r="AE619" s="5"/>
      <c r="AF619" s="5"/>
      <c r="AG619" s="5"/>
      <c r="AH619" s="5"/>
      <c r="AI619" s="28"/>
      <c r="AJ619" s="28"/>
    </row>
    <row r="620" spans="1:3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32"/>
      <c r="V620" s="14"/>
      <c r="W620" s="5"/>
      <c r="X620" s="5"/>
      <c r="Y620" s="5"/>
      <c r="Z620" s="8"/>
      <c r="AA620" s="8"/>
      <c r="AB620" s="5"/>
      <c r="AC620" s="5"/>
      <c r="AD620" s="5"/>
      <c r="AE620" s="5"/>
      <c r="AF620" s="5"/>
      <c r="AG620" s="5"/>
      <c r="AH620" s="5"/>
      <c r="AI620" s="28"/>
      <c r="AJ620" s="28"/>
    </row>
    <row r="621" spans="1:3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32"/>
      <c r="V621" s="14"/>
      <c r="W621" s="5"/>
      <c r="X621" s="5"/>
      <c r="Y621" s="5"/>
      <c r="Z621" s="8"/>
      <c r="AA621" s="8"/>
      <c r="AB621" s="5"/>
      <c r="AC621" s="5"/>
      <c r="AD621" s="5"/>
      <c r="AE621" s="5"/>
      <c r="AF621" s="5"/>
      <c r="AG621" s="5"/>
      <c r="AH621" s="5"/>
      <c r="AI621" s="28"/>
      <c r="AJ621" s="28"/>
    </row>
    <row r="622" spans="1:3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32"/>
      <c r="V622" s="14"/>
      <c r="W622" s="5"/>
      <c r="X622" s="5"/>
      <c r="Y622" s="5"/>
      <c r="Z622" s="8"/>
      <c r="AA622" s="8"/>
      <c r="AB622" s="5"/>
      <c r="AC622" s="5"/>
      <c r="AD622" s="5"/>
      <c r="AE622" s="5"/>
      <c r="AF622" s="5"/>
      <c r="AG622" s="5"/>
      <c r="AH622" s="5"/>
      <c r="AI622" s="28"/>
      <c r="AJ622" s="28"/>
    </row>
    <row r="623" spans="1:3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32"/>
      <c r="V623" s="14"/>
      <c r="W623" s="5"/>
      <c r="X623" s="5"/>
      <c r="Y623" s="5"/>
      <c r="Z623" s="8"/>
      <c r="AA623" s="8"/>
      <c r="AB623" s="5"/>
      <c r="AC623" s="5"/>
      <c r="AD623" s="5"/>
      <c r="AE623" s="5"/>
      <c r="AF623" s="5"/>
      <c r="AG623" s="5"/>
      <c r="AH623" s="5"/>
      <c r="AI623" s="28"/>
      <c r="AJ623" s="28"/>
    </row>
    <row r="624" spans="1:3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32"/>
      <c r="V624" s="14"/>
      <c r="W624" s="5"/>
      <c r="X624" s="5"/>
      <c r="Y624" s="5"/>
      <c r="Z624" s="8"/>
      <c r="AA624" s="8"/>
      <c r="AB624" s="5"/>
      <c r="AC624" s="5"/>
      <c r="AD624" s="5"/>
      <c r="AE624" s="5"/>
      <c r="AF624" s="5"/>
      <c r="AG624" s="5"/>
      <c r="AH624" s="5"/>
      <c r="AI624" s="28"/>
      <c r="AJ624" s="28"/>
    </row>
    <row r="625" spans="1:3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32"/>
      <c r="V625" s="14"/>
      <c r="W625" s="5"/>
      <c r="X625" s="5"/>
      <c r="Y625" s="5"/>
      <c r="Z625" s="8"/>
      <c r="AA625" s="8"/>
      <c r="AB625" s="5"/>
      <c r="AC625" s="5"/>
      <c r="AD625" s="5"/>
      <c r="AE625" s="5"/>
      <c r="AF625" s="5"/>
      <c r="AG625" s="5"/>
      <c r="AH625" s="5"/>
      <c r="AI625" s="28"/>
      <c r="AJ625" s="28"/>
    </row>
    <row r="626" spans="1:3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32"/>
      <c r="V626" s="14"/>
      <c r="W626" s="5"/>
      <c r="X626" s="5"/>
      <c r="Y626" s="5"/>
      <c r="Z626" s="8"/>
      <c r="AA626" s="8"/>
      <c r="AB626" s="5"/>
      <c r="AC626" s="5"/>
      <c r="AD626" s="5"/>
      <c r="AE626" s="5"/>
      <c r="AF626" s="5"/>
      <c r="AG626" s="5"/>
      <c r="AH626" s="5"/>
      <c r="AI626" s="28"/>
      <c r="AJ626" s="28"/>
    </row>
    <row r="627" spans="1:3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32"/>
      <c r="V627" s="14"/>
      <c r="W627" s="5"/>
      <c r="X627" s="5"/>
      <c r="Y627" s="5"/>
      <c r="Z627" s="8"/>
      <c r="AA627" s="8"/>
      <c r="AB627" s="5"/>
      <c r="AC627" s="5"/>
      <c r="AD627" s="5"/>
      <c r="AE627" s="5"/>
      <c r="AF627" s="5"/>
      <c r="AG627" s="5"/>
      <c r="AH627" s="5"/>
      <c r="AI627" s="28"/>
      <c r="AJ627" s="28"/>
    </row>
    <row r="628" spans="1:3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32"/>
      <c r="V628" s="14"/>
      <c r="W628" s="5"/>
      <c r="X628" s="5"/>
      <c r="Y628" s="5"/>
      <c r="Z628" s="8"/>
      <c r="AA628" s="8"/>
      <c r="AB628" s="5"/>
      <c r="AC628" s="5"/>
      <c r="AD628" s="5"/>
      <c r="AE628" s="5"/>
      <c r="AF628" s="5"/>
      <c r="AG628" s="5"/>
      <c r="AH628" s="5"/>
      <c r="AI628" s="28"/>
      <c r="AJ628" s="28"/>
    </row>
    <row r="629" spans="1:3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32"/>
      <c r="V629" s="14"/>
      <c r="W629" s="5"/>
      <c r="X629" s="5"/>
      <c r="Y629" s="5"/>
      <c r="Z629" s="8"/>
      <c r="AA629" s="8"/>
      <c r="AB629" s="5"/>
      <c r="AC629" s="5"/>
      <c r="AD629" s="5"/>
      <c r="AE629" s="5"/>
      <c r="AF629" s="5"/>
      <c r="AG629" s="5"/>
      <c r="AH629" s="5"/>
      <c r="AI629" s="28"/>
      <c r="AJ629" s="28"/>
    </row>
    <row r="630" spans="1:3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32"/>
      <c r="V630" s="14"/>
      <c r="W630" s="5"/>
      <c r="X630" s="5"/>
      <c r="Y630" s="5"/>
      <c r="Z630" s="8"/>
      <c r="AA630" s="8"/>
      <c r="AB630" s="5"/>
      <c r="AC630" s="5"/>
      <c r="AD630" s="5"/>
      <c r="AE630" s="5"/>
      <c r="AF630" s="5"/>
      <c r="AG630" s="5"/>
      <c r="AH630" s="5"/>
      <c r="AI630" s="28"/>
      <c r="AJ630" s="28"/>
    </row>
    <row r="631" spans="1:3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32"/>
      <c r="V631" s="14"/>
      <c r="W631" s="5"/>
      <c r="X631" s="5"/>
      <c r="Y631" s="5"/>
      <c r="Z631" s="8"/>
      <c r="AA631" s="8"/>
      <c r="AB631" s="5"/>
      <c r="AC631" s="5"/>
      <c r="AD631" s="5"/>
      <c r="AE631" s="5"/>
      <c r="AF631" s="5"/>
      <c r="AG631" s="5"/>
      <c r="AH631" s="5"/>
      <c r="AI631" s="28"/>
      <c r="AJ631" s="28"/>
    </row>
    <row r="632" spans="1:3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32"/>
      <c r="V632" s="14"/>
      <c r="W632" s="5"/>
      <c r="X632" s="5"/>
      <c r="Y632" s="5"/>
      <c r="Z632" s="8"/>
      <c r="AA632" s="8"/>
      <c r="AB632" s="5"/>
      <c r="AC632" s="5"/>
      <c r="AD632" s="5"/>
      <c r="AE632" s="5"/>
      <c r="AF632" s="5"/>
      <c r="AG632" s="5"/>
      <c r="AH632" s="5"/>
      <c r="AI632" s="28"/>
      <c r="AJ632" s="28"/>
    </row>
    <row r="633" spans="1:3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32"/>
      <c r="V633" s="14"/>
      <c r="W633" s="5"/>
      <c r="X633" s="5"/>
      <c r="Y633" s="5"/>
      <c r="Z633" s="8"/>
      <c r="AA633" s="8"/>
      <c r="AB633" s="5"/>
      <c r="AC633" s="5"/>
      <c r="AD633" s="5"/>
      <c r="AE633" s="5"/>
      <c r="AF633" s="5"/>
      <c r="AG633" s="5"/>
      <c r="AH633" s="5"/>
      <c r="AI633" s="28"/>
      <c r="AJ633" s="28"/>
    </row>
    <row r="634" spans="1:3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32"/>
      <c r="V634" s="14"/>
      <c r="W634" s="5"/>
      <c r="X634" s="5"/>
      <c r="Y634" s="5"/>
      <c r="Z634" s="8"/>
      <c r="AA634" s="8"/>
      <c r="AB634" s="5"/>
      <c r="AC634" s="5"/>
      <c r="AD634" s="5"/>
      <c r="AE634" s="5"/>
      <c r="AF634" s="5"/>
      <c r="AG634" s="5"/>
      <c r="AH634" s="5"/>
      <c r="AI634" s="28"/>
      <c r="AJ634" s="28"/>
    </row>
    <row r="635" spans="1:3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32"/>
      <c r="V635" s="14"/>
      <c r="W635" s="5"/>
      <c r="X635" s="5"/>
      <c r="Y635" s="5"/>
      <c r="Z635" s="8"/>
      <c r="AA635" s="8"/>
      <c r="AB635" s="5"/>
      <c r="AC635" s="5"/>
      <c r="AD635" s="5"/>
      <c r="AE635" s="5"/>
      <c r="AF635" s="5"/>
      <c r="AG635" s="5"/>
      <c r="AH635" s="5"/>
      <c r="AI635" s="28"/>
      <c r="AJ635" s="28"/>
    </row>
    <row r="636" spans="1:3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32"/>
      <c r="V636" s="14"/>
      <c r="W636" s="5"/>
      <c r="X636" s="5"/>
      <c r="Y636" s="5"/>
      <c r="Z636" s="8"/>
      <c r="AA636" s="8"/>
      <c r="AB636" s="5"/>
      <c r="AC636" s="5"/>
      <c r="AD636" s="5"/>
      <c r="AE636" s="5"/>
      <c r="AF636" s="5"/>
      <c r="AG636" s="5"/>
      <c r="AH636" s="5"/>
      <c r="AI636" s="28"/>
      <c r="AJ636" s="28"/>
    </row>
    <row r="637" spans="1:3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32"/>
      <c r="V637" s="14"/>
      <c r="W637" s="5"/>
      <c r="X637" s="5"/>
      <c r="Y637" s="5"/>
      <c r="Z637" s="8"/>
      <c r="AA637" s="8"/>
      <c r="AB637" s="5"/>
      <c r="AC637" s="5"/>
      <c r="AD637" s="5"/>
      <c r="AE637" s="5"/>
      <c r="AF637" s="5"/>
      <c r="AG637" s="5"/>
      <c r="AH637" s="5"/>
      <c r="AI637" s="28"/>
      <c r="AJ637" s="28"/>
    </row>
    <row r="638" spans="1:3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32"/>
      <c r="V638" s="14"/>
      <c r="W638" s="5"/>
      <c r="X638" s="5"/>
      <c r="Y638" s="5"/>
      <c r="Z638" s="8"/>
      <c r="AA638" s="8"/>
      <c r="AB638" s="5"/>
      <c r="AC638" s="5"/>
      <c r="AD638" s="5"/>
      <c r="AE638" s="5"/>
      <c r="AF638" s="5"/>
      <c r="AG638" s="5"/>
      <c r="AH638" s="5"/>
      <c r="AI638" s="28"/>
      <c r="AJ638" s="28"/>
    </row>
    <row r="639" spans="1:3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32"/>
      <c r="V639" s="14"/>
      <c r="W639" s="5"/>
      <c r="X639" s="5"/>
      <c r="Y639" s="5"/>
      <c r="Z639" s="8"/>
      <c r="AA639" s="8"/>
      <c r="AB639" s="5"/>
      <c r="AC639" s="5"/>
      <c r="AD639" s="5"/>
      <c r="AE639" s="5"/>
      <c r="AF639" s="5"/>
      <c r="AG639" s="5"/>
      <c r="AH639" s="5"/>
      <c r="AI639" s="28"/>
      <c r="AJ639" s="28"/>
    </row>
    <row r="640" spans="1:3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32"/>
      <c r="V640" s="14"/>
      <c r="W640" s="5"/>
      <c r="X640" s="5"/>
      <c r="Y640" s="5"/>
      <c r="Z640" s="8"/>
      <c r="AA640" s="8"/>
      <c r="AB640" s="5"/>
      <c r="AC640" s="5"/>
      <c r="AD640" s="5"/>
      <c r="AE640" s="5"/>
      <c r="AF640" s="5"/>
      <c r="AG640" s="5"/>
      <c r="AH640" s="5"/>
      <c r="AI640" s="28"/>
      <c r="AJ640" s="28"/>
    </row>
    <row r="641" spans="1:3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32"/>
      <c r="V641" s="14"/>
      <c r="W641" s="5"/>
      <c r="X641" s="5"/>
      <c r="Y641" s="5"/>
      <c r="Z641" s="8"/>
      <c r="AA641" s="8"/>
      <c r="AB641" s="5"/>
      <c r="AC641" s="5"/>
      <c r="AD641" s="5"/>
      <c r="AE641" s="5"/>
      <c r="AF641" s="5"/>
      <c r="AG641" s="5"/>
      <c r="AH641" s="5"/>
      <c r="AI641" s="28"/>
      <c r="AJ641" s="28"/>
    </row>
    <row r="642" spans="1:3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32"/>
      <c r="V642" s="14"/>
      <c r="W642" s="5"/>
      <c r="X642" s="5"/>
      <c r="Y642" s="5"/>
      <c r="Z642" s="8"/>
      <c r="AA642" s="8"/>
      <c r="AB642" s="5"/>
      <c r="AC642" s="5"/>
      <c r="AD642" s="5"/>
      <c r="AE642" s="5"/>
      <c r="AF642" s="5"/>
      <c r="AG642" s="5"/>
      <c r="AH642" s="5"/>
      <c r="AI642" s="28"/>
      <c r="AJ642" s="28"/>
    </row>
    <row r="643" spans="1:3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32"/>
      <c r="V643" s="14"/>
      <c r="W643" s="5"/>
      <c r="X643" s="5"/>
      <c r="Y643" s="5"/>
      <c r="Z643" s="8"/>
      <c r="AA643" s="8"/>
      <c r="AB643" s="5"/>
      <c r="AC643" s="5"/>
      <c r="AD643" s="5"/>
      <c r="AE643" s="5"/>
      <c r="AF643" s="5"/>
      <c r="AG643" s="5"/>
      <c r="AH643" s="5"/>
      <c r="AI643" s="28"/>
      <c r="AJ643" s="28"/>
    </row>
    <row r="644" spans="1:3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32"/>
      <c r="V644" s="14"/>
      <c r="W644" s="5"/>
      <c r="X644" s="5"/>
      <c r="Y644" s="5"/>
      <c r="Z644" s="8"/>
      <c r="AA644" s="8"/>
      <c r="AB644" s="5"/>
      <c r="AC644" s="5"/>
      <c r="AD644" s="5"/>
      <c r="AE644" s="5"/>
      <c r="AF644" s="5"/>
      <c r="AG644" s="5"/>
      <c r="AH644" s="5"/>
      <c r="AI644" s="28"/>
      <c r="AJ644" s="28"/>
    </row>
    <row r="645" spans="1:3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32"/>
      <c r="V645" s="14"/>
      <c r="W645" s="5"/>
      <c r="X645" s="5"/>
      <c r="Y645" s="5"/>
      <c r="Z645" s="8"/>
      <c r="AA645" s="8"/>
      <c r="AB645" s="5"/>
      <c r="AC645" s="5"/>
      <c r="AD645" s="5"/>
      <c r="AE645" s="5"/>
      <c r="AF645" s="5"/>
      <c r="AG645" s="5"/>
      <c r="AH645" s="5"/>
      <c r="AI645" s="28"/>
      <c r="AJ645" s="28"/>
    </row>
    <row r="646" spans="1:3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32"/>
      <c r="V646" s="14"/>
      <c r="W646" s="5"/>
      <c r="X646" s="5"/>
      <c r="Y646" s="5"/>
      <c r="Z646" s="8"/>
      <c r="AA646" s="8"/>
      <c r="AB646" s="5"/>
      <c r="AC646" s="5"/>
      <c r="AD646" s="5"/>
      <c r="AE646" s="5"/>
      <c r="AF646" s="5"/>
      <c r="AG646" s="5"/>
      <c r="AH646" s="5"/>
      <c r="AI646" s="28"/>
      <c r="AJ646" s="28"/>
    </row>
    <row r="647" spans="1:3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32"/>
      <c r="V647" s="14"/>
      <c r="W647" s="5"/>
      <c r="X647" s="5"/>
      <c r="Y647" s="5"/>
      <c r="Z647" s="8"/>
      <c r="AA647" s="8"/>
      <c r="AB647" s="5"/>
      <c r="AC647" s="5"/>
      <c r="AD647" s="5"/>
      <c r="AE647" s="5"/>
      <c r="AF647" s="5"/>
      <c r="AG647" s="5"/>
      <c r="AH647" s="5"/>
      <c r="AI647" s="28"/>
      <c r="AJ647" s="28"/>
    </row>
    <row r="648" spans="1:3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32"/>
      <c r="V648" s="14"/>
      <c r="W648" s="5"/>
      <c r="X648" s="5"/>
      <c r="Y648" s="5"/>
      <c r="Z648" s="8"/>
      <c r="AA648" s="8"/>
      <c r="AB648" s="5"/>
      <c r="AC648" s="5"/>
      <c r="AD648" s="5"/>
      <c r="AE648" s="5"/>
      <c r="AF648" s="5"/>
      <c r="AG648" s="5"/>
      <c r="AH648" s="5"/>
      <c r="AI648" s="28"/>
      <c r="AJ648" s="28"/>
    </row>
    <row r="649" spans="1:3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32"/>
      <c r="V649" s="14"/>
      <c r="W649" s="5"/>
      <c r="X649" s="5"/>
      <c r="Y649" s="5"/>
      <c r="Z649" s="8"/>
      <c r="AA649" s="8"/>
      <c r="AB649" s="5"/>
      <c r="AC649" s="5"/>
      <c r="AD649" s="5"/>
      <c r="AE649" s="5"/>
      <c r="AF649" s="5"/>
      <c r="AG649" s="5"/>
      <c r="AH649" s="5"/>
      <c r="AI649" s="28"/>
      <c r="AJ649" s="28"/>
    </row>
    <row r="650" spans="1:3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32"/>
      <c r="V650" s="14"/>
      <c r="W650" s="5"/>
      <c r="X650" s="5"/>
      <c r="Y650" s="5"/>
      <c r="Z650" s="8"/>
      <c r="AA650" s="8"/>
      <c r="AB650" s="5"/>
      <c r="AC650" s="5"/>
      <c r="AD650" s="5"/>
      <c r="AE650" s="5"/>
      <c r="AF650" s="5"/>
      <c r="AG650" s="5"/>
      <c r="AH650" s="5"/>
      <c r="AI650" s="28"/>
      <c r="AJ650" s="28"/>
    </row>
    <row r="651" spans="1:3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32"/>
      <c r="V651" s="14"/>
      <c r="W651" s="5"/>
      <c r="X651" s="5"/>
      <c r="Y651" s="5"/>
      <c r="Z651" s="8"/>
      <c r="AA651" s="8"/>
      <c r="AB651" s="5"/>
      <c r="AC651" s="5"/>
      <c r="AD651" s="5"/>
      <c r="AE651" s="5"/>
      <c r="AF651" s="5"/>
      <c r="AG651" s="5"/>
      <c r="AH651" s="5"/>
      <c r="AI651" s="28"/>
      <c r="AJ651" s="28"/>
    </row>
    <row r="652" spans="1:3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32"/>
      <c r="V652" s="14"/>
      <c r="W652" s="5"/>
      <c r="X652" s="5"/>
      <c r="Y652" s="5"/>
      <c r="Z652" s="8"/>
      <c r="AA652" s="8"/>
      <c r="AB652" s="5"/>
      <c r="AC652" s="5"/>
      <c r="AD652" s="5"/>
      <c r="AE652" s="5"/>
      <c r="AF652" s="5"/>
      <c r="AG652" s="5"/>
      <c r="AH652" s="5"/>
      <c r="AI652" s="28"/>
      <c r="AJ652" s="28"/>
    </row>
    <row r="653" spans="1:3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32"/>
      <c r="V653" s="14"/>
      <c r="W653" s="5"/>
      <c r="X653" s="5"/>
      <c r="Y653" s="5"/>
      <c r="Z653" s="8"/>
      <c r="AA653" s="8"/>
      <c r="AB653" s="5"/>
      <c r="AC653" s="5"/>
      <c r="AD653" s="5"/>
      <c r="AE653" s="5"/>
      <c r="AF653" s="5"/>
      <c r="AG653" s="5"/>
      <c r="AH653" s="5"/>
      <c r="AI653" s="28"/>
      <c r="AJ653" s="28"/>
    </row>
    <row r="654" spans="1:3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32"/>
      <c r="V654" s="14"/>
      <c r="W654" s="5"/>
      <c r="X654" s="5"/>
      <c r="Y654" s="5"/>
      <c r="Z654" s="8"/>
      <c r="AA654" s="8"/>
      <c r="AB654" s="5"/>
      <c r="AC654" s="5"/>
      <c r="AD654" s="5"/>
      <c r="AE654" s="5"/>
      <c r="AF654" s="5"/>
      <c r="AG654" s="5"/>
      <c r="AH654" s="5"/>
      <c r="AI654" s="28"/>
      <c r="AJ654" s="28"/>
    </row>
    <row r="655" spans="1:3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32"/>
      <c r="V655" s="14"/>
      <c r="W655" s="5"/>
      <c r="X655" s="5"/>
      <c r="Y655" s="5"/>
      <c r="Z655" s="8"/>
      <c r="AA655" s="8"/>
      <c r="AB655" s="5"/>
      <c r="AC655" s="5"/>
      <c r="AD655" s="5"/>
      <c r="AE655" s="5"/>
      <c r="AF655" s="5"/>
      <c r="AG655" s="5"/>
      <c r="AH655" s="5"/>
      <c r="AI655" s="28"/>
      <c r="AJ655" s="28"/>
    </row>
    <row r="656" spans="1:3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32"/>
      <c r="V656" s="14"/>
      <c r="W656" s="5"/>
      <c r="X656" s="5"/>
      <c r="Y656" s="5"/>
      <c r="Z656" s="8"/>
      <c r="AA656" s="8"/>
      <c r="AB656" s="5"/>
      <c r="AC656" s="5"/>
      <c r="AD656" s="5"/>
      <c r="AE656" s="5"/>
      <c r="AF656" s="5"/>
      <c r="AG656" s="5"/>
      <c r="AH656" s="5"/>
      <c r="AI656" s="28"/>
      <c r="AJ656" s="28"/>
    </row>
    <row r="657" spans="1:3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32"/>
      <c r="V657" s="14"/>
      <c r="W657" s="5"/>
      <c r="X657" s="5"/>
      <c r="Y657" s="5"/>
      <c r="Z657" s="8"/>
      <c r="AA657" s="8"/>
      <c r="AB657" s="5"/>
      <c r="AC657" s="5"/>
      <c r="AD657" s="5"/>
      <c r="AE657" s="5"/>
      <c r="AF657" s="5"/>
      <c r="AG657" s="5"/>
      <c r="AH657" s="5"/>
      <c r="AI657" s="28"/>
      <c r="AJ657" s="28"/>
    </row>
    <row r="658" spans="1:3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32"/>
      <c r="V658" s="14"/>
      <c r="W658" s="5"/>
      <c r="X658" s="5"/>
      <c r="Y658" s="5"/>
      <c r="Z658" s="8"/>
      <c r="AA658" s="8"/>
      <c r="AB658" s="5"/>
      <c r="AC658" s="5"/>
      <c r="AD658" s="5"/>
      <c r="AE658" s="5"/>
      <c r="AF658" s="5"/>
      <c r="AG658" s="5"/>
      <c r="AH658" s="5"/>
      <c r="AI658" s="28"/>
      <c r="AJ658" s="28"/>
    </row>
    <row r="659" spans="1:3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32"/>
      <c r="V659" s="14"/>
      <c r="W659" s="5"/>
      <c r="X659" s="5"/>
      <c r="Y659" s="5"/>
      <c r="Z659" s="8"/>
      <c r="AA659" s="8"/>
      <c r="AB659" s="5"/>
      <c r="AC659" s="5"/>
      <c r="AD659" s="5"/>
      <c r="AE659" s="5"/>
      <c r="AF659" s="5"/>
      <c r="AG659" s="5"/>
      <c r="AH659" s="5"/>
      <c r="AI659" s="28"/>
      <c r="AJ659" s="28"/>
    </row>
    <row r="660" spans="1:3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32"/>
      <c r="V660" s="14"/>
      <c r="W660" s="5"/>
      <c r="X660" s="5"/>
      <c r="Y660" s="5"/>
      <c r="Z660" s="8"/>
      <c r="AA660" s="8"/>
      <c r="AB660" s="5"/>
      <c r="AC660" s="5"/>
      <c r="AD660" s="5"/>
      <c r="AE660" s="5"/>
      <c r="AF660" s="5"/>
      <c r="AG660" s="5"/>
      <c r="AH660" s="5"/>
      <c r="AI660" s="28"/>
      <c r="AJ660" s="28"/>
    </row>
    <row r="661" spans="1:3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32"/>
      <c r="V661" s="14"/>
      <c r="W661" s="5"/>
      <c r="X661" s="5"/>
      <c r="Y661" s="5"/>
      <c r="Z661" s="8"/>
      <c r="AA661" s="8"/>
      <c r="AB661" s="5"/>
      <c r="AC661" s="5"/>
      <c r="AD661" s="5"/>
      <c r="AE661" s="5"/>
      <c r="AF661" s="5"/>
      <c r="AG661" s="5"/>
      <c r="AH661" s="5"/>
      <c r="AI661" s="28"/>
      <c r="AJ661" s="28"/>
    </row>
    <row r="662" spans="1:3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32"/>
      <c r="V662" s="14"/>
      <c r="W662" s="5"/>
      <c r="X662" s="5"/>
      <c r="Y662" s="5"/>
      <c r="Z662" s="8"/>
      <c r="AA662" s="8"/>
      <c r="AB662" s="5"/>
      <c r="AC662" s="5"/>
      <c r="AD662" s="5"/>
      <c r="AE662" s="5"/>
      <c r="AF662" s="5"/>
      <c r="AG662" s="5"/>
      <c r="AH662" s="5"/>
      <c r="AI662" s="28"/>
      <c r="AJ662" s="28"/>
    </row>
    <row r="663" spans="1:3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32"/>
      <c r="V663" s="14"/>
      <c r="W663" s="5"/>
      <c r="X663" s="5"/>
      <c r="Y663" s="5"/>
      <c r="Z663" s="8"/>
      <c r="AA663" s="8"/>
      <c r="AB663" s="5"/>
      <c r="AC663" s="5"/>
      <c r="AD663" s="5"/>
      <c r="AE663" s="5"/>
      <c r="AF663" s="5"/>
      <c r="AG663" s="5"/>
      <c r="AH663" s="5"/>
      <c r="AI663" s="28"/>
      <c r="AJ663" s="28"/>
    </row>
    <row r="664" spans="1:3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32"/>
      <c r="V664" s="14"/>
      <c r="W664" s="5"/>
      <c r="X664" s="5"/>
      <c r="Y664" s="5"/>
      <c r="Z664" s="8"/>
      <c r="AA664" s="8"/>
      <c r="AB664" s="5"/>
      <c r="AC664" s="5"/>
      <c r="AD664" s="5"/>
      <c r="AE664" s="5"/>
      <c r="AF664" s="5"/>
      <c r="AG664" s="5"/>
      <c r="AH664" s="5"/>
      <c r="AI664" s="28"/>
      <c r="AJ664" s="28"/>
    </row>
    <row r="665" spans="1:3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32"/>
      <c r="V665" s="14"/>
      <c r="W665" s="5"/>
      <c r="X665" s="5"/>
      <c r="Y665" s="5"/>
      <c r="Z665" s="8"/>
      <c r="AA665" s="8"/>
      <c r="AB665" s="5"/>
      <c r="AC665" s="5"/>
      <c r="AD665" s="5"/>
      <c r="AE665" s="5"/>
      <c r="AF665" s="5"/>
      <c r="AG665" s="5"/>
      <c r="AH665" s="5"/>
      <c r="AI665" s="28"/>
      <c r="AJ665" s="28"/>
    </row>
    <row r="666" spans="1:3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32"/>
      <c r="V666" s="14"/>
      <c r="W666" s="5"/>
      <c r="X666" s="5"/>
      <c r="Y666" s="5"/>
      <c r="Z666" s="8"/>
      <c r="AA666" s="8"/>
      <c r="AB666" s="5"/>
      <c r="AC666" s="5"/>
      <c r="AD666" s="5"/>
      <c r="AE666" s="5"/>
      <c r="AF666" s="5"/>
      <c r="AG666" s="5"/>
      <c r="AH666" s="5"/>
      <c r="AI666" s="28"/>
      <c r="AJ666" s="28"/>
    </row>
    <row r="667" spans="1:3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32"/>
      <c r="V667" s="14"/>
      <c r="W667" s="5"/>
      <c r="X667" s="5"/>
      <c r="Y667" s="5"/>
      <c r="Z667" s="8"/>
      <c r="AA667" s="8"/>
      <c r="AB667" s="5"/>
      <c r="AC667" s="5"/>
      <c r="AD667" s="5"/>
      <c r="AE667" s="5"/>
      <c r="AF667" s="5"/>
      <c r="AG667" s="5"/>
      <c r="AH667" s="5"/>
      <c r="AI667" s="28"/>
      <c r="AJ667" s="28"/>
    </row>
    <row r="668" spans="1:3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32"/>
      <c r="V668" s="14"/>
      <c r="W668" s="5"/>
      <c r="X668" s="5"/>
      <c r="Y668" s="5"/>
      <c r="Z668" s="8"/>
      <c r="AA668" s="8"/>
      <c r="AB668" s="5"/>
      <c r="AC668" s="5"/>
      <c r="AD668" s="5"/>
      <c r="AE668" s="5"/>
      <c r="AF668" s="5"/>
      <c r="AG668" s="5"/>
      <c r="AH668" s="5"/>
      <c r="AI668" s="28"/>
      <c r="AJ668" s="28"/>
    </row>
    <row r="669" spans="1:3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32"/>
      <c r="V669" s="14"/>
      <c r="W669" s="5"/>
      <c r="X669" s="5"/>
      <c r="Y669" s="5"/>
      <c r="Z669" s="8"/>
      <c r="AA669" s="8"/>
      <c r="AB669" s="5"/>
      <c r="AC669" s="5"/>
      <c r="AD669" s="5"/>
      <c r="AE669" s="5"/>
      <c r="AF669" s="5"/>
      <c r="AG669" s="5"/>
      <c r="AH669" s="5"/>
      <c r="AI669" s="28"/>
      <c r="AJ669" s="28"/>
    </row>
    <row r="670" spans="1:3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32"/>
      <c r="V670" s="14"/>
      <c r="W670" s="5"/>
      <c r="X670" s="5"/>
      <c r="Y670" s="5"/>
      <c r="Z670" s="8"/>
      <c r="AA670" s="8"/>
      <c r="AB670" s="5"/>
      <c r="AC670" s="5"/>
      <c r="AD670" s="5"/>
      <c r="AE670" s="5"/>
      <c r="AF670" s="5"/>
      <c r="AG670" s="5"/>
      <c r="AH670" s="5"/>
      <c r="AI670" s="28"/>
      <c r="AJ670" s="28"/>
    </row>
    <row r="671" spans="1:3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32"/>
      <c r="V671" s="14"/>
      <c r="W671" s="5"/>
      <c r="X671" s="5"/>
      <c r="Y671" s="5"/>
      <c r="Z671" s="8"/>
      <c r="AA671" s="8"/>
      <c r="AB671" s="5"/>
      <c r="AC671" s="5"/>
      <c r="AD671" s="5"/>
      <c r="AE671" s="5"/>
      <c r="AF671" s="5"/>
      <c r="AG671" s="5"/>
      <c r="AH671" s="5"/>
      <c r="AI671" s="28"/>
      <c r="AJ671" s="28"/>
    </row>
    <row r="672" spans="1:3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32"/>
      <c r="V672" s="14"/>
      <c r="W672" s="5"/>
      <c r="X672" s="5"/>
      <c r="Y672" s="5"/>
      <c r="Z672" s="8"/>
      <c r="AA672" s="8"/>
      <c r="AB672" s="5"/>
      <c r="AC672" s="5"/>
      <c r="AD672" s="5"/>
      <c r="AE672" s="5"/>
      <c r="AF672" s="5"/>
      <c r="AG672" s="5"/>
      <c r="AH672" s="5"/>
      <c r="AI672" s="28"/>
      <c r="AJ672" s="28"/>
    </row>
    <row r="673" spans="1:3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32"/>
      <c r="V673" s="14"/>
      <c r="W673" s="5"/>
      <c r="X673" s="5"/>
      <c r="Y673" s="5"/>
      <c r="Z673" s="8"/>
      <c r="AA673" s="8"/>
      <c r="AB673" s="5"/>
      <c r="AC673" s="5"/>
      <c r="AD673" s="5"/>
      <c r="AE673" s="5"/>
      <c r="AF673" s="5"/>
      <c r="AG673" s="5"/>
      <c r="AH673" s="5"/>
      <c r="AI673" s="28"/>
      <c r="AJ673" s="28"/>
    </row>
    <row r="674" spans="1:3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32"/>
      <c r="V674" s="14"/>
      <c r="W674" s="5"/>
      <c r="X674" s="5"/>
      <c r="Y674" s="5"/>
      <c r="Z674" s="8"/>
      <c r="AA674" s="8"/>
      <c r="AB674" s="5"/>
      <c r="AC674" s="5"/>
      <c r="AD674" s="5"/>
      <c r="AE674" s="5"/>
      <c r="AF674" s="5"/>
      <c r="AG674" s="5"/>
      <c r="AH674" s="5"/>
      <c r="AI674" s="28"/>
      <c r="AJ674" s="28"/>
    </row>
    <row r="675" spans="1:3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32"/>
      <c r="V675" s="14"/>
      <c r="W675" s="5"/>
      <c r="X675" s="5"/>
      <c r="Y675" s="5"/>
      <c r="Z675" s="8"/>
      <c r="AA675" s="8"/>
      <c r="AB675" s="5"/>
      <c r="AC675" s="5"/>
      <c r="AD675" s="5"/>
      <c r="AE675" s="5"/>
      <c r="AF675" s="5"/>
      <c r="AG675" s="5"/>
      <c r="AH675" s="5"/>
      <c r="AI675" s="28"/>
      <c r="AJ675" s="28"/>
    </row>
    <row r="676" spans="1:3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32"/>
      <c r="V676" s="14"/>
      <c r="W676" s="5"/>
      <c r="X676" s="5"/>
      <c r="Y676" s="5"/>
      <c r="Z676" s="8"/>
      <c r="AA676" s="8"/>
      <c r="AB676" s="5"/>
      <c r="AC676" s="5"/>
      <c r="AD676" s="5"/>
      <c r="AE676" s="5"/>
      <c r="AF676" s="5"/>
      <c r="AG676" s="5"/>
      <c r="AH676" s="5"/>
      <c r="AI676" s="28"/>
      <c r="AJ676" s="28"/>
    </row>
    <row r="677" spans="1:3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32"/>
      <c r="V677" s="14"/>
      <c r="W677" s="5"/>
      <c r="X677" s="5"/>
      <c r="Y677" s="5"/>
      <c r="Z677" s="8"/>
      <c r="AA677" s="8"/>
      <c r="AB677" s="5"/>
      <c r="AC677" s="5"/>
      <c r="AD677" s="5"/>
      <c r="AE677" s="5"/>
      <c r="AF677" s="5"/>
      <c r="AG677" s="5"/>
      <c r="AH677" s="5"/>
      <c r="AI677" s="28"/>
      <c r="AJ677" s="28"/>
    </row>
    <row r="678" spans="1:3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32"/>
      <c r="V678" s="14"/>
      <c r="W678" s="5"/>
      <c r="X678" s="5"/>
      <c r="Y678" s="5"/>
      <c r="Z678" s="8"/>
      <c r="AA678" s="8"/>
      <c r="AB678" s="5"/>
      <c r="AC678" s="5"/>
      <c r="AD678" s="5"/>
      <c r="AE678" s="5"/>
      <c r="AF678" s="5"/>
      <c r="AG678" s="5"/>
      <c r="AH678" s="5"/>
      <c r="AI678" s="28"/>
      <c r="AJ678" s="28"/>
    </row>
    <row r="679" spans="1:3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32"/>
      <c r="V679" s="14"/>
      <c r="W679" s="5"/>
      <c r="X679" s="5"/>
      <c r="Y679" s="5"/>
      <c r="Z679" s="8"/>
      <c r="AA679" s="8"/>
      <c r="AB679" s="5"/>
      <c r="AC679" s="5"/>
      <c r="AD679" s="5"/>
      <c r="AE679" s="5"/>
      <c r="AF679" s="5"/>
      <c r="AG679" s="5"/>
      <c r="AH679" s="5"/>
      <c r="AI679" s="28"/>
      <c r="AJ679" s="28"/>
    </row>
    <row r="680" spans="1:3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32"/>
      <c r="V680" s="14"/>
      <c r="W680" s="5"/>
      <c r="X680" s="5"/>
      <c r="Y680" s="5"/>
      <c r="Z680" s="8"/>
      <c r="AA680" s="8"/>
      <c r="AB680" s="5"/>
      <c r="AC680" s="5"/>
      <c r="AD680" s="5"/>
      <c r="AE680" s="5"/>
      <c r="AF680" s="5"/>
      <c r="AG680" s="5"/>
      <c r="AH680" s="5"/>
      <c r="AI680" s="28"/>
      <c r="AJ680" s="28"/>
    </row>
    <row r="681" spans="1:3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32"/>
      <c r="V681" s="14"/>
      <c r="W681" s="5"/>
      <c r="X681" s="5"/>
      <c r="Y681" s="5"/>
      <c r="Z681" s="8"/>
      <c r="AA681" s="8"/>
      <c r="AB681" s="5"/>
      <c r="AC681" s="5"/>
      <c r="AD681" s="5"/>
      <c r="AE681" s="5"/>
      <c r="AF681" s="5"/>
      <c r="AG681" s="5"/>
      <c r="AH681" s="5"/>
      <c r="AI681" s="28"/>
      <c r="AJ681" s="28"/>
    </row>
    <row r="682" spans="1:3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32"/>
      <c r="V682" s="14"/>
      <c r="W682" s="5"/>
      <c r="X682" s="5"/>
      <c r="Y682" s="5"/>
      <c r="Z682" s="8"/>
      <c r="AA682" s="8"/>
      <c r="AB682" s="5"/>
      <c r="AC682" s="5"/>
      <c r="AD682" s="5"/>
      <c r="AE682" s="5"/>
      <c r="AF682" s="5"/>
      <c r="AG682" s="5"/>
      <c r="AH682" s="5"/>
      <c r="AI682" s="28"/>
      <c r="AJ682" s="28"/>
    </row>
    <row r="683" spans="1:3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32"/>
      <c r="V683" s="14"/>
      <c r="W683" s="5"/>
      <c r="X683" s="5"/>
      <c r="Y683" s="5"/>
      <c r="Z683" s="8"/>
      <c r="AA683" s="8"/>
      <c r="AB683" s="5"/>
      <c r="AC683" s="5"/>
      <c r="AD683" s="5"/>
      <c r="AE683" s="5"/>
      <c r="AF683" s="5"/>
      <c r="AG683" s="5"/>
      <c r="AH683" s="5"/>
      <c r="AI683" s="28"/>
      <c r="AJ683" s="28"/>
    </row>
    <row r="684" spans="1:3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32"/>
      <c r="V684" s="14"/>
      <c r="W684" s="5"/>
      <c r="X684" s="5"/>
      <c r="Y684" s="5"/>
      <c r="Z684" s="8"/>
      <c r="AA684" s="8"/>
      <c r="AB684" s="5"/>
      <c r="AC684" s="5"/>
      <c r="AD684" s="5"/>
      <c r="AE684" s="5"/>
      <c r="AF684" s="5"/>
      <c r="AG684" s="5"/>
      <c r="AH684" s="5"/>
      <c r="AI684" s="28"/>
      <c r="AJ684" s="28"/>
    </row>
    <row r="685" spans="1:3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32"/>
      <c r="V685" s="14"/>
      <c r="W685" s="5"/>
      <c r="X685" s="5"/>
      <c r="Y685" s="5"/>
      <c r="Z685" s="8"/>
      <c r="AA685" s="8"/>
      <c r="AB685" s="5"/>
      <c r="AC685" s="5"/>
      <c r="AD685" s="5"/>
      <c r="AE685" s="5"/>
      <c r="AF685" s="5"/>
      <c r="AG685" s="5"/>
      <c r="AH685" s="5"/>
      <c r="AI685" s="28"/>
      <c r="AJ685" s="28"/>
    </row>
    <row r="686" spans="1:3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32"/>
      <c r="V686" s="14"/>
      <c r="W686" s="5"/>
      <c r="X686" s="5"/>
      <c r="Y686" s="5"/>
      <c r="Z686" s="8"/>
      <c r="AA686" s="8"/>
      <c r="AB686" s="5"/>
      <c r="AC686" s="5"/>
      <c r="AD686" s="5"/>
      <c r="AE686" s="5"/>
      <c r="AF686" s="5"/>
      <c r="AG686" s="5"/>
      <c r="AH686" s="5"/>
      <c r="AI686" s="28"/>
      <c r="AJ686" s="28"/>
    </row>
    <row r="687" spans="1:3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32"/>
      <c r="V687" s="14"/>
      <c r="W687" s="5"/>
      <c r="X687" s="5"/>
      <c r="Y687" s="5"/>
      <c r="Z687" s="8"/>
      <c r="AA687" s="8"/>
      <c r="AB687" s="5"/>
      <c r="AC687" s="5"/>
      <c r="AD687" s="5"/>
      <c r="AE687" s="5"/>
      <c r="AF687" s="5"/>
      <c r="AG687" s="5"/>
      <c r="AH687" s="5"/>
      <c r="AI687" s="28"/>
      <c r="AJ687" s="28"/>
    </row>
    <row r="688" spans="1:3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32"/>
      <c r="V688" s="14"/>
      <c r="W688" s="5"/>
      <c r="X688" s="5"/>
      <c r="Y688" s="5"/>
      <c r="Z688" s="8"/>
      <c r="AA688" s="8"/>
      <c r="AB688" s="5"/>
      <c r="AC688" s="5"/>
      <c r="AD688" s="5"/>
      <c r="AE688" s="5"/>
      <c r="AF688" s="5"/>
      <c r="AG688" s="5"/>
      <c r="AH688" s="5"/>
      <c r="AI688" s="28"/>
      <c r="AJ688" s="28"/>
    </row>
    <row r="689" spans="1:3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32"/>
      <c r="V689" s="14"/>
      <c r="W689" s="5"/>
      <c r="X689" s="5"/>
      <c r="Y689" s="5"/>
      <c r="Z689" s="8"/>
      <c r="AA689" s="8"/>
      <c r="AB689" s="5"/>
      <c r="AC689" s="5"/>
      <c r="AD689" s="5"/>
      <c r="AE689" s="5"/>
      <c r="AF689" s="5"/>
      <c r="AG689" s="5"/>
      <c r="AH689" s="5"/>
      <c r="AI689" s="28"/>
      <c r="AJ689" s="28"/>
    </row>
    <row r="690" spans="1:3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32"/>
      <c r="V690" s="14"/>
      <c r="W690" s="5"/>
      <c r="X690" s="5"/>
      <c r="Y690" s="5"/>
      <c r="Z690" s="8"/>
      <c r="AA690" s="8"/>
      <c r="AB690" s="5"/>
      <c r="AC690" s="5"/>
      <c r="AD690" s="5"/>
      <c r="AE690" s="5"/>
      <c r="AF690" s="5"/>
      <c r="AG690" s="5"/>
      <c r="AH690" s="5"/>
      <c r="AI690" s="28"/>
      <c r="AJ690" s="28"/>
    </row>
    <row r="691" spans="1:3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32"/>
      <c r="V691" s="14"/>
      <c r="W691" s="5"/>
      <c r="X691" s="5"/>
      <c r="Y691" s="5"/>
      <c r="Z691" s="8"/>
      <c r="AA691" s="8"/>
      <c r="AB691" s="5"/>
      <c r="AC691" s="5"/>
      <c r="AD691" s="5"/>
      <c r="AE691" s="5"/>
      <c r="AF691" s="5"/>
      <c r="AG691" s="5"/>
      <c r="AH691" s="5"/>
      <c r="AI691" s="28"/>
      <c r="AJ691" s="28"/>
    </row>
    <row r="692" spans="1:3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32"/>
      <c r="V692" s="14"/>
      <c r="W692" s="5"/>
      <c r="X692" s="5"/>
      <c r="Y692" s="5"/>
      <c r="Z692" s="8"/>
      <c r="AA692" s="8"/>
      <c r="AB692" s="5"/>
      <c r="AC692" s="5"/>
      <c r="AD692" s="5"/>
      <c r="AE692" s="5"/>
      <c r="AF692" s="5"/>
      <c r="AG692" s="5"/>
      <c r="AH692" s="5"/>
      <c r="AI692" s="28"/>
      <c r="AJ692" s="28"/>
    </row>
    <row r="693" spans="1:3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32"/>
      <c r="V693" s="14"/>
      <c r="W693" s="5"/>
      <c r="X693" s="5"/>
      <c r="Y693" s="5"/>
      <c r="Z693" s="8"/>
      <c r="AA693" s="8"/>
      <c r="AB693" s="5"/>
      <c r="AC693" s="5"/>
      <c r="AD693" s="5"/>
      <c r="AE693" s="5"/>
      <c r="AF693" s="5"/>
      <c r="AG693" s="5"/>
      <c r="AH693" s="5"/>
      <c r="AI693" s="28"/>
      <c r="AJ693" s="28"/>
    </row>
    <row r="694" spans="1:3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32"/>
      <c r="V694" s="14"/>
      <c r="W694" s="5"/>
      <c r="X694" s="5"/>
      <c r="Y694" s="5"/>
      <c r="Z694" s="8"/>
      <c r="AA694" s="8"/>
      <c r="AB694" s="5"/>
      <c r="AC694" s="5"/>
      <c r="AD694" s="5"/>
      <c r="AE694" s="5"/>
      <c r="AF694" s="5"/>
      <c r="AG694" s="5"/>
      <c r="AH694" s="5"/>
      <c r="AI694" s="28"/>
      <c r="AJ694" s="28"/>
    </row>
    <row r="695" spans="1:3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32"/>
      <c r="V695" s="14"/>
      <c r="W695" s="5"/>
      <c r="X695" s="5"/>
      <c r="Y695" s="5"/>
      <c r="Z695" s="8"/>
      <c r="AA695" s="8"/>
      <c r="AB695" s="5"/>
      <c r="AC695" s="5"/>
      <c r="AD695" s="5"/>
      <c r="AE695" s="5"/>
      <c r="AF695" s="5"/>
      <c r="AG695" s="5"/>
      <c r="AH695" s="5"/>
      <c r="AI695" s="28"/>
      <c r="AJ695" s="28"/>
    </row>
    <row r="696" spans="1:3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32"/>
      <c r="V696" s="14"/>
      <c r="W696" s="5"/>
      <c r="X696" s="5"/>
      <c r="Y696" s="5"/>
      <c r="Z696" s="8"/>
      <c r="AA696" s="8"/>
      <c r="AB696" s="5"/>
      <c r="AC696" s="5"/>
      <c r="AD696" s="5"/>
      <c r="AE696" s="5"/>
      <c r="AF696" s="5"/>
      <c r="AG696" s="5"/>
      <c r="AH696" s="5"/>
      <c r="AI696" s="28"/>
      <c r="AJ696" s="28"/>
    </row>
    <row r="697" spans="1:3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32"/>
      <c r="V697" s="14"/>
      <c r="W697" s="5"/>
      <c r="X697" s="5"/>
      <c r="Y697" s="5"/>
      <c r="Z697" s="8"/>
      <c r="AA697" s="8"/>
      <c r="AB697" s="5"/>
      <c r="AC697" s="5"/>
      <c r="AD697" s="5"/>
      <c r="AE697" s="5"/>
      <c r="AF697" s="5"/>
      <c r="AG697" s="5"/>
      <c r="AH697" s="5"/>
      <c r="AI697" s="28"/>
      <c r="AJ697" s="28"/>
    </row>
    <row r="698" spans="1:3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32"/>
      <c r="V698" s="14"/>
      <c r="W698" s="5"/>
      <c r="X698" s="5"/>
      <c r="Y698" s="5"/>
      <c r="Z698" s="8"/>
      <c r="AA698" s="8"/>
      <c r="AB698" s="5"/>
      <c r="AC698" s="5"/>
      <c r="AD698" s="5"/>
      <c r="AE698" s="5"/>
      <c r="AF698" s="5"/>
      <c r="AG698" s="5"/>
      <c r="AH698" s="5"/>
      <c r="AI698" s="28"/>
      <c r="AJ698" s="28"/>
    </row>
    <row r="699" spans="1:3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32"/>
      <c r="V699" s="14"/>
      <c r="W699" s="5"/>
      <c r="X699" s="5"/>
      <c r="Y699" s="5"/>
      <c r="Z699" s="8"/>
      <c r="AA699" s="8"/>
      <c r="AB699" s="5"/>
      <c r="AC699" s="5"/>
      <c r="AD699" s="5"/>
      <c r="AE699" s="5"/>
      <c r="AF699" s="5"/>
      <c r="AG699" s="5"/>
      <c r="AH699" s="5"/>
      <c r="AI699" s="28"/>
      <c r="AJ699" s="28"/>
    </row>
    <row r="700" spans="1:3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32"/>
      <c r="V700" s="14"/>
      <c r="W700" s="5"/>
      <c r="X700" s="5"/>
      <c r="Y700" s="5"/>
      <c r="Z700" s="8"/>
      <c r="AA700" s="8"/>
      <c r="AB700" s="5"/>
      <c r="AC700" s="5"/>
      <c r="AD700" s="5"/>
      <c r="AE700" s="5"/>
      <c r="AF700" s="5"/>
      <c r="AG700" s="5"/>
      <c r="AH700" s="5"/>
      <c r="AI700" s="28"/>
      <c r="AJ700" s="28"/>
    </row>
    <row r="701" spans="1:3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32"/>
      <c r="V701" s="14"/>
      <c r="W701" s="5"/>
      <c r="X701" s="5"/>
      <c r="Y701" s="5"/>
      <c r="Z701" s="8"/>
      <c r="AA701" s="8"/>
      <c r="AB701" s="5"/>
      <c r="AC701" s="5"/>
      <c r="AD701" s="5"/>
      <c r="AE701" s="5"/>
      <c r="AF701" s="5"/>
      <c r="AG701" s="5"/>
      <c r="AH701" s="5"/>
      <c r="AI701" s="28"/>
      <c r="AJ701" s="28"/>
    </row>
    <row r="702" spans="1:3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32"/>
      <c r="V702" s="14"/>
      <c r="W702" s="5"/>
      <c r="X702" s="5"/>
      <c r="Y702" s="5"/>
      <c r="Z702" s="8"/>
      <c r="AA702" s="8"/>
      <c r="AB702" s="5"/>
      <c r="AC702" s="5"/>
      <c r="AD702" s="5"/>
      <c r="AE702" s="5"/>
      <c r="AF702" s="5"/>
      <c r="AG702" s="5"/>
      <c r="AH702" s="5"/>
      <c r="AI702" s="28"/>
      <c r="AJ702" s="28"/>
    </row>
    <row r="703" spans="1:3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32"/>
      <c r="V703" s="14"/>
      <c r="W703" s="5"/>
      <c r="X703" s="5"/>
      <c r="Y703" s="5"/>
      <c r="Z703" s="8"/>
      <c r="AA703" s="8"/>
      <c r="AB703" s="5"/>
      <c r="AC703" s="5"/>
      <c r="AD703" s="5"/>
      <c r="AE703" s="5"/>
      <c r="AF703" s="5"/>
      <c r="AG703" s="5"/>
      <c r="AH703" s="5"/>
      <c r="AI703" s="28"/>
      <c r="AJ703" s="28"/>
    </row>
    <row r="704" spans="1:3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32"/>
      <c r="V704" s="14"/>
      <c r="W704" s="5"/>
      <c r="X704" s="5"/>
      <c r="Y704" s="5"/>
      <c r="Z704" s="8"/>
      <c r="AA704" s="8"/>
      <c r="AB704" s="5"/>
      <c r="AC704" s="5"/>
      <c r="AD704" s="5"/>
      <c r="AE704" s="5"/>
      <c r="AF704" s="5"/>
      <c r="AG704" s="5"/>
      <c r="AH704" s="5"/>
      <c r="AI704" s="28"/>
      <c r="AJ704" s="28"/>
    </row>
    <row r="705" spans="1:3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32"/>
      <c r="V705" s="14"/>
      <c r="W705" s="5"/>
      <c r="X705" s="5"/>
      <c r="Y705" s="5"/>
      <c r="Z705" s="8"/>
      <c r="AA705" s="8"/>
      <c r="AB705" s="5"/>
      <c r="AC705" s="5"/>
      <c r="AD705" s="5"/>
      <c r="AE705" s="5"/>
      <c r="AF705" s="5"/>
      <c r="AG705" s="5"/>
      <c r="AH705" s="5"/>
      <c r="AI705" s="28"/>
      <c r="AJ705" s="28"/>
    </row>
    <row r="706" spans="1:3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32"/>
      <c r="V706" s="14"/>
      <c r="W706" s="5"/>
      <c r="X706" s="5"/>
      <c r="Y706" s="5"/>
      <c r="Z706" s="8"/>
      <c r="AA706" s="8"/>
      <c r="AB706" s="5"/>
      <c r="AC706" s="5"/>
      <c r="AD706" s="5"/>
      <c r="AE706" s="5"/>
      <c r="AF706" s="5"/>
      <c r="AG706" s="5"/>
      <c r="AH706" s="5"/>
      <c r="AI706" s="28"/>
      <c r="AJ706" s="28"/>
    </row>
    <row r="707" spans="1:3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32"/>
      <c r="V707" s="14"/>
      <c r="W707" s="5"/>
      <c r="X707" s="5"/>
      <c r="Y707" s="5"/>
      <c r="Z707" s="8"/>
      <c r="AA707" s="8"/>
      <c r="AB707" s="5"/>
      <c r="AC707" s="5"/>
      <c r="AD707" s="5"/>
      <c r="AE707" s="5"/>
      <c r="AF707" s="5"/>
      <c r="AG707" s="5"/>
      <c r="AH707" s="5"/>
      <c r="AI707" s="28"/>
      <c r="AJ707" s="28"/>
    </row>
    <row r="708" spans="1:3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32"/>
      <c r="V708" s="14"/>
      <c r="W708" s="5"/>
      <c r="X708" s="5"/>
      <c r="Y708" s="5"/>
      <c r="Z708" s="8"/>
      <c r="AA708" s="8"/>
      <c r="AB708" s="5"/>
      <c r="AC708" s="5"/>
      <c r="AD708" s="5"/>
      <c r="AE708" s="5"/>
      <c r="AF708" s="5"/>
      <c r="AG708" s="5"/>
      <c r="AH708" s="5"/>
      <c r="AI708" s="28"/>
      <c r="AJ708" s="28"/>
    </row>
    <row r="709" spans="1:3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32"/>
      <c r="V709" s="14"/>
      <c r="W709" s="5"/>
      <c r="X709" s="5"/>
      <c r="Y709" s="5"/>
      <c r="Z709" s="8"/>
      <c r="AA709" s="8"/>
      <c r="AB709" s="5"/>
      <c r="AC709" s="5"/>
      <c r="AD709" s="5"/>
      <c r="AE709" s="5"/>
      <c r="AF709" s="5"/>
      <c r="AG709" s="5"/>
      <c r="AH709" s="5"/>
      <c r="AI709" s="28"/>
      <c r="AJ709" s="28"/>
    </row>
    <row r="710" spans="1:3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32"/>
      <c r="V710" s="14"/>
      <c r="W710" s="5"/>
      <c r="X710" s="5"/>
      <c r="Y710" s="5"/>
      <c r="Z710" s="8"/>
      <c r="AA710" s="8"/>
      <c r="AB710" s="5"/>
      <c r="AC710" s="5"/>
      <c r="AD710" s="5"/>
      <c r="AE710" s="5"/>
      <c r="AF710" s="5"/>
      <c r="AG710" s="5"/>
      <c r="AH710" s="5"/>
      <c r="AI710" s="28"/>
      <c r="AJ710" s="28"/>
    </row>
    <row r="711" spans="1:3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32"/>
      <c r="V711" s="14"/>
      <c r="W711" s="5"/>
      <c r="X711" s="5"/>
      <c r="Y711" s="5"/>
      <c r="Z711" s="8"/>
      <c r="AA711" s="8"/>
      <c r="AB711" s="5"/>
      <c r="AC711" s="5"/>
      <c r="AD711" s="5"/>
      <c r="AE711" s="5"/>
      <c r="AF711" s="5"/>
      <c r="AG711" s="5"/>
      <c r="AH711" s="5"/>
      <c r="AI711" s="28"/>
      <c r="AJ711" s="28"/>
    </row>
    <row r="712" spans="1:3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32"/>
      <c r="V712" s="14"/>
      <c r="W712" s="5"/>
      <c r="X712" s="5"/>
      <c r="Y712" s="5"/>
      <c r="Z712" s="8"/>
      <c r="AA712" s="8"/>
      <c r="AB712" s="5"/>
      <c r="AC712" s="5"/>
      <c r="AD712" s="5"/>
      <c r="AE712" s="5"/>
      <c r="AF712" s="5"/>
      <c r="AG712" s="5"/>
      <c r="AH712" s="5"/>
      <c r="AI712" s="28"/>
      <c r="AJ712" s="28"/>
    </row>
    <row r="713" spans="1:3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32"/>
      <c r="V713" s="14"/>
      <c r="W713" s="5"/>
      <c r="X713" s="5"/>
      <c r="Y713" s="5"/>
      <c r="Z713" s="8"/>
      <c r="AA713" s="8"/>
      <c r="AB713" s="5"/>
      <c r="AC713" s="5"/>
      <c r="AD713" s="5"/>
      <c r="AE713" s="5"/>
      <c r="AF713" s="5"/>
      <c r="AG713" s="5"/>
      <c r="AH713" s="5"/>
      <c r="AI713" s="28"/>
      <c r="AJ713" s="28"/>
    </row>
    <row r="714" spans="1:3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32"/>
      <c r="V714" s="14"/>
      <c r="W714" s="5"/>
      <c r="X714" s="5"/>
      <c r="Y714" s="5"/>
      <c r="Z714" s="8"/>
      <c r="AA714" s="8"/>
      <c r="AB714" s="5"/>
      <c r="AC714" s="5"/>
      <c r="AD714" s="5"/>
      <c r="AE714" s="5"/>
      <c r="AF714" s="5"/>
      <c r="AG714" s="5"/>
      <c r="AH714" s="5"/>
      <c r="AI714" s="28"/>
      <c r="AJ714" s="28"/>
    </row>
    <row r="715" spans="1:3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32"/>
      <c r="V715" s="14"/>
      <c r="W715" s="5"/>
      <c r="X715" s="5"/>
      <c r="Y715" s="5"/>
      <c r="Z715" s="8"/>
      <c r="AA715" s="8"/>
      <c r="AB715" s="5"/>
      <c r="AC715" s="5"/>
      <c r="AD715" s="5"/>
      <c r="AE715" s="5"/>
      <c r="AF715" s="5"/>
      <c r="AG715" s="5"/>
      <c r="AH715" s="5"/>
      <c r="AI715" s="28"/>
      <c r="AJ715" s="28"/>
    </row>
    <row r="716" spans="1:3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32"/>
      <c r="V716" s="14"/>
      <c r="W716" s="5"/>
      <c r="X716" s="5"/>
      <c r="Y716" s="5"/>
      <c r="Z716" s="8"/>
      <c r="AA716" s="8"/>
      <c r="AB716" s="5"/>
      <c r="AC716" s="5"/>
      <c r="AD716" s="5"/>
      <c r="AE716" s="5"/>
      <c r="AF716" s="5"/>
      <c r="AG716" s="5"/>
      <c r="AH716" s="5"/>
      <c r="AI716" s="28"/>
      <c r="AJ716" s="28"/>
    </row>
    <row r="717" spans="1:3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32"/>
      <c r="V717" s="14"/>
      <c r="W717" s="5"/>
      <c r="X717" s="5"/>
      <c r="Y717" s="5"/>
      <c r="Z717" s="8"/>
      <c r="AA717" s="8"/>
      <c r="AB717" s="5"/>
      <c r="AC717" s="5"/>
      <c r="AD717" s="5"/>
      <c r="AE717" s="5"/>
      <c r="AF717" s="5"/>
      <c r="AG717" s="5"/>
      <c r="AH717" s="5"/>
      <c r="AI717" s="28"/>
      <c r="AJ717" s="28"/>
    </row>
    <row r="718" spans="1:3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32"/>
      <c r="V718" s="14"/>
      <c r="W718" s="5"/>
      <c r="X718" s="5"/>
      <c r="Y718" s="5"/>
      <c r="Z718" s="8"/>
      <c r="AA718" s="8"/>
      <c r="AB718" s="5"/>
      <c r="AC718" s="5"/>
      <c r="AD718" s="5"/>
      <c r="AE718" s="5"/>
      <c r="AF718" s="5"/>
      <c r="AG718" s="5"/>
      <c r="AH718" s="5"/>
      <c r="AI718" s="28"/>
      <c r="AJ718" s="28"/>
    </row>
    <row r="719" spans="1:3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32"/>
      <c r="V719" s="14"/>
      <c r="W719" s="5"/>
      <c r="X719" s="5"/>
      <c r="Y719" s="5"/>
      <c r="Z719" s="8"/>
      <c r="AA719" s="8"/>
      <c r="AB719" s="5"/>
      <c r="AC719" s="5"/>
      <c r="AD719" s="5"/>
      <c r="AE719" s="5"/>
      <c r="AF719" s="5"/>
      <c r="AG719" s="5"/>
      <c r="AH719" s="5"/>
      <c r="AI719" s="28"/>
      <c r="AJ719" s="28"/>
    </row>
    <row r="720" spans="1:3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32"/>
      <c r="V720" s="14"/>
      <c r="W720" s="5"/>
      <c r="X720" s="5"/>
      <c r="Y720" s="5"/>
      <c r="Z720" s="8"/>
      <c r="AA720" s="8"/>
      <c r="AB720" s="5"/>
      <c r="AC720" s="5"/>
      <c r="AD720" s="5"/>
      <c r="AE720" s="5"/>
      <c r="AF720" s="5"/>
      <c r="AG720" s="5"/>
      <c r="AH720" s="5"/>
      <c r="AI720" s="28"/>
      <c r="AJ720" s="28"/>
    </row>
    <row r="721" spans="1:3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32"/>
      <c r="V721" s="14"/>
      <c r="W721" s="5"/>
      <c r="X721" s="5"/>
      <c r="Y721" s="5"/>
      <c r="Z721" s="8"/>
      <c r="AA721" s="8"/>
      <c r="AB721" s="5"/>
      <c r="AC721" s="5"/>
      <c r="AD721" s="5"/>
      <c r="AE721" s="5"/>
      <c r="AF721" s="5"/>
      <c r="AG721" s="5"/>
      <c r="AH721" s="5"/>
      <c r="AI721" s="28"/>
      <c r="AJ721" s="28"/>
    </row>
    <row r="722" spans="1:3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32"/>
      <c r="V722" s="14"/>
      <c r="W722" s="5"/>
      <c r="X722" s="5"/>
      <c r="Y722" s="5"/>
      <c r="Z722" s="8"/>
      <c r="AA722" s="8"/>
      <c r="AB722" s="5"/>
      <c r="AC722" s="5"/>
      <c r="AD722" s="5"/>
      <c r="AE722" s="5"/>
      <c r="AF722" s="5"/>
      <c r="AG722" s="5"/>
      <c r="AH722" s="5"/>
      <c r="AI722" s="28"/>
      <c r="AJ722" s="28"/>
    </row>
    <row r="723" spans="1:3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32"/>
      <c r="V723" s="14"/>
      <c r="W723" s="5"/>
      <c r="X723" s="5"/>
      <c r="Y723" s="5"/>
      <c r="Z723" s="8"/>
      <c r="AA723" s="8"/>
      <c r="AB723" s="5"/>
      <c r="AC723" s="5"/>
      <c r="AD723" s="5"/>
      <c r="AE723" s="5"/>
      <c r="AF723" s="5"/>
      <c r="AG723" s="5"/>
      <c r="AH723" s="5"/>
      <c r="AI723" s="28"/>
      <c r="AJ723" s="28"/>
    </row>
    <row r="724" spans="1:3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32"/>
      <c r="V724" s="14"/>
      <c r="W724" s="5"/>
      <c r="X724" s="5"/>
      <c r="Y724" s="5"/>
      <c r="Z724" s="8"/>
      <c r="AA724" s="8"/>
      <c r="AB724" s="5"/>
      <c r="AC724" s="5"/>
      <c r="AD724" s="5"/>
      <c r="AE724" s="5"/>
      <c r="AF724" s="5"/>
      <c r="AG724" s="5"/>
      <c r="AH724" s="5"/>
      <c r="AI724" s="28"/>
      <c r="AJ724" s="28"/>
    </row>
    <row r="725" spans="1:3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32"/>
      <c r="V725" s="14"/>
      <c r="W725" s="5"/>
      <c r="X725" s="5"/>
      <c r="Y725" s="5"/>
      <c r="Z725" s="8"/>
      <c r="AA725" s="8"/>
      <c r="AB725" s="5"/>
      <c r="AC725" s="5"/>
      <c r="AD725" s="5"/>
      <c r="AE725" s="5"/>
      <c r="AF725" s="5"/>
      <c r="AG725" s="5"/>
      <c r="AH725" s="5"/>
      <c r="AI725" s="28"/>
      <c r="AJ725" s="28"/>
    </row>
    <row r="726" spans="1:3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32"/>
      <c r="V726" s="14"/>
      <c r="W726" s="5"/>
      <c r="X726" s="5"/>
      <c r="Y726" s="5"/>
      <c r="Z726" s="8"/>
      <c r="AA726" s="8"/>
      <c r="AB726" s="5"/>
      <c r="AC726" s="5"/>
      <c r="AD726" s="5"/>
      <c r="AE726" s="5"/>
      <c r="AF726" s="5"/>
      <c r="AG726" s="5"/>
      <c r="AH726" s="5"/>
      <c r="AI726" s="28"/>
      <c r="AJ726" s="28"/>
    </row>
    <row r="727" spans="1:3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32"/>
      <c r="V727" s="14"/>
      <c r="W727" s="5"/>
      <c r="X727" s="5"/>
      <c r="Y727" s="5"/>
      <c r="Z727" s="8"/>
      <c r="AA727" s="8"/>
      <c r="AB727" s="5"/>
      <c r="AC727" s="5"/>
      <c r="AD727" s="5"/>
      <c r="AE727" s="5"/>
      <c r="AF727" s="5"/>
      <c r="AG727" s="5"/>
      <c r="AH727" s="5"/>
      <c r="AI727" s="28"/>
      <c r="AJ727" s="28"/>
    </row>
    <row r="728" spans="1:3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32"/>
      <c r="V728" s="14"/>
      <c r="W728" s="5"/>
      <c r="X728" s="5"/>
      <c r="Y728" s="5"/>
      <c r="Z728" s="8"/>
      <c r="AA728" s="8"/>
      <c r="AB728" s="5"/>
      <c r="AC728" s="5"/>
      <c r="AD728" s="5"/>
      <c r="AE728" s="5"/>
      <c r="AF728" s="5"/>
      <c r="AG728" s="5"/>
      <c r="AH728" s="5"/>
      <c r="AI728" s="28"/>
      <c r="AJ728" s="28"/>
    </row>
    <row r="729" spans="1:3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32"/>
      <c r="V729" s="14"/>
      <c r="W729" s="5"/>
      <c r="X729" s="5"/>
      <c r="Y729" s="5"/>
      <c r="Z729" s="8"/>
      <c r="AA729" s="8"/>
      <c r="AB729" s="5"/>
      <c r="AC729" s="5"/>
      <c r="AD729" s="5"/>
      <c r="AE729" s="5"/>
      <c r="AF729" s="5"/>
      <c r="AG729" s="5"/>
      <c r="AH729" s="5"/>
      <c r="AI729" s="28"/>
      <c r="AJ729" s="28"/>
    </row>
    <row r="730" spans="1:3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32"/>
      <c r="V730" s="14"/>
      <c r="W730" s="5"/>
      <c r="X730" s="5"/>
      <c r="Y730" s="5"/>
      <c r="Z730" s="8"/>
      <c r="AA730" s="8"/>
      <c r="AB730" s="5"/>
      <c r="AC730" s="5"/>
      <c r="AD730" s="5"/>
      <c r="AE730" s="5"/>
      <c r="AF730" s="5"/>
      <c r="AG730" s="5"/>
      <c r="AH730" s="5"/>
      <c r="AI730" s="28"/>
      <c r="AJ730" s="28"/>
    </row>
    <row r="731" spans="1:3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32"/>
      <c r="V731" s="14"/>
      <c r="W731" s="5"/>
      <c r="X731" s="5"/>
      <c r="Y731" s="5"/>
      <c r="Z731" s="8"/>
      <c r="AA731" s="8"/>
      <c r="AB731" s="5"/>
      <c r="AC731" s="5"/>
      <c r="AD731" s="5"/>
      <c r="AE731" s="5"/>
      <c r="AF731" s="5"/>
      <c r="AG731" s="5"/>
      <c r="AH731" s="5"/>
      <c r="AI731" s="28"/>
      <c r="AJ731" s="28"/>
    </row>
    <row r="732" spans="1:3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32"/>
      <c r="V732" s="14"/>
      <c r="W732" s="5"/>
      <c r="X732" s="5"/>
      <c r="Y732" s="5"/>
      <c r="Z732" s="8"/>
      <c r="AA732" s="8"/>
      <c r="AB732" s="5"/>
      <c r="AC732" s="5"/>
      <c r="AD732" s="5"/>
      <c r="AE732" s="5"/>
      <c r="AF732" s="5"/>
      <c r="AG732" s="5"/>
      <c r="AH732" s="5"/>
      <c r="AI732" s="28"/>
      <c r="AJ732" s="28"/>
    </row>
    <row r="733" spans="1:3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32"/>
      <c r="V733" s="14"/>
      <c r="W733" s="5"/>
      <c r="X733" s="5"/>
      <c r="Y733" s="5"/>
      <c r="Z733" s="8"/>
      <c r="AA733" s="8"/>
      <c r="AB733" s="5"/>
      <c r="AC733" s="5"/>
      <c r="AD733" s="5"/>
      <c r="AE733" s="5"/>
      <c r="AF733" s="5"/>
      <c r="AG733" s="5"/>
      <c r="AH733" s="5"/>
      <c r="AI733" s="28"/>
      <c r="AJ733" s="28"/>
    </row>
    <row r="734" spans="1:3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32"/>
      <c r="V734" s="14"/>
      <c r="W734" s="5"/>
      <c r="X734" s="5"/>
      <c r="Y734" s="5"/>
      <c r="Z734" s="8"/>
      <c r="AA734" s="8"/>
      <c r="AB734" s="5"/>
      <c r="AC734" s="5"/>
      <c r="AD734" s="5"/>
      <c r="AE734" s="5"/>
      <c r="AF734" s="5"/>
      <c r="AG734" s="5"/>
      <c r="AH734" s="5"/>
      <c r="AI734" s="28"/>
      <c r="AJ734" s="28"/>
    </row>
    <row r="735" spans="1:3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32"/>
      <c r="V735" s="14"/>
      <c r="W735" s="5"/>
      <c r="X735" s="5"/>
      <c r="Y735" s="5"/>
      <c r="Z735" s="8"/>
      <c r="AA735" s="8"/>
      <c r="AB735" s="5"/>
      <c r="AC735" s="5"/>
      <c r="AD735" s="5"/>
      <c r="AE735" s="5"/>
      <c r="AF735" s="5"/>
      <c r="AG735" s="5"/>
      <c r="AH735" s="5"/>
      <c r="AI735" s="28"/>
      <c r="AJ735" s="28"/>
    </row>
    <row r="736" spans="1:3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32"/>
      <c r="V736" s="14"/>
      <c r="W736" s="5"/>
      <c r="X736" s="5"/>
      <c r="Y736" s="5"/>
      <c r="Z736" s="8"/>
      <c r="AA736" s="8"/>
      <c r="AB736" s="5"/>
      <c r="AC736" s="5"/>
      <c r="AD736" s="5"/>
      <c r="AE736" s="5"/>
      <c r="AF736" s="5"/>
      <c r="AG736" s="5"/>
      <c r="AH736" s="5"/>
      <c r="AI736" s="28"/>
      <c r="AJ736" s="28"/>
    </row>
    <row r="737" spans="1:3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32"/>
      <c r="V737" s="14"/>
      <c r="W737" s="5"/>
      <c r="X737" s="5"/>
      <c r="Y737" s="5"/>
      <c r="Z737" s="8"/>
      <c r="AA737" s="8"/>
      <c r="AB737" s="5"/>
      <c r="AC737" s="5"/>
      <c r="AD737" s="5"/>
      <c r="AE737" s="5"/>
      <c r="AF737" s="5"/>
      <c r="AG737" s="5"/>
      <c r="AH737" s="5"/>
      <c r="AI737" s="28"/>
      <c r="AJ737" s="28"/>
    </row>
    <row r="738" spans="1:3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32"/>
      <c r="V738" s="14"/>
      <c r="W738" s="5"/>
      <c r="X738" s="5"/>
      <c r="Y738" s="5"/>
      <c r="Z738" s="8"/>
      <c r="AA738" s="8"/>
      <c r="AB738" s="5"/>
      <c r="AC738" s="5"/>
      <c r="AD738" s="5"/>
      <c r="AE738" s="5"/>
      <c r="AF738" s="5"/>
      <c r="AG738" s="5"/>
      <c r="AH738" s="5"/>
      <c r="AI738" s="28"/>
      <c r="AJ738" s="28"/>
    </row>
    <row r="739" spans="1:3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32"/>
      <c r="V739" s="14"/>
      <c r="W739" s="5"/>
      <c r="X739" s="5"/>
      <c r="Y739" s="5"/>
      <c r="Z739" s="8"/>
      <c r="AA739" s="8"/>
      <c r="AB739" s="5"/>
      <c r="AC739" s="5"/>
      <c r="AD739" s="5"/>
      <c r="AE739" s="5"/>
      <c r="AF739" s="5"/>
      <c r="AG739" s="5"/>
      <c r="AH739" s="5"/>
      <c r="AI739" s="28"/>
      <c r="AJ739" s="28"/>
    </row>
    <row r="740" spans="1:3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32"/>
      <c r="V740" s="14"/>
      <c r="W740" s="5"/>
      <c r="X740" s="5"/>
      <c r="Y740" s="5"/>
      <c r="Z740" s="8"/>
      <c r="AA740" s="8"/>
      <c r="AB740" s="5"/>
      <c r="AC740" s="5"/>
      <c r="AD740" s="5"/>
      <c r="AE740" s="5"/>
      <c r="AF740" s="5"/>
      <c r="AG740" s="5"/>
      <c r="AH740" s="5"/>
      <c r="AI740" s="28"/>
      <c r="AJ740" s="28"/>
    </row>
    <row r="741" spans="1:3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32"/>
      <c r="V741" s="14"/>
      <c r="W741" s="5"/>
      <c r="X741" s="5"/>
      <c r="Y741" s="5"/>
      <c r="Z741" s="8"/>
      <c r="AA741" s="8"/>
      <c r="AB741" s="5"/>
      <c r="AC741" s="5"/>
      <c r="AD741" s="5"/>
      <c r="AE741" s="5"/>
      <c r="AF741" s="5"/>
      <c r="AG741" s="5"/>
      <c r="AH741" s="5"/>
      <c r="AI741" s="28"/>
      <c r="AJ741" s="28"/>
    </row>
    <row r="742" spans="1:3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32"/>
      <c r="V742" s="14"/>
      <c r="W742" s="5"/>
      <c r="X742" s="5"/>
      <c r="Y742" s="5"/>
      <c r="Z742" s="8"/>
      <c r="AA742" s="8"/>
      <c r="AB742" s="5"/>
      <c r="AC742" s="5"/>
      <c r="AD742" s="5"/>
      <c r="AE742" s="5"/>
      <c r="AF742" s="5"/>
      <c r="AG742" s="5"/>
      <c r="AH742" s="5"/>
      <c r="AI742" s="28"/>
      <c r="AJ742" s="28"/>
    </row>
    <row r="743" spans="1:3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32"/>
      <c r="V743" s="14"/>
      <c r="W743" s="5"/>
      <c r="X743" s="5"/>
      <c r="Y743" s="5"/>
      <c r="Z743" s="8"/>
      <c r="AA743" s="8"/>
      <c r="AB743" s="5"/>
      <c r="AC743" s="5"/>
      <c r="AD743" s="5"/>
      <c r="AE743" s="5"/>
      <c r="AF743" s="5"/>
      <c r="AG743" s="5"/>
      <c r="AH743" s="5"/>
      <c r="AI743" s="28"/>
      <c r="AJ743" s="28"/>
    </row>
    <row r="744" spans="1:3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32"/>
      <c r="V744" s="14"/>
      <c r="W744" s="5"/>
      <c r="X744" s="5"/>
      <c r="Y744" s="5"/>
      <c r="Z744" s="8"/>
      <c r="AA744" s="8"/>
      <c r="AB744" s="5"/>
      <c r="AC744" s="5"/>
      <c r="AD744" s="5"/>
      <c r="AE744" s="5"/>
      <c r="AF744" s="5"/>
      <c r="AG744" s="5"/>
      <c r="AH744" s="5"/>
      <c r="AI744" s="28"/>
      <c r="AJ744" s="28"/>
    </row>
    <row r="745" spans="1:3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32"/>
      <c r="V745" s="14"/>
      <c r="W745" s="5"/>
      <c r="X745" s="5"/>
      <c r="Y745" s="5"/>
      <c r="Z745" s="8"/>
      <c r="AA745" s="8"/>
      <c r="AB745" s="5"/>
      <c r="AC745" s="5"/>
      <c r="AD745" s="5"/>
      <c r="AE745" s="5"/>
      <c r="AF745" s="5"/>
      <c r="AG745" s="5"/>
      <c r="AH745" s="5"/>
      <c r="AI745" s="28"/>
      <c r="AJ745" s="28"/>
    </row>
    <row r="746" spans="1:3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32"/>
      <c r="V746" s="14"/>
      <c r="W746" s="5"/>
      <c r="X746" s="5"/>
      <c r="Y746" s="5"/>
      <c r="Z746" s="8"/>
      <c r="AA746" s="8"/>
      <c r="AB746" s="5"/>
      <c r="AC746" s="5"/>
      <c r="AD746" s="5"/>
      <c r="AE746" s="5"/>
      <c r="AF746" s="5"/>
      <c r="AG746" s="5"/>
      <c r="AH746" s="5"/>
      <c r="AI746" s="28"/>
      <c r="AJ746" s="28"/>
    </row>
    <row r="747" spans="1:3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32"/>
      <c r="V747" s="14"/>
      <c r="W747" s="5"/>
      <c r="X747" s="5"/>
      <c r="Y747" s="5"/>
      <c r="Z747" s="8"/>
      <c r="AA747" s="8"/>
      <c r="AB747" s="5"/>
      <c r="AC747" s="5"/>
      <c r="AD747" s="5"/>
      <c r="AE747" s="5"/>
      <c r="AF747" s="5"/>
      <c r="AG747" s="5"/>
      <c r="AH747" s="5"/>
      <c r="AI747" s="28"/>
      <c r="AJ747" s="28"/>
    </row>
    <row r="748" spans="1:3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32"/>
      <c r="V748" s="14"/>
      <c r="W748" s="5"/>
      <c r="X748" s="5"/>
      <c r="Y748" s="5"/>
      <c r="Z748" s="8"/>
      <c r="AA748" s="8"/>
      <c r="AB748" s="5"/>
      <c r="AC748" s="5"/>
      <c r="AD748" s="5"/>
      <c r="AE748" s="5"/>
      <c r="AF748" s="5"/>
      <c r="AG748" s="5"/>
      <c r="AH748" s="5"/>
      <c r="AI748" s="28"/>
      <c r="AJ748" s="28"/>
    </row>
    <row r="749" spans="1:3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32"/>
      <c r="V749" s="14"/>
      <c r="W749" s="5"/>
      <c r="X749" s="5"/>
      <c r="Y749" s="5"/>
      <c r="Z749" s="8"/>
      <c r="AA749" s="8"/>
      <c r="AB749" s="5"/>
      <c r="AC749" s="5"/>
      <c r="AD749" s="5"/>
      <c r="AE749" s="5"/>
      <c r="AF749" s="5"/>
      <c r="AG749" s="5"/>
      <c r="AH749" s="5"/>
      <c r="AI749" s="28"/>
      <c r="AJ749" s="28"/>
    </row>
    <row r="750" spans="1:3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32"/>
      <c r="V750" s="14"/>
      <c r="W750" s="5"/>
      <c r="X750" s="5"/>
      <c r="Y750" s="5"/>
      <c r="Z750" s="8"/>
      <c r="AA750" s="8"/>
      <c r="AB750" s="5"/>
      <c r="AC750" s="5"/>
      <c r="AD750" s="5"/>
      <c r="AE750" s="5"/>
      <c r="AF750" s="5"/>
      <c r="AG750" s="5"/>
      <c r="AH750" s="5"/>
      <c r="AI750" s="28"/>
      <c r="AJ750" s="28"/>
    </row>
    <row r="751" spans="1:3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32"/>
      <c r="V751" s="14"/>
      <c r="W751" s="5"/>
      <c r="X751" s="5"/>
      <c r="Y751" s="5"/>
      <c r="Z751" s="8"/>
      <c r="AA751" s="8"/>
      <c r="AB751" s="5"/>
      <c r="AC751" s="5"/>
      <c r="AD751" s="5"/>
      <c r="AE751" s="5"/>
      <c r="AF751" s="5"/>
      <c r="AG751" s="5"/>
      <c r="AH751" s="5"/>
      <c r="AI751" s="28"/>
      <c r="AJ751" s="28"/>
    </row>
    <row r="752" spans="1:3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32"/>
      <c r="V752" s="14"/>
      <c r="W752" s="5"/>
      <c r="X752" s="5"/>
      <c r="Y752" s="5"/>
      <c r="Z752" s="8"/>
      <c r="AA752" s="8"/>
      <c r="AB752" s="5"/>
      <c r="AC752" s="5"/>
      <c r="AD752" s="5"/>
      <c r="AE752" s="5"/>
      <c r="AF752" s="5"/>
      <c r="AG752" s="5"/>
      <c r="AH752" s="5"/>
      <c r="AI752" s="28"/>
      <c r="AJ752" s="28"/>
    </row>
    <row r="753" spans="1:3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32"/>
      <c r="V753" s="14"/>
      <c r="W753" s="5"/>
      <c r="X753" s="5"/>
      <c r="Y753" s="5"/>
      <c r="Z753" s="8"/>
      <c r="AA753" s="8"/>
      <c r="AB753" s="5"/>
      <c r="AC753" s="5"/>
      <c r="AD753" s="5"/>
      <c r="AE753" s="5"/>
      <c r="AF753" s="5"/>
      <c r="AG753" s="5"/>
      <c r="AH753" s="5"/>
      <c r="AI753" s="28"/>
      <c r="AJ753" s="28"/>
    </row>
    <row r="754" spans="1:3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32"/>
      <c r="V754" s="14"/>
      <c r="W754" s="5"/>
      <c r="X754" s="5"/>
      <c r="Y754" s="5"/>
      <c r="Z754" s="8"/>
      <c r="AA754" s="8"/>
      <c r="AB754" s="5"/>
      <c r="AC754" s="5"/>
      <c r="AD754" s="5"/>
      <c r="AE754" s="5"/>
      <c r="AF754" s="5"/>
      <c r="AG754" s="5"/>
      <c r="AH754" s="5"/>
      <c r="AI754" s="28"/>
      <c r="AJ754" s="28"/>
    </row>
    <row r="755" spans="1:3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32"/>
      <c r="V755" s="14"/>
      <c r="W755" s="5"/>
      <c r="X755" s="5"/>
      <c r="Y755" s="5"/>
      <c r="Z755" s="8"/>
      <c r="AA755" s="8"/>
      <c r="AB755" s="5"/>
      <c r="AC755" s="5"/>
      <c r="AD755" s="5"/>
      <c r="AE755" s="5"/>
      <c r="AF755" s="5"/>
      <c r="AG755" s="5"/>
      <c r="AH755" s="5"/>
      <c r="AI755" s="28"/>
      <c r="AJ755" s="28"/>
    </row>
    <row r="756" spans="1:3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32"/>
      <c r="V756" s="14"/>
      <c r="W756" s="5"/>
      <c r="X756" s="5"/>
      <c r="Y756" s="5"/>
      <c r="Z756" s="8"/>
      <c r="AA756" s="8"/>
      <c r="AB756" s="5"/>
      <c r="AC756" s="5"/>
      <c r="AD756" s="5"/>
      <c r="AE756" s="5"/>
      <c r="AF756" s="5"/>
      <c r="AG756" s="5"/>
      <c r="AH756" s="5"/>
      <c r="AI756" s="28"/>
      <c r="AJ756" s="28"/>
    </row>
    <row r="757" spans="1:3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32"/>
      <c r="V757" s="14"/>
      <c r="W757" s="5"/>
      <c r="X757" s="5"/>
      <c r="Y757" s="5"/>
      <c r="Z757" s="8"/>
      <c r="AA757" s="8"/>
      <c r="AB757" s="5"/>
      <c r="AC757" s="5"/>
      <c r="AD757" s="5"/>
      <c r="AE757" s="5"/>
      <c r="AF757" s="5"/>
      <c r="AG757" s="5"/>
      <c r="AH757" s="5"/>
      <c r="AI757" s="28"/>
      <c r="AJ757" s="28"/>
    </row>
    <row r="758" spans="1:3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32"/>
      <c r="V758" s="14"/>
      <c r="W758" s="5"/>
      <c r="X758" s="5"/>
      <c r="Y758" s="5"/>
      <c r="Z758" s="8"/>
      <c r="AA758" s="8"/>
      <c r="AB758" s="5"/>
      <c r="AC758" s="5"/>
      <c r="AD758" s="5"/>
      <c r="AE758" s="5"/>
      <c r="AF758" s="5"/>
      <c r="AG758" s="5"/>
      <c r="AH758" s="5"/>
      <c r="AI758" s="28"/>
      <c r="AJ758" s="28"/>
    </row>
    <row r="759" spans="1:3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32"/>
      <c r="V759" s="14"/>
      <c r="W759" s="5"/>
      <c r="X759" s="5"/>
      <c r="Y759" s="5"/>
      <c r="Z759" s="8"/>
      <c r="AA759" s="8"/>
      <c r="AB759" s="5"/>
      <c r="AC759" s="5"/>
      <c r="AD759" s="5"/>
      <c r="AE759" s="5"/>
      <c r="AF759" s="5"/>
      <c r="AG759" s="5"/>
      <c r="AH759" s="5"/>
      <c r="AI759" s="28"/>
      <c r="AJ759" s="28"/>
    </row>
    <row r="760" spans="1:3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32"/>
      <c r="V760" s="14"/>
      <c r="W760" s="5"/>
      <c r="X760" s="5"/>
      <c r="Y760" s="5"/>
      <c r="Z760" s="8"/>
      <c r="AA760" s="8"/>
      <c r="AB760" s="5"/>
      <c r="AC760" s="5"/>
      <c r="AD760" s="5"/>
      <c r="AE760" s="5"/>
      <c r="AF760" s="5"/>
      <c r="AG760" s="5"/>
      <c r="AH760" s="5"/>
      <c r="AI760" s="28"/>
      <c r="AJ760" s="28"/>
    </row>
    <row r="761" spans="1:3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32"/>
      <c r="V761" s="14"/>
      <c r="W761" s="5"/>
      <c r="X761" s="5"/>
      <c r="Y761" s="5"/>
      <c r="Z761" s="8"/>
      <c r="AA761" s="8"/>
      <c r="AB761" s="5"/>
      <c r="AC761" s="5"/>
      <c r="AD761" s="5"/>
      <c r="AE761" s="5"/>
      <c r="AF761" s="5"/>
      <c r="AG761" s="5"/>
      <c r="AH761" s="5"/>
      <c r="AI761" s="28"/>
      <c r="AJ761" s="28"/>
    </row>
    <row r="762" spans="1:3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32"/>
      <c r="V762" s="14"/>
      <c r="W762" s="5"/>
      <c r="X762" s="5"/>
      <c r="Y762" s="5"/>
      <c r="Z762" s="8"/>
      <c r="AA762" s="8"/>
      <c r="AB762" s="5"/>
      <c r="AC762" s="5"/>
      <c r="AD762" s="5"/>
      <c r="AE762" s="5"/>
      <c r="AF762" s="5"/>
      <c r="AG762" s="5"/>
      <c r="AH762" s="5"/>
      <c r="AI762" s="28"/>
      <c r="AJ762" s="28"/>
    </row>
    <row r="763" spans="1:3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32"/>
      <c r="V763" s="14"/>
      <c r="W763" s="5"/>
      <c r="X763" s="5"/>
      <c r="Y763" s="5"/>
      <c r="Z763" s="8"/>
      <c r="AA763" s="8"/>
      <c r="AB763" s="5"/>
      <c r="AC763" s="5"/>
      <c r="AD763" s="5"/>
      <c r="AE763" s="5"/>
      <c r="AF763" s="5"/>
      <c r="AG763" s="5"/>
      <c r="AH763" s="5"/>
      <c r="AI763" s="28"/>
      <c r="AJ763" s="28"/>
    </row>
    <row r="764" spans="1:3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32"/>
      <c r="V764" s="14"/>
      <c r="W764" s="5"/>
      <c r="X764" s="5"/>
      <c r="Y764" s="5"/>
      <c r="Z764" s="8"/>
      <c r="AA764" s="8"/>
      <c r="AB764" s="5"/>
      <c r="AC764" s="5"/>
      <c r="AD764" s="5"/>
      <c r="AE764" s="5"/>
      <c r="AF764" s="5"/>
      <c r="AG764" s="5"/>
      <c r="AH764" s="5"/>
      <c r="AI764" s="28"/>
      <c r="AJ764" s="28"/>
    </row>
    <row r="765" spans="1:3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32"/>
      <c r="V765" s="14"/>
      <c r="W765" s="5"/>
      <c r="X765" s="5"/>
      <c r="Y765" s="5"/>
      <c r="Z765" s="8"/>
      <c r="AA765" s="8"/>
      <c r="AB765" s="5"/>
      <c r="AC765" s="5"/>
      <c r="AD765" s="5"/>
      <c r="AE765" s="5"/>
      <c r="AF765" s="5"/>
      <c r="AG765" s="5"/>
      <c r="AH765" s="5"/>
      <c r="AI765" s="28"/>
      <c r="AJ765" s="28"/>
    </row>
    <row r="766" spans="1:3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32"/>
      <c r="V766" s="14"/>
      <c r="W766" s="5"/>
      <c r="X766" s="5"/>
      <c r="Y766" s="5"/>
      <c r="Z766" s="8"/>
      <c r="AA766" s="8"/>
      <c r="AB766" s="5"/>
      <c r="AC766" s="5"/>
      <c r="AD766" s="5"/>
      <c r="AE766" s="5"/>
      <c r="AF766" s="5"/>
      <c r="AG766" s="5"/>
      <c r="AH766" s="5"/>
      <c r="AI766" s="28"/>
      <c r="AJ766" s="28"/>
    </row>
    <row r="767" spans="1:3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32"/>
      <c r="V767" s="14"/>
      <c r="W767" s="5"/>
      <c r="X767" s="5"/>
      <c r="Y767" s="5"/>
      <c r="Z767" s="8"/>
      <c r="AA767" s="8"/>
      <c r="AB767" s="5"/>
      <c r="AC767" s="5"/>
      <c r="AD767" s="5"/>
      <c r="AE767" s="5"/>
      <c r="AF767" s="5"/>
      <c r="AG767" s="5"/>
      <c r="AH767" s="5"/>
      <c r="AI767" s="28"/>
      <c r="AJ767" s="28"/>
    </row>
    <row r="768" spans="1:3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32"/>
      <c r="V768" s="14"/>
      <c r="W768" s="5"/>
      <c r="X768" s="5"/>
      <c r="Y768" s="5"/>
      <c r="Z768" s="8"/>
      <c r="AA768" s="8"/>
      <c r="AB768" s="5"/>
      <c r="AC768" s="5"/>
      <c r="AD768" s="5"/>
      <c r="AE768" s="5"/>
      <c r="AF768" s="5"/>
      <c r="AG768" s="5"/>
      <c r="AH768" s="5"/>
      <c r="AI768" s="28"/>
      <c r="AJ768" s="28"/>
    </row>
    <row r="769" spans="1:3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32"/>
      <c r="V769" s="14"/>
      <c r="W769" s="5"/>
      <c r="X769" s="5"/>
      <c r="Y769" s="5"/>
      <c r="Z769" s="8"/>
      <c r="AA769" s="8"/>
      <c r="AB769" s="5"/>
      <c r="AC769" s="5"/>
      <c r="AD769" s="5"/>
      <c r="AE769" s="5"/>
      <c r="AF769" s="5"/>
      <c r="AG769" s="5"/>
      <c r="AH769" s="5"/>
      <c r="AI769" s="28"/>
      <c r="AJ769" s="28"/>
    </row>
    <row r="770" spans="1:3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32"/>
      <c r="V770" s="14"/>
      <c r="W770" s="5"/>
      <c r="X770" s="5"/>
      <c r="Y770" s="5"/>
      <c r="Z770" s="8"/>
      <c r="AA770" s="8"/>
      <c r="AB770" s="5"/>
      <c r="AC770" s="5"/>
      <c r="AD770" s="5"/>
      <c r="AE770" s="5"/>
      <c r="AF770" s="5"/>
      <c r="AG770" s="5"/>
      <c r="AH770" s="5"/>
      <c r="AI770" s="28"/>
      <c r="AJ770" s="28"/>
    </row>
    <row r="771" spans="1:3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32"/>
      <c r="V771" s="14"/>
      <c r="W771" s="5"/>
      <c r="X771" s="5"/>
      <c r="Y771" s="5"/>
      <c r="Z771" s="8"/>
      <c r="AA771" s="8"/>
      <c r="AB771" s="5"/>
      <c r="AC771" s="5"/>
      <c r="AD771" s="5"/>
      <c r="AE771" s="5"/>
      <c r="AF771" s="5"/>
      <c r="AG771" s="5"/>
      <c r="AH771" s="5"/>
      <c r="AI771" s="28"/>
      <c r="AJ771" s="28"/>
    </row>
    <row r="772" spans="1:3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32"/>
      <c r="V772" s="14"/>
      <c r="W772" s="5"/>
      <c r="X772" s="5"/>
      <c r="Y772" s="5"/>
      <c r="Z772" s="8"/>
      <c r="AA772" s="8"/>
      <c r="AB772" s="5"/>
      <c r="AC772" s="5"/>
      <c r="AD772" s="5"/>
      <c r="AE772" s="5"/>
      <c r="AF772" s="5"/>
      <c r="AG772" s="5"/>
      <c r="AH772" s="5"/>
      <c r="AI772" s="28"/>
      <c r="AJ772" s="28"/>
    </row>
    <row r="773" spans="1:3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32"/>
      <c r="V773" s="14"/>
      <c r="W773" s="5"/>
      <c r="X773" s="5"/>
      <c r="Y773" s="5"/>
      <c r="Z773" s="8"/>
      <c r="AA773" s="8"/>
      <c r="AB773" s="5"/>
      <c r="AC773" s="5"/>
      <c r="AD773" s="5"/>
      <c r="AE773" s="5"/>
      <c r="AF773" s="5"/>
      <c r="AG773" s="5"/>
      <c r="AH773" s="5"/>
      <c r="AI773" s="28"/>
      <c r="AJ773" s="28"/>
    </row>
    <row r="774" spans="1:3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32"/>
      <c r="V774" s="14"/>
      <c r="W774" s="5"/>
      <c r="X774" s="5"/>
      <c r="Y774" s="5"/>
      <c r="Z774" s="8"/>
      <c r="AA774" s="8"/>
      <c r="AB774" s="5"/>
      <c r="AC774" s="5"/>
      <c r="AD774" s="5"/>
      <c r="AE774" s="5"/>
      <c r="AF774" s="5"/>
      <c r="AG774" s="5"/>
      <c r="AH774" s="5"/>
      <c r="AI774" s="28"/>
      <c r="AJ774" s="28"/>
    </row>
    <row r="775" spans="1:3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32"/>
      <c r="V775" s="14"/>
      <c r="W775" s="5"/>
      <c r="X775" s="5"/>
      <c r="Y775" s="5"/>
      <c r="Z775" s="8"/>
      <c r="AA775" s="8"/>
      <c r="AB775" s="5"/>
      <c r="AC775" s="5"/>
      <c r="AD775" s="5"/>
      <c r="AE775" s="5"/>
      <c r="AF775" s="5"/>
      <c r="AG775" s="5"/>
      <c r="AH775" s="5"/>
      <c r="AI775" s="28"/>
      <c r="AJ775" s="28"/>
    </row>
    <row r="776" spans="1:3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32"/>
      <c r="V776" s="14"/>
      <c r="W776" s="5"/>
      <c r="X776" s="5"/>
      <c r="Y776" s="5"/>
      <c r="Z776" s="8"/>
      <c r="AA776" s="8"/>
      <c r="AB776" s="5"/>
      <c r="AC776" s="5"/>
      <c r="AD776" s="5"/>
      <c r="AE776" s="5"/>
      <c r="AF776" s="5"/>
      <c r="AG776" s="5"/>
      <c r="AH776" s="5"/>
      <c r="AI776" s="28"/>
      <c r="AJ776" s="28"/>
    </row>
    <row r="777" spans="1:3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32"/>
      <c r="V777" s="14"/>
      <c r="W777" s="5"/>
      <c r="X777" s="5"/>
      <c r="Y777" s="5"/>
      <c r="Z777" s="8"/>
      <c r="AA777" s="8"/>
      <c r="AB777" s="5"/>
      <c r="AC777" s="5"/>
      <c r="AD777" s="5"/>
      <c r="AE777" s="5"/>
      <c r="AF777" s="5"/>
      <c r="AG777" s="5"/>
      <c r="AH777" s="5"/>
      <c r="AI777" s="28"/>
      <c r="AJ777" s="28"/>
    </row>
    <row r="778" spans="1:3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32"/>
      <c r="V778" s="14"/>
      <c r="W778" s="5"/>
      <c r="X778" s="5"/>
      <c r="Y778" s="5"/>
      <c r="Z778" s="8"/>
      <c r="AA778" s="8"/>
      <c r="AB778" s="5"/>
      <c r="AC778" s="5"/>
      <c r="AD778" s="5"/>
      <c r="AE778" s="5"/>
      <c r="AF778" s="5"/>
      <c r="AG778" s="5"/>
      <c r="AH778" s="5"/>
      <c r="AI778" s="28"/>
      <c r="AJ778" s="28"/>
    </row>
    <row r="779" spans="1:3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32"/>
      <c r="V779" s="14"/>
      <c r="W779" s="5"/>
      <c r="X779" s="5"/>
      <c r="Y779" s="5"/>
      <c r="Z779" s="8"/>
      <c r="AA779" s="8"/>
      <c r="AB779" s="5"/>
      <c r="AC779" s="5"/>
      <c r="AD779" s="5"/>
      <c r="AE779" s="5"/>
      <c r="AF779" s="5"/>
      <c r="AG779" s="5"/>
      <c r="AH779" s="5"/>
      <c r="AI779" s="28"/>
      <c r="AJ779" s="28"/>
    </row>
    <row r="780" spans="1:3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32"/>
      <c r="V780" s="14"/>
      <c r="W780" s="5"/>
      <c r="X780" s="5"/>
      <c r="Y780" s="5"/>
      <c r="Z780" s="8"/>
      <c r="AA780" s="8"/>
      <c r="AB780" s="5"/>
      <c r="AC780" s="5"/>
      <c r="AD780" s="5"/>
      <c r="AE780" s="5"/>
      <c r="AF780" s="5"/>
      <c r="AG780" s="5"/>
      <c r="AH780" s="5"/>
      <c r="AI780" s="28"/>
      <c r="AJ780" s="28"/>
    </row>
    <row r="781" spans="1:3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32"/>
      <c r="V781" s="14"/>
      <c r="W781" s="5"/>
      <c r="X781" s="5"/>
      <c r="Y781" s="5"/>
      <c r="Z781" s="8"/>
      <c r="AA781" s="8"/>
      <c r="AB781" s="5"/>
      <c r="AC781" s="5"/>
      <c r="AD781" s="5"/>
      <c r="AE781" s="5"/>
      <c r="AF781" s="5"/>
      <c r="AG781" s="5"/>
      <c r="AH781" s="5"/>
      <c r="AI781" s="28"/>
      <c r="AJ781" s="28"/>
    </row>
    <row r="782" spans="1:3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32"/>
      <c r="V782" s="14"/>
      <c r="W782" s="5"/>
      <c r="X782" s="5"/>
      <c r="Y782" s="5"/>
      <c r="Z782" s="8"/>
      <c r="AA782" s="8"/>
      <c r="AB782" s="5"/>
      <c r="AC782" s="5"/>
      <c r="AD782" s="5"/>
      <c r="AE782" s="5"/>
      <c r="AF782" s="5"/>
      <c r="AG782" s="5"/>
      <c r="AH782" s="5"/>
      <c r="AI782" s="28"/>
      <c r="AJ782" s="28"/>
    </row>
    <row r="783" spans="1:3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32"/>
      <c r="V783" s="14"/>
      <c r="W783" s="5"/>
      <c r="X783" s="5"/>
      <c r="Y783" s="5"/>
      <c r="Z783" s="8"/>
      <c r="AA783" s="8"/>
      <c r="AB783" s="5"/>
      <c r="AC783" s="5"/>
      <c r="AD783" s="5"/>
      <c r="AE783" s="5"/>
      <c r="AF783" s="5"/>
      <c r="AG783" s="5"/>
      <c r="AH783" s="5"/>
      <c r="AI783" s="28"/>
      <c r="AJ783" s="28"/>
    </row>
    <row r="784" spans="1:3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32"/>
      <c r="V784" s="14"/>
      <c r="W784" s="5"/>
      <c r="X784" s="5"/>
      <c r="Y784" s="5"/>
      <c r="Z784" s="8"/>
      <c r="AA784" s="8"/>
      <c r="AB784" s="5"/>
      <c r="AC784" s="5"/>
      <c r="AD784" s="5"/>
      <c r="AE784" s="5"/>
      <c r="AF784" s="5"/>
      <c r="AG784" s="5"/>
      <c r="AH784" s="5"/>
      <c r="AI784" s="28"/>
      <c r="AJ784" s="28"/>
    </row>
    <row r="785" spans="1:3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32"/>
      <c r="V785" s="14"/>
      <c r="W785" s="5"/>
      <c r="X785" s="5"/>
      <c r="Y785" s="5"/>
      <c r="Z785" s="8"/>
      <c r="AA785" s="8"/>
      <c r="AB785" s="5"/>
      <c r="AC785" s="5"/>
      <c r="AD785" s="5"/>
      <c r="AE785" s="5"/>
      <c r="AF785" s="5"/>
      <c r="AG785" s="5"/>
      <c r="AH785" s="5"/>
      <c r="AI785" s="28"/>
      <c r="AJ785" s="28"/>
    </row>
    <row r="786" spans="1:3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32"/>
      <c r="V786" s="14"/>
      <c r="W786" s="5"/>
      <c r="X786" s="5"/>
      <c r="Y786" s="5"/>
      <c r="Z786" s="8"/>
      <c r="AA786" s="8"/>
      <c r="AB786" s="5"/>
      <c r="AC786" s="5"/>
      <c r="AD786" s="5"/>
      <c r="AE786" s="5"/>
      <c r="AF786" s="5"/>
      <c r="AG786" s="5"/>
      <c r="AH786" s="5"/>
      <c r="AI786" s="28"/>
      <c r="AJ786" s="28"/>
    </row>
    <row r="787" spans="1:3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32"/>
      <c r="V787" s="14"/>
      <c r="W787" s="5"/>
      <c r="X787" s="5"/>
      <c r="Y787" s="5"/>
      <c r="Z787" s="8"/>
      <c r="AA787" s="8"/>
      <c r="AB787" s="5"/>
      <c r="AC787" s="5"/>
      <c r="AD787" s="5"/>
      <c r="AE787" s="5"/>
      <c r="AF787" s="5"/>
      <c r="AG787" s="5"/>
      <c r="AH787" s="5"/>
      <c r="AI787" s="28"/>
      <c r="AJ787" s="28"/>
    </row>
    <row r="788" spans="1:3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32"/>
      <c r="V788" s="14"/>
      <c r="W788" s="5"/>
      <c r="X788" s="5"/>
      <c r="Y788" s="5"/>
      <c r="Z788" s="8"/>
      <c r="AA788" s="8"/>
      <c r="AB788" s="5"/>
      <c r="AC788" s="5"/>
      <c r="AD788" s="5"/>
      <c r="AE788" s="5"/>
      <c r="AF788" s="5"/>
      <c r="AG788" s="5"/>
      <c r="AH788" s="5"/>
      <c r="AI788" s="28"/>
      <c r="AJ788" s="28"/>
    </row>
    <row r="789" spans="1:3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32"/>
      <c r="V789" s="14"/>
      <c r="W789" s="5"/>
      <c r="X789" s="5"/>
      <c r="Y789" s="5"/>
      <c r="Z789" s="8"/>
      <c r="AA789" s="8"/>
      <c r="AB789" s="5"/>
      <c r="AC789" s="5"/>
      <c r="AD789" s="5"/>
      <c r="AE789" s="5"/>
      <c r="AF789" s="5"/>
      <c r="AG789" s="5"/>
      <c r="AH789" s="5"/>
      <c r="AI789" s="28"/>
      <c r="AJ789" s="28"/>
    </row>
    <row r="790" spans="1:3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32"/>
      <c r="V790" s="14"/>
      <c r="W790" s="5"/>
      <c r="X790" s="5"/>
      <c r="Y790" s="5"/>
      <c r="Z790" s="8"/>
      <c r="AA790" s="8"/>
      <c r="AB790" s="5"/>
      <c r="AC790" s="5"/>
      <c r="AD790" s="5"/>
      <c r="AE790" s="5"/>
      <c r="AF790" s="5"/>
      <c r="AG790" s="5"/>
      <c r="AH790" s="5"/>
      <c r="AI790" s="28"/>
      <c r="AJ790" s="28"/>
    </row>
    <row r="791" spans="1:3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32"/>
      <c r="V791" s="14"/>
      <c r="W791" s="5"/>
      <c r="X791" s="5"/>
      <c r="Y791" s="5"/>
      <c r="Z791" s="8"/>
      <c r="AA791" s="8"/>
      <c r="AB791" s="5"/>
      <c r="AC791" s="5"/>
      <c r="AD791" s="5"/>
      <c r="AE791" s="5"/>
      <c r="AF791" s="5"/>
      <c r="AG791" s="5"/>
      <c r="AH791" s="5"/>
      <c r="AI791" s="28"/>
      <c r="AJ791" s="28"/>
    </row>
    <row r="792" spans="1:3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32"/>
      <c r="V792" s="14"/>
      <c r="W792" s="5"/>
      <c r="X792" s="5"/>
      <c r="Y792" s="5"/>
      <c r="Z792" s="8"/>
      <c r="AA792" s="8"/>
      <c r="AB792" s="5"/>
      <c r="AC792" s="5"/>
      <c r="AD792" s="5"/>
      <c r="AE792" s="5"/>
      <c r="AF792" s="5"/>
      <c r="AG792" s="5"/>
      <c r="AH792" s="5"/>
      <c r="AI792" s="28"/>
      <c r="AJ792" s="28"/>
    </row>
    <row r="793" spans="1:3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32"/>
      <c r="V793" s="14"/>
      <c r="W793" s="5"/>
      <c r="X793" s="5"/>
      <c r="Y793" s="5"/>
      <c r="Z793" s="8"/>
      <c r="AA793" s="8"/>
      <c r="AB793" s="5"/>
      <c r="AC793" s="5"/>
      <c r="AD793" s="5"/>
      <c r="AE793" s="5"/>
      <c r="AF793" s="5"/>
      <c r="AG793" s="5"/>
      <c r="AH793" s="5"/>
      <c r="AI793" s="28"/>
      <c r="AJ793" s="28"/>
    </row>
    <row r="794" spans="1:3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32"/>
      <c r="V794" s="14"/>
      <c r="W794" s="5"/>
      <c r="X794" s="5"/>
      <c r="Y794" s="5"/>
      <c r="Z794" s="8"/>
      <c r="AA794" s="8"/>
      <c r="AB794" s="5"/>
      <c r="AC794" s="5"/>
      <c r="AD794" s="5"/>
      <c r="AE794" s="5"/>
      <c r="AF794" s="5"/>
      <c r="AG794" s="5"/>
      <c r="AH794" s="5"/>
      <c r="AI794" s="28"/>
      <c r="AJ794" s="28"/>
    </row>
    <row r="795" spans="1:3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32"/>
      <c r="V795" s="14"/>
      <c r="W795" s="5"/>
      <c r="X795" s="5"/>
      <c r="Y795" s="5"/>
      <c r="Z795" s="8"/>
      <c r="AA795" s="8"/>
      <c r="AB795" s="5"/>
      <c r="AC795" s="5"/>
      <c r="AD795" s="5"/>
      <c r="AE795" s="5"/>
      <c r="AF795" s="5"/>
      <c r="AG795" s="5"/>
      <c r="AH795" s="5"/>
      <c r="AI795" s="28"/>
      <c r="AJ795" s="28"/>
    </row>
    <row r="796" spans="1:3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32"/>
      <c r="V796" s="14"/>
      <c r="W796" s="5"/>
      <c r="X796" s="5"/>
      <c r="Y796" s="5"/>
      <c r="Z796" s="8"/>
      <c r="AA796" s="8"/>
      <c r="AB796" s="5"/>
      <c r="AC796" s="5"/>
      <c r="AD796" s="5"/>
      <c r="AE796" s="5"/>
      <c r="AF796" s="5"/>
      <c r="AG796" s="5"/>
      <c r="AH796" s="5"/>
      <c r="AI796" s="28"/>
      <c r="AJ796" s="28"/>
    </row>
    <row r="797" spans="1:3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32"/>
      <c r="V797" s="14"/>
      <c r="W797" s="5"/>
      <c r="X797" s="5"/>
      <c r="Y797" s="5"/>
      <c r="Z797" s="8"/>
      <c r="AA797" s="8"/>
      <c r="AB797" s="5"/>
      <c r="AC797" s="5"/>
      <c r="AD797" s="5"/>
      <c r="AE797" s="5"/>
      <c r="AF797" s="5"/>
      <c r="AG797" s="5"/>
      <c r="AH797" s="5"/>
      <c r="AI797" s="28"/>
      <c r="AJ797" s="28"/>
    </row>
    <row r="798" spans="1:3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32"/>
      <c r="V798" s="14"/>
      <c r="W798" s="5"/>
      <c r="X798" s="5"/>
      <c r="Y798" s="5"/>
      <c r="Z798" s="8"/>
      <c r="AA798" s="8"/>
      <c r="AB798" s="5"/>
      <c r="AC798" s="5"/>
      <c r="AD798" s="5"/>
      <c r="AE798" s="5"/>
      <c r="AF798" s="5"/>
      <c r="AG798" s="5"/>
      <c r="AH798" s="5"/>
      <c r="AI798" s="28"/>
      <c r="AJ798" s="28"/>
    </row>
    <row r="799" spans="1:3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32"/>
      <c r="V799" s="14"/>
      <c r="W799" s="5"/>
      <c r="X799" s="5"/>
      <c r="Y799" s="5"/>
      <c r="Z799" s="8"/>
      <c r="AA799" s="8"/>
      <c r="AB799" s="5"/>
      <c r="AC799" s="5"/>
      <c r="AD799" s="5"/>
      <c r="AE799" s="5"/>
      <c r="AF799" s="5"/>
      <c r="AG799" s="5"/>
      <c r="AH799" s="5"/>
      <c r="AI799" s="28"/>
      <c r="AJ799" s="28"/>
    </row>
    <row r="800" spans="1:3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32"/>
      <c r="V800" s="14"/>
      <c r="W800" s="5"/>
      <c r="X800" s="5"/>
      <c r="Y800" s="5"/>
      <c r="Z800" s="8"/>
      <c r="AA800" s="8"/>
      <c r="AB800" s="5"/>
      <c r="AC800" s="5"/>
      <c r="AD800" s="5"/>
      <c r="AE800" s="5"/>
      <c r="AF800" s="5"/>
      <c r="AG800" s="5"/>
      <c r="AH800" s="5"/>
      <c r="AI800" s="28"/>
      <c r="AJ800" s="28"/>
    </row>
    <row r="801" spans="1:3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32"/>
      <c r="V801" s="14"/>
      <c r="W801" s="5"/>
      <c r="X801" s="5"/>
      <c r="Y801" s="5"/>
      <c r="Z801" s="8"/>
      <c r="AA801" s="8"/>
      <c r="AB801" s="5"/>
      <c r="AC801" s="5"/>
      <c r="AD801" s="5"/>
      <c r="AE801" s="5"/>
      <c r="AF801" s="5"/>
      <c r="AG801" s="5"/>
      <c r="AH801" s="5"/>
      <c r="AI801" s="28"/>
      <c r="AJ801" s="28"/>
    </row>
    <row r="802" spans="1:3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32"/>
      <c r="V802" s="14"/>
      <c r="W802" s="5"/>
      <c r="X802" s="5"/>
      <c r="Y802" s="5"/>
      <c r="Z802" s="8"/>
      <c r="AA802" s="8"/>
      <c r="AB802" s="5"/>
      <c r="AC802" s="5"/>
      <c r="AD802" s="5"/>
      <c r="AE802" s="5"/>
      <c r="AF802" s="5"/>
      <c r="AG802" s="5"/>
      <c r="AH802" s="5"/>
      <c r="AI802" s="28"/>
      <c r="AJ802" s="28"/>
    </row>
    <row r="803" spans="1:3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32"/>
      <c r="V803" s="14"/>
      <c r="W803" s="5"/>
      <c r="X803" s="5"/>
      <c r="Y803" s="5"/>
      <c r="Z803" s="8"/>
      <c r="AA803" s="8"/>
      <c r="AB803" s="5"/>
      <c r="AC803" s="5"/>
      <c r="AD803" s="5"/>
      <c r="AE803" s="5"/>
      <c r="AF803" s="5"/>
      <c r="AG803" s="5"/>
      <c r="AH803" s="5"/>
      <c r="AI803" s="28"/>
      <c r="AJ803" s="28"/>
    </row>
    <row r="804" spans="1:3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32"/>
      <c r="V804" s="14"/>
      <c r="W804" s="5"/>
      <c r="X804" s="5"/>
      <c r="Y804" s="5"/>
      <c r="Z804" s="8"/>
      <c r="AA804" s="8"/>
      <c r="AB804" s="5"/>
      <c r="AC804" s="5"/>
      <c r="AD804" s="5"/>
      <c r="AE804" s="5"/>
      <c r="AF804" s="5"/>
      <c r="AG804" s="5"/>
      <c r="AH804" s="5"/>
      <c r="AI804" s="28"/>
      <c r="AJ804" s="28"/>
    </row>
    <row r="805" spans="1:3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32"/>
      <c r="V805" s="14"/>
      <c r="W805" s="5"/>
      <c r="X805" s="5"/>
      <c r="Y805" s="5"/>
      <c r="Z805" s="8"/>
      <c r="AA805" s="8"/>
      <c r="AB805" s="5"/>
      <c r="AC805" s="5"/>
      <c r="AD805" s="5"/>
      <c r="AE805" s="5"/>
      <c r="AF805" s="5"/>
      <c r="AG805" s="5"/>
      <c r="AH805" s="5"/>
      <c r="AI805" s="28"/>
      <c r="AJ805" s="28"/>
    </row>
    <row r="806" spans="1:3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32"/>
      <c r="V806" s="14"/>
      <c r="W806" s="5"/>
      <c r="X806" s="5"/>
      <c r="Y806" s="5"/>
      <c r="Z806" s="8"/>
      <c r="AA806" s="8"/>
      <c r="AB806" s="5"/>
      <c r="AC806" s="5"/>
      <c r="AD806" s="5"/>
      <c r="AE806" s="5"/>
      <c r="AF806" s="5"/>
      <c r="AG806" s="5"/>
      <c r="AH806" s="5"/>
      <c r="AI806" s="28"/>
      <c r="AJ806" s="28"/>
    </row>
    <row r="807" spans="1:3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32"/>
      <c r="V807" s="14"/>
      <c r="W807" s="5"/>
      <c r="X807" s="5"/>
      <c r="Y807" s="5"/>
      <c r="Z807" s="8"/>
      <c r="AA807" s="8"/>
      <c r="AB807" s="5"/>
      <c r="AC807" s="5"/>
      <c r="AD807" s="5"/>
      <c r="AE807" s="5"/>
      <c r="AF807" s="5"/>
      <c r="AG807" s="5"/>
      <c r="AH807" s="5"/>
      <c r="AI807" s="28"/>
      <c r="AJ807" s="28"/>
    </row>
    <row r="808" spans="1:3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32"/>
      <c r="V808" s="14"/>
      <c r="W808" s="5"/>
      <c r="X808" s="5"/>
      <c r="Y808" s="5"/>
      <c r="Z808" s="8"/>
      <c r="AA808" s="8"/>
      <c r="AB808" s="5"/>
      <c r="AC808" s="5"/>
      <c r="AD808" s="5"/>
      <c r="AE808" s="5"/>
      <c r="AF808" s="5"/>
      <c r="AG808" s="5"/>
      <c r="AH808" s="5"/>
      <c r="AI808" s="28"/>
      <c r="AJ808" s="28"/>
    </row>
    <row r="809" spans="1:3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32"/>
      <c r="V809" s="14"/>
      <c r="W809" s="5"/>
      <c r="X809" s="5"/>
      <c r="Y809" s="5"/>
      <c r="Z809" s="8"/>
      <c r="AA809" s="8"/>
      <c r="AB809" s="5"/>
      <c r="AC809" s="5"/>
      <c r="AD809" s="5"/>
      <c r="AE809" s="5"/>
      <c r="AF809" s="5"/>
      <c r="AG809" s="5"/>
      <c r="AH809" s="5"/>
      <c r="AI809" s="28"/>
      <c r="AJ809" s="28"/>
    </row>
    <row r="810" spans="1:3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32"/>
      <c r="V810" s="14"/>
      <c r="W810" s="5"/>
      <c r="X810" s="5"/>
      <c r="Y810" s="5"/>
      <c r="Z810" s="8"/>
      <c r="AA810" s="8"/>
      <c r="AB810" s="5"/>
      <c r="AC810" s="5"/>
      <c r="AD810" s="5"/>
      <c r="AE810" s="5"/>
      <c r="AF810" s="5"/>
      <c r="AG810" s="5"/>
      <c r="AH810" s="5"/>
      <c r="AI810" s="28"/>
      <c r="AJ810" s="28"/>
    </row>
    <row r="811" spans="1:3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32"/>
      <c r="V811" s="14"/>
      <c r="W811" s="5"/>
      <c r="X811" s="5"/>
      <c r="Y811" s="5"/>
      <c r="Z811" s="8"/>
      <c r="AA811" s="8"/>
      <c r="AB811" s="5"/>
      <c r="AC811" s="5"/>
      <c r="AD811" s="5"/>
      <c r="AE811" s="5"/>
      <c r="AF811" s="5"/>
      <c r="AG811" s="5"/>
      <c r="AH811" s="5"/>
      <c r="AI811" s="28"/>
      <c r="AJ811" s="28"/>
    </row>
    <row r="812" spans="1:3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32"/>
      <c r="V812" s="14"/>
      <c r="W812" s="5"/>
      <c r="X812" s="5"/>
      <c r="Y812" s="5"/>
      <c r="Z812" s="8"/>
      <c r="AA812" s="8"/>
      <c r="AB812" s="5"/>
      <c r="AC812" s="5"/>
      <c r="AD812" s="5"/>
      <c r="AE812" s="5"/>
      <c r="AF812" s="5"/>
      <c r="AG812" s="5"/>
      <c r="AH812" s="5"/>
      <c r="AI812" s="28"/>
      <c r="AJ812" s="28"/>
    </row>
    <row r="813" spans="1:3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32"/>
      <c r="V813" s="14"/>
      <c r="W813" s="5"/>
      <c r="X813" s="5"/>
      <c r="Y813" s="5"/>
      <c r="Z813" s="8"/>
      <c r="AA813" s="8"/>
      <c r="AB813" s="5"/>
      <c r="AC813" s="5"/>
      <c r="AD813" s="5"/>
      <c r="AE813" s="5"/>
      <c r="AF813" s="5"/>
      <c r="AG813" s="5"/>
      <c r="AH813" s="5"/>
      <c r="AI813" s="28"/>
      <c r="AJ813" s="28"/>
    </row>
    <row r="814" spans="1:3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32"/>
      <c r="V814" s="14"/>
      <c r="W814" s="5"/>
      <c r="X814" s="5"/>
      <c r="Y814" s="5"/>
      <c r="Z814" s="8"/>
      <c r="AA814" s="8"/>
      <c r="AB814" s="5"/>
      <c r="AC814" s="5"/>
      <c r="AD814" s="5"/>
      <c r="AE814" s="5"/>
      <c r="AF814" s="5"/>
      <c r="AG814" s="5"/>
      <c r="AH814" s="5"/>
      <c r="AI814" s="28"/>
      <c r="AJ814" s="28"/>
    </row>
    <row r="815" spans="1:3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32"/>
      <c r="V815" s="14"/>
      <c r="W815" s="5"/>
      <c r="X815" s="5"/>
      <c r="Y815" s="5"/>
      <c r="Z815" s="8"/>
      <c r="AA815" s="8"/>
      <c r="AB815" s="5"/>
      <c r="AC815" s="5"/>
      <c r="AD815" s="5"/>
      <c r="AE815" s="5"/>
      <c r="AF815" s="5"/>
      <c r="AG815" s="5"/>
      <c r="AH815" s="5"/>
      <c r="AI815" s="28"/>
      <c r="AJ815" s="28"/>
    </row>
    <row r="816" spans="1:3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32"/>
      <c r="V816" s="14"/>
      <c r="W816" s="5"/>
      <c r="X816" s="5"/>
      <c r="Y816" s="5"/>
      <c r="Z816" s="8"/>
      <c r="AA816" s="8"/>
      <c r="AB816" s="5"/>
      <c r="AC816" s="5"/>
      <c r="AD816" s="5"/>
      <c r="AE816" s="5"/>
      <c r="AF816" s="5"/>
      <c r="AG816" s="5"/>
      <c r="AH816" s="5"/>
      <c r="AI816" s="28"/>
      <c r="AJ816" s="28"/>
    </row>
    <row r="817" spans="1:3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32"/>
      <c r="V817" s="14"/>
      <c r="W817" s="5"/>
      <c r="X817" s="5"/>
      <c r="Y817" s="5"/>
      <c r="Z817" s="8"/>
      <c r="AA817" s="8"/>
      <c r="AB817" s="5"/>
      <c r="AC817" s="5"/>
      <c r="AD817" s="5"/>
      <c r="AE817" s="5"/>
      <c r="AF817" s="5"/>
      <c r="AG817" s="5"/>
      <c r="AH817" s="5"/>
      <c r="AI817" s="28"/>
      <c r="AJ817" s="28"/>
    </row>
    <row r="818" spans="1:3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32"/>
      <c r="V818" s="14"/>
      <c r="W818" s="5"/>
      <c r="X818" s="5"/>
      <c r="Y818" s="5"/>
      <c r="Z818" s="8"/>
      <c r="AA818" s="8"/>
      <c r="AB818" s="5"/>
      <c r="AC818" s="5"/>
      <c r="AD818" s="5"/>
      <c r="AE818" s="5"/>
      <c r="AF818" s="5"/>
      <c r="AG818" s="5"/>
      <c r="AH818" s="5"/>
      <c r="AI818" s="28"/>
      <c r="AJ818" s="28"/>
    </row>
    <row r="819" spans="1:3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32"/>
      <c r="V819" s="14"/>
      <c r="W819" s="5"/>
      <c r="X819" s="5"/>
      <c r="Y819" s="5"/>
      <c r="Z819" s="8"/>
      <c r="AA819" s="8"/>
      <c r="AB819" s="5"/>
      <c r="AC819" s="5"/>
      <c r="AD819" s="5"/>
      <c r="AE819" s="5"/>
      <c r="AF819" s="5"/>
      <c r="AG819" s="5"/>
      <c r="AH819" s="5"/>
      <c r="AI819" s="28"/>
      <c r="AJ819" s="28"/>
    </row>
    <row r="820" spans="1:3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32"/>
      <c r="V820" s="14"/>
      <c r="W820" s="5"/>
      <c r="X820" s="5"/>
      <c r="Y820" s="5"/>
      <c r="Z820" s="8"/>
      <c r="AA820" s="8"/>
      <c r="AB820" s="5"/>
      <c r="AC820" s="5"/>
      <c r="AD820" s="5"/>
      <c r="AE820" s="5"/>
      <c r="AF820" s="5"/>
      <c r="AG820" s="5"/>
      <c r="AH820" s="5"/>
      <c r="AI820" s="28"/>
      <c r="AJ820" s="28"/>
    </row>
    <row r="821" spans="1:3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32"/>
      <c r="V821" s="14"/>
      <c r="W821" s="5"/>
      <c r="X821" s="5"/>
      <c r="Y821" s="5"/>
      <c r="Z821" s="8"/>
      <c r="AA821" s="8"/>
      <c r="AB821" s="5"/>
      <c r="AC821" s="5"/>
      <c r="AD821" s="5"/>
      <c r="AE821" s="5"/>
      <c r="AF821" s="5"/>
      <c r="AG821" s="5"/>
      <c r="AH821" s="5"/>
      <c r="AI821" s="28"/>
      <c r="AJ821" s="28"/>
    </row>
    <row r="822" spans="1:3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32"/>
      <c r="V822" s="14"/>
      <c r="W822" s="5"/>
      <c r="X822" s="5"/>
      <c r="Y822" s="5"/>
      <c r="Z822" s="8"/>
      <c r="AA822" s="8"/>
      <c r="AB822" s="5"/>
      <c r="AC822" s="5"/>
      <c r="AD822" s="5"/>
      <c r="AE822" s="5"/>
      <c r="AF822" s="5"/>
      <c r="AG822" s="5"/>
      <c r="AH822" s="5"/>
      <c r="AI822" s="28"/>
      <c r="AJ822" s="28"/>
    </row>
    <row r="823" spans="1:3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32"/>
      <c r="V823" s="14"/>
      <c r="W823" s="5"/>
      <c r="X823" s="5"/>
      <c r="Y823" s="5"/>
      <c r="Z823" s="8"/>
      <c r="AA823" s="8"/>
      <c r="AB823" s="5"/>
      <c r="AC823" s="5"/>
      <c r="AD823" s="5"/>
      <c r="AE823" s="5"/>
      <c r="AF823" s="5"/>
      <c r="AG823" s="5"/>
      <c r="AH823" s="5"/>
      <c r="AI823" s="28"/>
      <c r="AJ823" s="28"/>
    </row>
    <row r="824" spans="1:3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32"/>
      <c r="V824" s="14"/>
      <c r="W824" s="5"/>
      <c r="X824" s="5"/>
      <c r="Y824" s="5"/>
      <c r="Z824" s="8"/>
      <c r="AA824" s="8"/>
      <c r="AB824" s="5"/>
      <c r="AC824" s="5"/>
      <c r="AD824" s="5"/>
      <c r="AE824" s="5"/>
      <c r="AF824" s="5"/>
      <c r="AG824" s="5"/>
      <c r="AH824" s="5"/>
      <c r="AI824" s="28"/>
      <c r="AJ824" s="28"/>
    </row>
    <row r="825" spans="1:3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32"/>
      <c r="V825" s="14"/>
      <c r="W825" s="5"/>
      <c r="X825" s="5"/>
      <c r="Y825" s="5"/>
      <c r="Z825" s="8"/>
      <c r="AA825" s="8"/>
      <c r="AB825" s="5"/>
      <c r="AC825" s="5"/>
      <c r="AD825" s="5"/>
      <c r="AE825" s="5"/>
      <c r="AF825" s="5"/>
      <c r="AG825" s="5"/>
      <c r="AH825" s="5"/>
      <c r="AI825" s="28"/>
      <c r="AJ825" s="28"/>
    </row>
    <row r="826" spans="1:3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32"/>
      <c r="V826" s="14"/>
      <c r="W826" s="5"/>
      <c r="X826" s="5"/>
      <c r="Y826" s="5"/>
      <c r="Z826" s="8"/>
      <c r="AA826" s="8"/>
      <c r="AB826" s="5"/>
      <c r="AC826" s="5"/>
      <c r="AD826" s="5"/>
      <c r="AE826" s="5"/>
      <c r="AF826" s="5"/>
      <c r="AG826" s="5"/>
      <c r="AH826" s="5"/>
      <c r="AI826" s="28"/>
      <c r="AJ826" s="28"/>
    </row>
    <row r="827" spans="1:3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32"/>
      <c r="V827" s="14"/>
      <c r="W827" s="5"/>
      <c r="X827" s="5"/>
      <c r="Y827" s="5"/>
      <c r="Z827" s="8"/>
      <c r="AA827" s="8"/>
      <c r="AB827" s="5"/>
      <c r="AC827" s="5"/>
      <c r="AD827" s="5"/>
      <c r="AE827" s="5"/>
      <c r="AF827" s="5"/>
      <c r="AG827" s="5"/>
      <c r="AH827" s="5"/>
      <c r="AI827" s="28"/>
      <c r="AJ827" s="28"/>
    </row>
    <row r="828" spans="1:3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32"/>
      <c r="V828" s="14"/>
      <c r="W828" s="5"/>
      <c r="X828" s="5"/>
      <c r="Y828" s="5"/>
      <c r="Z828" s="8"/>
      <c r="AA828" s="8"/>
      <c r="AB828" s="5"/>
      <c r="AC828" s="5"/>
      <c r="AD828" s="5"/>
      <c r="AE828" s="5"/>
      <c r="AF828" s="5"/>
      <c r="AG828" s="5"/>
      <c r="AH828" s="5"/>
      <c r="AI828" s="28"/>
      <c r="AJ828" s="28"/>
    </row>
    <row r="829" spans="1:3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32"/>
      <c r="V829" s="14"/>
      <c r="W829" s="5"/>
      <c r="X829" s="5"/>
      <c r="Y829" s="5"/>
      <c r="Z829" s="8"/>
      <c r="AA829" s="8"/>
      <c r="AB829" s="5"/>
      <c r="AC829" s="5"/>
      <c r="AD829" s="5"/>
      <c r="AE829" s="5"/>
      <c r="AF829" s="5"/>
      <c r="AG829" s="5"/>
      <c r="AH829" s="5"/>
      <c r="AI829" s="28"/>
      <c r="AJ829" s="28"/>
    </row>
    <row r="830" spans="1:3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32"/>
      <c r="V830" s="14"/>
      <c r="W830" s="5"/>
      <c r="X830" s="5"/>
      <c r="Y830" s="5"/>
      <c r="Z830" s="8"/>
      <c r="AA830" s="8"/>
      <c r="AB830" s="5"/>
      <c r="AC830" s="5"/>
      <c r="AD830" s="5"/>
      <c r="AE830" s="5"/>
      <c r="AF830" s="5"/>
      <c r="AG830" s="5"/>
      <c r="AH830" s="5"/>
      <c r="AI830" s="28"/>
      <c r="AJ830" s="28"/>
    </row>
    <row r="831" spans="1:3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32"/>
      <c r="V831" s="14"/>
      <c r="W831" s="5"/>
      <c r="X831" s="5"/>
      <c r="Y831" s="5"/>
      <c r="Z831" s="8"/>
      <c r="AA831" s="8"/>
      <c r="AB831" s="5"/>
      <c r="AC831" s="5"/>
      <c r="AD831" s="5"/>
      <c r="AE831" s="5"/>
      <c r="AF831" s="5"/>
      <c r="AG831" s="5"/>
      <c r="AH831" s="5"/>
      <c r="AI831" s="28"/>
      <c r="AJ831" s="28"/>
    </row>
    <row r="832" spans="1:3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32"/>
      <c r="V832" s="14"/>
      <c r="W832" s="5"/>
      <c r="X832" s="5"/>
      <c r="Y832" s="5"/>
      <c r="Z832" s="8"/>
      <c r="AA832" s="8"/>
      <c r="AB832" s="5"/>
      <c r="AC832" s="5"/>
      <c r="AD832" s="5"/>
      <c r="AE832" s="5"/>
      <c r="AF832" s="5"/>
      <c r="AG832" s="5"/>
      <c r="AH832" s="5"/>
      <c r="AI832" s="28"/>
      <c r="AJ832" s="28"/>
    </row>
    <row r="833" spans="1:3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32"/>
      <c r="V833" s="14"/>
      <c r="W833" s="5"/>
      <c r="X833" s="5"/>
      <c r="Y833" s="5"/>
      <c r="Z833" s="8"/>
      <c r="AA833" s="8"/>
      <c r="AB833" s="5"/>
      <c r="AC833" s="5"/>
      <c r="AD833" s="5"/>
      <c r="AE833" s="5"/>
      <c r="AF833" s="5"/>
      <c r="AG833" s="5"/>
      <c r="AH833" s="5"/>
      <c r="AI833" s="28"/>
      <c r="AJ833" s="28"/>
    </row>
    <row r="834" spans="1:3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32"/>
      <c r="V834" s="14"/>
      <c r="W834" s="5"/>
      <c r="X834" s="5"/>
      <c r="Y834" s="5"/>
      <c r="Z834" s="8"/>
      <c r="AA834" s="8"/>
      <c r="AB834" s="5"/>
      <c r="AC834" s="5"/>
      <c r="AD834" s="5"/>
      <c r="AE834" s="5"/>
      <c r="AF834" s="5"/>
      <c r="AG834" s="5"/>
      <c r="AH834" s="5"/>
      <c r="AI834" s="28"/>
      <c r="AJ834" s="28"/>
    </row>
    <row r="835" spans="1:3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32"/>
      <c r="V835" s="14"/>
      <c r="W835" s="5"/>
      <c r="X835" s="5"/>
      <c r="Y835" s="5"/>
      <c r="Z835" s="8"/>
      <c r="AA835" s="8"/>
      <c r="AB835" s="5"/>
      <c r="AC835" s="5"/>
      <c r="AD835" s="5"/>
      <c r="AE835" s="5"/>
      <c r="AF835" s="5"/>
      <c r="AG835" s="5"/>
      <c r="AH835" s="5"/>
      <c r="AI835" s="28"/>
      <c r="AJ835" s="28"/>
    </row>
    <row r="836" spans="1:3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32"/>
      <c r="V836" s="14"/>
      <c r="W836" s="5"/>
      <c r="X836" s="5"/>
      <c r="Y836" s="5"/>
      <c r="Z836" s="8"/>
      <c r="AA836" s="8"/>
      <c r="AB836" s="5"/>
      <c r="AC836" s="5"/>
      <c r="AD836" s="5"/>
      <c r="AE836" s="5"/>
      <c r="AF836" s="5"/>
      <c r="AG836" s="5"/>
      <c r="AH836" s="5"/>
      <c r="AI836" s="28"/>
      <c r="AJ836" s="28"/>
    </row>
    <row r="837" spans="1:3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32"/>
      <c r="V837" s="14"/>
      <c r="W837" s="5"/>
      <c r="X837" s="5"/>
      <c r="Y837" s="5"/>
      <c r="Z837" s="8"/>
      <c r="AA837" s="8"/>
      <c r="AB837" s="5"/>
      <c r="AC837" s="5"/>
      <c r="AD837" s="5"/>
      <c r="AE837" s="5"/>
      <c r="AF837" s="5"/>
      <c r="AG837" s="5"/>
      <c r="AH837" s="5"/>
      <c r="AI837" s="28"/>
      <c r="AJ837" s="28"/>
    </row>
    <row r="838" spans="1:3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32"/>
      <c r="V838" s="14"/>
      <c r="W838" s="5"/>
      <c r="X838" s="5"/>
      <c r="Y838" s="5"/>
      <c r="Z838" s="8"/>
      <c r="AA838" s="8"/>
      <c r="AB838" s="5"/>
      <c r="AC838" s="5"/>
      <c r="AD838" s="5"/>
      <c r="AE838" s="5"/>
      <c r="AF838" s="5"/>
      <c r="AG838" s="5"/>
      <c r="AH838" s="5"/>
      <c r="AI838" s="28"/>
      <c r="AJ838" s="28"/>
    </row>
    <row r="839" spans="1:3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32"/>
      <c r="V839" s="14"/>
      <c r="W839" s="5"/>
      <c r="X839" s="5"/>
      <c r="Y839" s="5"/>
      <c r="Z839" s="8"/>
      <c r="AA839" s="8"/>
      <c r="AB839" s="5"/>
      <c r="AC839" s="5"/>
      <c r="AD839" s="5"/>
      <c r="AE839" s="5"/>
      <c r="AF839" s="5"/>
      <c r="AG839" s="5"/>
      <c r="AH839" s="5"/>
      <c r="AI839" s="28"/>
      <c r="AJ839" s="28"/>
    </row>
    <row r="840" spans="1:3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32"/>
      <c r="V840" s="14"/>
      <c r="W840" s="5"/>
      <c r="X840" s="5"/>
      <c r="Y840" s="5"/>
      <c r="Z840" s="8"/>
      <c r="AA840" s="8"/>
      <c r="AB840" s="5"/>
      <c r="AC840" s="5"/>
      <c r="AD840" s="5"/>
      <c r="AE840" s="5"/>
      <c r="AF840" s="5"/>
      <c r="AG840" s="5"/>
      <c r="AH840" s="5"/>
      <c r="AI840" s="28"/>
      <c r="AJ840" s="28"/>
    </row>
    <row r="841" spans="1:3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32"/>
      <c r="V841" s="14"/>
      <c r="W841" s="5"/>
      <c r="X841" s="5"/>
      <c r="Y841" s="5"/>
      <c r="Z841" s="8"/>
      <c r="AA841" s="8"/>
      <c r="AB841" s="5"/>
      <c r="AC841" s="5"/>
      <c r="AD841" s="5"/>
      <c r="AE841" s="5"/>
      <c r="AF841" s="5"/>
      <c r="AG841" s="5"/>
      <c r="AH841" s="5"/>
      <c r="AI841" s="28"/>
      <c r="AJ841" s="28"/>
    </row>
    <row r="842" spans="1:3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32"/>
      <c r="V842" s="14"/>
      <c r="W842" s="5"/>
      <c r="X842" s="5"/>
      <c r="Y842" s="5"/>
      <c r="Z842" s="8"/>
      <c r="AA842" s="8"/>
      <c r="AB842" s="5"/>
      <c r="AC842" s="5"/>
      <c r="AD842" s="5"/>
      <c r="AE842" s="5"/>
      <c r="AF842" s="5"/>
      <c r="AG842" s="5"/>
      <c r="AH842" s="5"/>
      <c r="AI842" s="28"/>
      <c r="AJ842" s="28"/>
    </row>
    <row r="843" spans="1:3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32"/>
      <c r="V843" s="14"/>
      <c r="W843" s="5"/>
      <c r="X843" s="5"/>
      <c r="Y843" s="5"/>
      <c r="Z843" s="8"/>
      <c r="AA843" s="8"/>
      <c r="AB843" s="5"/>
      <c r="AC843" s="5"/>
      <c r="AD843" s="5"/>
      <c r="AE843" s="5"/>
      <c r="AF843" s="5"/>
      <c r="AG843" s="5"/>
      <c r="AH843" s="5"/>
      <c r="AI843" s="28"/>
      <c r="AJ843" s="28"/>
    </row>
    <row r="844" spans="1:3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32"/>
      <c r="V844" s="14"/>
      <c r="W844" s="5"/>
      <c r="X844" s="5"/>
      <c r="Y844" s="5"/>
      <c r="Z844" s="8"/>
      <c r="AA844" s="8"/>
      <c r="AB844" s="5"/>
      <c r="AC844" s="5"/>
      <c r="AD844" s="5"/>
      <c r="AE844" s="5"/>
      <c r="AF844" s="5"/>
      <c r="AG844" s="5"/>
      <c r="AH844" s="5"/>
      <c r="AI844" s="28"/>
      <c r="AJ844" s="28"/>
    </row>
    <row r="845" spans="1:3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32"/>
      <c r="V845" s="14"/>
      <c r="W845" s="5"/>
      <c r="X845" s="5"/>
      <c r="Y845" s="5"/>
      <c r="Z845" s="8"/>
      <c r="AA845" s="8"/>
      <c r="AB845" s="5"/>
      <c r="AC845" s="5"/>
      <c r="AD845" s="5"/>
      <c r="AE845" s="5"/>
      <c r="AF845" s="5"/>
      <c r="AG845" s="5"/>
      <c r="AH845" s="5"/>
      <c r="AI845" s="28"/>
      <c r="AJ845" s="28"/>
    </row>
    <row r="846" spans="1:3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32"/>
      <c r="V846" s="14"/>
      <c r="W846" s="5"/>
      <c r="X846" s="5"/>
      <c r="Y846" s="5"/>
      <c r="Z846" s="8"/>
      <c r="AA846" s="8"/>
      <c r="AB846" s="5"/>
      <c r="AC846" s="5"/>
      <c r="AD846" s="5"/>
      <c r="AE846" s="5"/>
      <c r="AF846" s="5"/>
      <c r="AG846" s="5"/>
      <c r="AH846" s="5"/>
      <c r="AI846" s="28"/>
      <c r="AJ846" s="28"/>
    </row>
    <row r="847" spans="1:3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32"/>
      <c r="V847" s="14"/>
      <c r="W847" s="5"/>
      <c r="X847" s="5"/>
      <c r="Y847" s="5"/>
      <c r="Z847" s="8"/>
      <c r="AA847" s="8"/>
      <c r="AB847" s="5"/>
      <c r="AC847" s="5"/>
      <c r="AD847" s="5"/>
      <c r="AE847" s="5"/>
      <c r="AF847" s="5"/>
      <c r="AG847" s="5"/>
      <c r="AH847" s="5"/>
      <c r="AI847" s="28"/>
      <c r="AJ847" s="28"/>
    </row>
    <row r="848" spans="1:3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32"/>
      <c r="V848" s="14"/>
      <c r="W848" s="5"/>
      <c r="X848" s="5"/>
      <c r="Y848" s="5"/>
      <c r="Z848" s="8"/>
      <c r="AA848" s="8"/>
      <c r="AB848" s="5"/>
      <c r="AC848" s="5"/>
      <c r="AD848" s="5"/>
      <c r="AE848" s="5"/>
      <c r="AF848" s="5"/>
      <c r="AG848" s="5"/>
      <c r="AH848" s="5"/>
      <c r="AI848" s="28"/>
      <c r="AJ848" s="28"/>
    </row>
    <row r="849" spans="1:3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32"/>
      <c r="V849" s="14"/>
      <c r="W849" s="5"/>
      <c r="X849" s="5"/>
      <c r="Y849" s="5"/>
      <c r="Z849" s="8"/>
      <c r="AA849" s="8"/>
      <c r="AB849" s="5"/>
      <c r="AC849" s="5"/>
      <c r="AD849" s="5"/>
      <c r="AE849" s="5"/>
      <c r="AF849" s="5"/>
      <c r="AG849" s="5"/>
      <c r="AH849" s="5"/>
      <c r="AI849" s="28"/>
      <c r="AJ849" s="28"/>
    </row>
    <row r="850" spans="1:3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32"/>
      <c r="V850" s="14"/>
      <c r="W850" s="5"/>
      <c r="X850" s="5"/>
      <c r="Y850" s="5"/>
      <c r="Z850" s="8"/>
      <c r="AA850" s="8"/>
      <c r="AB850" s="5"/>
      <c r="AC850" s="5"/>
      <c r="AD850" s="5"/>
      <c r="AE850" s="5"/>
      <c r="AF850" s="5"/>
      <c r="AG850" s="5"/>
      <c r="AH850" s="5"/>
      <c r="AI850" s="28"/>
      <c r="AJ850" s="28"/>
    </row>
    <row r="851" spans="1:3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32"/>
      <c r="V851" s="14"/>
      <c r="W851" s="5"/>
      <c r="X851" s="5"/>
      <c r="Y851" s="5"/>
      <c r="Z851" s="8"/>
      <c r="AA851" s="8"/>
      <c r="AB851" s="5"/>
      <c r="AC851" s="5"/>
      <c r="AD851" s="5"/>
      <c r="AE851" s="5"/>
      <c r="AF851" s="5"/>
      <c r="AG851" s="5"/>
      <c r="AH851" s="5"/>
      <c r="AI851" s="28"/>
      <c r="AJ851" s="28"/>
    </row>
    <row r="852" spans="1:3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32"/>
      <c r="V852" s="14"/>
      <c r="W852" s="5"/>
      <c r="X852" s="5"/>
      <c r="Y852" s="5"/>
      <c r="Z852" s="8"/>
      <c r="AA852" s="8"/>
      <c r="AB852" s="5"/>
      <c r="AC852" s="5"/>
      <c r="AD852" s="5"/>
      <c r="AE852" s="5"/>
      <c r="AF852" s="5"/>
      <c r="AG852" s="5"/>
      <c r="AH852" s="5"/>
      <c r="AI852" s="28"/>
      <c r="AJ852" s="28"/>
    </row>
    <row r="853" spans="1:3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32"/>
      <c r="V853" s="14"/>
      <c r="W853" s="5"/>
      <c r="X853" s="5"/>
      <c r="Y853" s="5"/>
      <c r="Z853" s="8"/>
      <c r="AA853" s="8"/>
      <c r="AB853" s="5"/>
      <c r="AC853" s="5"/>
      <c r="AD853" s="5"/>
      <c r="AE853" s="5"/>
      <c r="AF853" s="5"/>
      <c r="AG853" s="5"/>
      <c r="AH853" s="5"/>
      <c r="AI853" s="28"/>
      <c r="AJ853" s="28"/>
    </row>
    <row r="854" spans="1:3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32"/>
      <c r="V854" s="14"/>
      <c r="W854" s="5"/>
      <c r="X854" s="5"/>
      <c r="Y854" s="5"/>
      <c r="Z854" s="8"/>
      <c r="AA854" s="8"/>
      <c r="AB854" s="5"/>
      <c r="AC854" s="5"/>
      <c r="AD854" s="5"/>
      <c r="AE854" s="5"/>
      <c r="AF854" s="5"/>
      <c r="AG854" s="5"/>
      <c r="AH854" s="5"/>
      <c r="AI854" s="28"/>
      <c r="AJ854" s="28"/>
    </row>
    <row r="855" spans="1:3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32"/>
      <c r="V855" s="14"/>
      <c r="W855" s="5"/>
      <c r="X855" s="5"/>
      <c r="Y855" s="5"/>
      <c r="Z855" s="8"/>
      <c r="AA855" s="8"/>
      <c r="AB855" s="5"/>
      <c r="AC855" s="5"/>
      <c r="AD855" s="5"/>
      <c r="AE855" s="5"/>
      <c r="AF855" s="5"/>
      <c r="AG855" s="5"/>
      <c r="AH855" s="5"/>
      <c r="AI855" s="28"/>
      <c r="AJ855" s="28"/>
    </row>
    <row r="856" spans="1:3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32"/>
      <c r="V856" s="14"/>
      <c r="W856" s="5"/>
      <c r="X856" s="5"/>
      <c r="Y856" s="5"/>
      <c r="Z856" s="8"/>
      <c r="AA856" s="8"/>
      <c r="AB856" s="5"/>
      <c r="AC856" s="5"/>
      <c r="AD856" s="5"/>
      <c r="AE856" s="5"/>
      <c r="AF856" s="5"/>
      <c r="AG856" s="5"/>
      <c r="AH856" s="5"/>
      <c r="AI856" s="28"/>
      <c r="AJ856" s="28"/>
    </row>
    <row r="857" spans="1:3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32"/>
      <c r="V857" s="14"/>
      <c r="W857" s="5"/>
      <c r="X857" s="5"/>
      <c r="Y857" s="5"/>
      <c r="Z857" s="8"/>
      <c r="AA857" s="8"/>
      <c r="AB857" s="5"/>
      <c r="AC857" s="5"/>
      <c r="AD857" s="5"/>
      <c r="AE857" s="5"/>
      <c r="AF857" s="5"/>
      <c r="AG857" s="5"/>
      <c r="AH857" s="5"/>
      <c r="AI857" s="28"/>
      <c r="AJ857" s="28"/>
    </row>
    <row r="858" spans="1:3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32"/>
      <c r="V858" s="14"/>
      <c r="W858" s="5"/>
      <c r="X858" s="5"/>
      <c r="Y858" s="5"/>
      <c r="Z858" s="8"/>
      <c r="AA858" s="8"/>
      <c r="AB858" s="5"/>
      <c r="AC858" s="5"/>
      <c r="AD858" s="5"/>
      <c r="AE858" s="5"/>
      <c r="AF858" s="5"/>
      <c r="AG858" s="5"/>
      <c r="AH858" s="5"/>
      <c r="AI858" s="28"/>
      <c r="AJ858" s="28"/>
    </row>
    <row r="859" spans="1:3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32"/>
      <c r="V859" s="14"/>
      <c r="W859" s="5"/>
      <c r="X859" s="5"/>
      <c r="Y859" s="5"/>
      <c r="Z859" s="8"/>
      <c r="AA859" s="8"/>
      <c r="AB859" s="5"/>
      <c r="AC859" s="5"/>
      <c r="AD859" s="5"/>
      <c r="AE859" s="5"/>
      <c r="AF859" s="5"/>
      <c r="AG859" s="5"/>
      <c r="AH859" s="5"/>
      <c r="AI859" s="28"/>
      <c r="AJ859" s="28"/>
    </row>
    <row r="860" spans="1:3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32"/>
      <c r="V860" s="14"/>
      <c r="W860" s="5"/>
      <c r="X860" s="5"/>
      <c r="Y860" s="5"/>
      <c r="Z860" s="8"/>
      <c r="AA860" s="8"/>
      <c r="AB860" s="5"/>
      <c r="AC860" s="5"/>
      <c r="AD860" s="5"/>
      <c r="AE860" s="5"/>
      <c r="AF860" s="5"/>
      <c r="AG860" s="5"/>
      <c r="AH860" s="5"/>
      <c r="AI860" s="28"/>
      <c r="AJ860" s="28"/>
    </row>
    <row r="861" spans="1:3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32"/>
      <c r="V861" s="14"/>
      <c r="W861" s="5"/>
      <c r="X861" s="5"/>
      <c r="Y861" s="5"/>
      <c r="Z861" s="8"/>
      <c r="AA861" s="8"/>
      <c r="AB861" s="5"/>
      <c r="AC861" s="5"/>
      <c r="AD861" s="5"/>
      <c r="AE861" s="5"/>
      <c r="AF861" s="5"/>
      <c r="AG861" s="5"/>
      <c r="AH861" s="5"/>
      <c r="AI861" s="28"/>
      <c r="AJ861" s="28"/>
    </row>
    <row r="862" spans="1:3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32"/>
      <c r="V862" s="14"/>
      <c r="W862" s="5"/>
      <c r="X862" s="5"/>
      <c r="Y862" s="5"/>
      <c r="Z862" s="8"/>
      <c r="AA862" s="8"/>
      <c r="AB862" s="5"/>
      <c r="AC862" s="5"/>
      <c r="AD862" s="5"/>
      <c r="AE862" s="5"/>
      <c r="AF862" s="5"/>
      <c r="AG862" s="5"/>
      <c r="AH862" s="5"/>
      <c r="AI862" s="28"/>
      <c r="AJ862" s="28"/>
    </row>
    <row r="863" spans="1:3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32"/>
      <c r="V863" s="14"/>
      <c r="W863" s="5"/>
      <c r="X863" s="5"/>
      <c r="Y863" s="5"/>
      <c r="Z863" s="8"/>
      <c r="AA863" s="8"/>
      <c r="AB863" s="5"/>
      <c r="AC863" s="5"/>
      <c r="AD863" s="5"/>
      <c r="AE863" s="5"/>
      <c r="AF863" s="5"/>
      <c r="AG863" s="5"/>
      <c r="AH863" s="5"/>
      <c r="AI863" s="28"/>
      <c r="AJ863" s="28"/>
    </row>
    <row r="864" spans="1:3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32"/>
      <c r="V864" s="14"/>
      <c r="W864" s="5"/>
      <c r="X864" s="5"/>
      <c r="Y864" s="5"/>
      <c r="Z864" s="8"/>
      <c r="AA864" s="8"/>
      <c r="AB864" s="5"/>
      <c r="AC864" s="5"/>
      <c r="AD864" s="5"/>
      <c r="AE864" s="5"/>
      <c r="AF864" s="5"/>
      <c r="AG864" s="5"/>
      <c r="AH864" s="5"/>
      <c r="AI864" s="28"/>
      <c r="AJ864" s="28"/>
    </row>
    <row r="865" spans="1:3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32"/>
      <c r="V865" s="14"/>
      <c r="W865" s="5"/>
      <c r="X865" s="5"/>
      <c r="Y865" s="5"/>
      <c r="Z865" s="8"/>
      <c r="AA865" s="8"/>
      <c r="AB865" s="5"/>
      <c r="AC865" s="5"/>
      <c r="AD865" s="5"/>
      <c r="AE865" s="5"/>
      <c r="AF865" s="5"/>
      <c r="AG865" s="5"/>
      <c r="AH865" s="5"/>
      <c r="AI865" s="28"/>
      <c r="AJ865" s="28"/>
    </row>
    <row r="866" spans="1:3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32"/>
      <c r="V866" s="14"/>
      <c r="W866" s="5"/>
      <c r="X866" s="5"/>
      <c r="Y866" s="5"/>
      <c r="Z866" s="8"/>
      <c r="AA866" s="8"/>
      <c r="AB866" s="5"/>
      <c r="AC866" s="5"/>
      <c r="AD866" s="5"/>
      <c r="AE866" s="5"/>
      <c r="AF866" s="5"/>
      <c r="AG866" s="5"/>
      <c r="AH866" s="5"/>
      <c r="AI866" s="28"/>
      <c r="AJ866" s="28"/>
    </row>
    <row r="867" spans="1:3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32"/>
      <c r="V867" s="14"/>
      <c r="W867" s="5"/>
      <c r="X867" s="5"/>
      <c r="Y867" s="5"/>
      <c r="Z867" s="8"/>
      <c r="AA867" s="8"/>
      <c r="AB867" s="5"/>
      <c r="AC867" s="5"/>
      <c r="AD867" s="5"/>
      <c r="AE867" s="5"/>
      <c r="AF867" s="5"/>
      <c r="AG867" s="5"/>
      <c r="AH867" s="5"/>
      <c r="AI867" s="28"/>
      <c r="AJ867" s="28"/>
    </row>
    <row r="868" spans="1:3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32"/>
      <c r="V868" s="14"/>
      <c r="W868" s="5"/>
      <c r="X868" s="5"/>
      <c r="Y868" s="5"/>
      <c r="Z868" s="8"/>
      <c r="AA868" s="8"/>
      <c r="AB868" s="5"/>
      <c r="AC868" s="5"/>
      <c r="AD868" s="5"/>
      <c r="AE868" s="5"/>
      <c r="AF868" s="5"/>
      <c r="AG868" s="5"/>
      <c r="AH868" s="5"/>
      <c r="AI868" s="28"/>
      <c r="AJ868" s="28"/>
    </row>
    <row r="869" spans="1:3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32"/>
      <c r="V869" s="14"/>
      <c r="W869" s="5"/>
      <c r="X869" s="5"/>
      <c r="Y869" s="5"/>
      <c r="Z869" s="8"/>
      <c r="AA869" s="8"/>
      <c r="AB869" s="5"/>
      <c r="AC869" s="5"/>
      <c r="AD869" s="5"/>
      <c r="AE869" s="5"/>
      <c r="AF869" s="5"/>
      <c r="AG869" s="5"/>
      <c r="AH869" s="5"/>
      <c r="AI869" s="28"/>
      <c r="AJ869" s="28"/>
    </row>
    <row r="870" spans="1:3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32"/>
      <c r="V870" s="14"/>
      <c r="W870" s="5"/>
      <c r="X870" s="5"/>
      <c r="Y870" s="5"/>
      <c r="Z870" s="8"/>
      <c r="AA870" s="8"/>
      <c r="AB870" s="5"/>
      <c r="AC870" s="5"/>
      <c r="AD870" s="5"/>
      <c r="AE870" s="5"/>
      <c r="AF870" s="5"/>
      <c r="AG870" s="5"/>
      <c r="AH870" s="5"/>
      <c r="AI870" s="28"/>
      <c r="AJ870" s="28"/>
    </row>
    <row r="871" spans="1:3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32"/>
      <c r="V871" s="14"/>
      <c r="W871" s="5"/>
      <c r="X871" s="5"/>
      <c r="Y871" s="5"/>
      <c r="Z871" s="8"/>
      <c r="AA871" s="8"/>
      <c r="AB871" s="5"/>
      <c r="AC871" s="5"/>
      <c r="AD871" s="5"/>
      <c r="AE871" s="5"/>
      <c r="AF871" s="5"/>
      <c r="AG871" s="5"/>
      <c r="AH871" s="5"/>
      <c r="AI871" s="28"/>
      <c r="AJ871" s="28"/>
    </row>
    <row r="872" spans="1:3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32"/>
      <c r="V872" s="14"/>
      <c r="W872" s="5"/>
      <c r="X872" s="5"/>
      <c r="Y872" s="5"/>
      <c r="Z872" s="8"/>
      <c r="AA872" s="8"/>
      <c r="AB872" s="5"/>
      <c r="AC872" s="5"/>
      <c r="AD872" s="5"/>
      <c r="AE872" s="5"/>
      <c r="AF872" s="5"/>
      <c r="AG872" s="5"/>
      <c r="AH872" s="5"/>
      <c r="AI872" s="28"/>
      <c r="AJ872" s="28"/>
    </row>
    <row r="873" spans="1:3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32"/>
      <c r="V873" s="14"/>
      <c r="W873" s="5"/>
      <c r="X873" s="5"/>
      <c r="Y873" s="5"/>
      <c r="Z873" s="8"/>
      <c r="AA873" s="8"/>
      <c r="AB873" s="5"/>
      <c r="AC873" s="5"/>
      <c r="AD873" s="5"/>
      <c r="AE873" s="5"/>
      <c r="AF873" s="5"/>
      <c r="AG873" s="5"/>
      <c r="AH873" s="5"/>
      <c r="AI873" s="28"/>
      <c r="AJ873" s="28"/>
    </row>
    <row r="874" spans="1:3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32"/>
      <c r="V874" s="14"/>
      <c r="W874" s="5"/>
      <c r="X874" s="5"/>
      <c r="Y874" s="5"/>
      <c r="Z874" s="8"/>
      <c r="AA874" s="8"/>
      <c r="AB874" s="5"/>
      <c r="AC874" s="5"/>
      <c r="AD874" s="5"/>
      <c r="AE874" s="5"/>
      <c r="AF874" s="5"/>
      <c r="AG874" s="5"/>
      <c r="AH874" s="5"/>
      <c r="AI874" s="28"/>
      <c r="AJ874" s="28"/>
    </row>
    <row r="875" spans="1:3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32"/>
      <c r="V875" s="14"/>
      <c r="W875" s="5"/>
      <c r="X875" s="5"/>
      <c r="Y875" s="5"/>
      <c r="Z875" s="8"/>
      <c r="AA875" s="8"/>
      <c r="AB875" s="5"/>
      <c r="AC875" s="5"/>
      <c r="AD875" s="5"/>
      <c r="AE875" s="5"/>
      <c r="AF875" s="5"/>
      <c r="AG875" s="5"/>
      <c r="AH875" s="5"/>
      <c r="AI875" s="28"/>
      <c r="AJ875" s="28"/>
    </row>
    <row r="876" spans="1:3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32"/>
      <c r="V876" s="14"/>
      <c r="W876" s="5"/>
      <c r="X876" s="5"/>
      <c r="Y876" s="5"/>
      <c r="Z876" s="8"/>
      <c r="AA876" s="8"/>
      <c r="AB876" s="5"/>
      <c r="AC876" s="5"/>
      <c r="AD876" s="5"/>
      <c r="AE876" s="5"/>
      <c r="AF876" s="5"/>
      <c r="AG876" s="5"/>
      <c r="AH876" s="5"/>
      <c r="AI876" s="28"/>
      <c r="AJ876" s="28"/>
    </row>
    <row r="877" spans="1:3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32"/>
      <c r="V877" s="14"/>
      <c r="W877" s="5"/>
      <c r="X877" s="5"/>
      <c r="Y877" s="5"/>
      <c r="Z877" s="8"/>
      <c r="AA877" s="8"/>
      <c r="AB877" s="5"/>
      <c r="AC877" s="5"/>
      <c r="AD877" s="5"/>
      <c r="AE877" s="5"/>
      <c r="AF877" s="5"/>
      <c r="AG877" s="5"/>
      <c r="AH877" s="5"/>
      <c r="AI877" s="28"/>
      <c r="AJ877" s="28"/>
    </row>
    <row r="878" spans="1:3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32"/>
      <c r="V878" s="14"/>
      <c r="W878" s="5"/>
      <c r="X878" s="5"/>
      <c r="Y878" s="5"/>
      <c r="Z878" s="8"/>
      <c r="AA878" s="8"/>
      <c r="AB878" s="5"/>
      <c r="AC878" s="5"/>
      <c r="AD878" s="5"/>
      <c r="AE878" s="5"/>
      <c r="AF878" s="5"/>
      <c r="AG878" s="5"/>
      <c r="AH878" s="5"/>
      <c r="AI878" s="28"/>
      <c r="AJ878" s="28"/>
    </row>
    <row r="879" spans="1:3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32"/>
      <c r="V879" s="14"/>
      <c r="W879" s="5"/>
      <c r="X879" s="5"/>
      <c r="Y879" s="5"/>
      <c r="Z879" s="8"/>
      <c r="AA879" s="8"/>
      <c r="AB879" s="5"/>
      <c r="AC879" s="5"/>
      <c r="AD879" s="5"/>
      <c r="AE879" s="5"/>
      <c r="AF879" s="5"/>
      <c r="AG879" s="5"/>
      <c r="AH879" s="5"/>
      <c r="AI879" s="28"/>
      <c r="AJ879" s="28"/>
    </row>
    <row r="880" spans="1:3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32"/>
      <c r="V880" s="14"/>
      <c r="W880" s="5"/>
      <c r="X880" s="5"/>
      <c r="Y880" s="5"/>
      <c r="Z880" s="8"/>
      <c r="AA880" s="8"/>
      <c r="AB880" s="5"/>
      <c r="AC880" s="5"/>
      <c r="AD880" s="5"/>
      <c r="AE880" s="5"/>
      <c r="AF880" s="5"/>
      <c r="AG880" s="5"/>
      <c r="AH880" s="5"/>
      <c r="AI880" s="28"/>
      <c r="AJ880" s="28"/>
    </row>
    <row r="881" spans="1:3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32"/>
      <c r="V881" s="14"/>
      <c r="W881" s="5"/>
      <c r="X881" s="5"/>
      <c r="Y881" s="5"/>
      <c r="Z881" s="8"/>
      <c r="AA881" s="8"/>
      <c r="AB881" s="5"/>
      <c r="AC881" s="5"/>
      <c r="AD881" s="5"/>
      <c r="AE881" s="5"/>
      <c r="AF881" s="5"/>
      <c r="AG881" s="5"/>
      <c r="AH881" s="5"/>
      <c r="AI881" s="28"/>
      <c r="AJ881" s="28"/>
    </row>
    <row r="882" spans="1:3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32"/>
      <c r="V882" s="14"/>
      <c r="W882" s="5"/>
      <c r="X882" s="5"/>
      <c r="Y882" s="5"/>
      <c r="Z882" s="8"/>
      <c r="AA882" s="8"/>
      <c r="AB882" s="5"/>
      <c r="AC882" s="5"/>
      <c r="AD882" s="5"/>
      <c r="AE882" s="5"/>
      <c r="AF882" s="5"/>
      <c r="AG882" s="5"/>
      <c r="AH882" s="5"/>
      <c r="AI882" s="28"/>
      <c r="AJ882" s="28"/>
    </row>
    <row r="883" spans="1:3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32"/>
      <c r="V883" s="14"/>
      <c r="W883" s="5"/>
      <c r="X883" s="5"/>
      <c r="Y883" s="5"/>
      <c r="Z883" s="8"/>
      <c r="AA883" s="8"/>
      <c r="AB883" s="5"/>
      <c r="AC883" s="5"/>
      <c r="AD883" s="5"/>
      <c r="AE883" s="5"/>
      <c r="AF883" s="5"/>
      <c r="AG883" s="5"/>
      <c r="AH883" s="5"/>
      <c r="AI883" s="28"/>
      <c r="AJ883" s="28"/>
    </row>
    <row r="884" spans="1:3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32"/>
      <c r="V884" s="14"/>
      <c r="W884" s="5"/>
      <c r="X884" s="5"/>
      <c r="Y884" s="5"/>
      <c r="Z884" s="8"/>
      <c r="AA884" s="8"/>
      <c r="AB884" s="5"/>
      <c r="AC884" s="5"/>
      <c r="AD884" s="5"/>
      <c r="AE884" s="5"/>
      <c r="AF884" s="5"/>
      <c r="AG884" s="5"/>
      <c r="AH884" s="5"/>
      <c r="AI884" s="28"/>
      <c r="AJ884" s="28"/>
    </row>
    <row r="885" spans="1:3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32"/>
      <c r="V885" s="14"/>
      <c r="W885" s="5"/>
      <c r="X885" s="5"/>
      <c r="Y885" s="5"/>
      <c r="Z885" s="8"/>
      <c r="AA885" s="8"/>
      <c r="AB885" s="5"/>
      <c r="AC885" s="5"/>
      <c r="AD885" s="5"/>
      <c r="AE885" s="5"/>
      <c r="AF885" s="5"/>
      <c r="AG885" s="5"/>
      <c r="AH885" s="5"/>
      <c r="AI885" s="28"/>
      <c r="AJ885" s="28"/>
    </row>
    <row r="886" spans="1:3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32"/>
      <c r="V886" s="14"/>
      <c r="W886" s="5"/>
      <c r="X886" s="5"/>
      <c r="Y886" s="5"/>
      <c r="Z886" s="8"/>
      <c r="AA886" s="8"/>
      <c r="AB886" s="5"/>
      <c r="AC886" s="5"/>
      <c r="AD886" s="5"/>
      <c r="AE886" s="5"/>
      <c r="AF886" s="5"/>
      <c r="AG886" s="5"/>
      <c r="AH886" s="5"/>
      <c r="AI886" s="28"/>
      <c r="AJ886" s="28"/>
    </row>
    <row r="887" spans="1:3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32"/>
      <c r="V887" s="14"/>
      <c r="W887" s="5"/>
      <c r="X887" s="5"/>
      <c r="Y887" s="5"/>
      <c r="Z887" s="8"/>
      <c r="AA887" s="8"/>
      <c r="AB887" s="5"/>
      <c r="AC887" s="5"/>
      <c r="AD887" s="5"/>
      <c r="AE887" s="5"/>
      <c r="AF887" s="5"/>
      <c r="AG887" s="5"/>
      <c r="AH887" s="5"/>
      <c r="AI887" s="28"/>
      <c r="AJ887" s="28"/>
    </row>
    <row r="888" spans="1:3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32"/>
      <c r="V888" s="14"/>
      <c r="W888" s="5"/>
      <c r="X888" s="5"/>
      <c r="Y888" s="5"/>
      <c r="Z888" s="8"/>
      <c r="AA888" s="8"/>
      <c r="AB888" s="5"/>
      <c r="AC888" s="5"/>
      <c r="AD888" s="5"/>
      <c r="AE888" s="5"/>
      <c r="AF888" s="5"/>
      <c r="AG888" s="5"/>
      <c r="AH888" s="5"/>
      <c r="AI888" s="28"/>
      <c r="AJ888" s="28"/>
    </row>
    <row r="889" spans="1:3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32"/>
      <c r="V889" s="14"/>
      <c r="W889" s="5"/>
      <c r="X889" s="5"/>
      <c r="Y889" s="5"/>
      <c r="Z889" s="8"/>
      <c r="AA889" s="8"/>
      <c r="AB889" s="5"/>
      <c r="AC889" s="5"/>
      <c r="AD889" s="5"/>
      <c r="AE889" s="5"/>
      <c r="AF889" s="5"/>
      <c r="AG889" s="5"/>
      <c r="AH889" s="5"/>
      <c r="AI889" s="28"/>
      <c r="AJ889" s="28"/>
    </row>
    <row r="890" spans="1:3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32"/>
      <c r="V890" s="14"/>
      <c r="W890" s="5"/>
      <c r="X890" s="5"/>
      <c r="Y890" s="5"/>
      <c r="Z890" s="8"/>
      <c r="AA890" s="8"/>
      <c r="AB890" s="5"/>
      <c r="AC890" s="5"/>
      <c r="AD890" s="5"/>
      <c r="AE890" s="5"/>
      <c r="AF890" s="5"/>
      <c r="AG890" s="5"/>
      <c r="AH890" s="5"/>
      <c r="AI890" s="28"/>
      <c r="AJ890" s="28"/>
    </row>
    <row r="891" spans="1:3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32"/>
      <c r="V891" s="14"/>
      <c r="W891" s="5"/>
      <c r="X891" s="5"/>
      <c r="Y891" s="5"/>
      <c r="Z891" s="8"/>
      <c r="AA891" s="8"/>
      <c r="AB891" s="5"/>
      <c r="AC891" s="5"/>
      <c r="AD891" s="5"/>
      <c r="AE891" s="5"/>
      <c r="AF891" s="5"/>
      <c r="AG891" s="5"/>
      <c r="AH891" s="5"/>
      <c r="AI891" s="28"/>
      <c r="AJ891" s="28"/>
    </row>
    <row r="892" spans="1:3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32"/>
      <c r="V892" s="14"/>
      <c r="W892" s="5"/>
      <c r="X892" s="5"/>
      <c r="Y892" s="5"/>
      <c r="Z892" s="8"/>
      <c r="AA892" s="8"/>
      <c r="AB892" s="5"/>
      <c r="AC892" s="5"/>
      <c r="AD892" s="5"/>
      <c r="AE892" s="5"/>
      <c r="AF892" s="5"/>
      <c r="AG892" s="5"/>
      <c r="AH892" s="5"/>
      <c r="AI892" s="28"/>
      <c r="AJ892" s="28"/>
    </row>
    <row r="893" spans="1:3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32"/>
      <c r="V893" s="14"/>
      <c r="W893" s="5"/>
      <c r="X893" s="5"/>
      <c r="Y893" s="5"/>
      <c r="Z893" s="8"/>
      <c r="AA893" s="8"/>
      <c r="AB893" s="5"/>
      <c r="AC893" s="5"/>
      <c r="AD893" s="5"/>
      <c r="AE893" s="5"/>
      <c r="AF893" s="5"/>
      <c r="AG893" s="5"/>
      <c r="AH893" s="5"/>
      <c r="AI893" s="28"/>
      <c r="AJ893" s="28"/>
    </row>
    <row r="894" spans="1:3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32"/>
      <c r="V894" s="14"/>
      <c r="W894" s="5"/>
      <c r="X894" s="5"/>
      <c r="Y894" s="5"/>
      <c r="Z894" s="8"/>
      <c r="AA894" s="8"/>
      <c r="AB894" s="5"/>
      <c r="AC894" s="5"/>
      <c r="AD894" s="5"/>
      <c r="AE894" s="5"/>
      <c r="AF894" s="5"/>
      <c r="AG894" s="5"/>
      <c r="AH894" s="5"/>
      <c r="AI894" s="28"/>
      <c r="AJ894" s="28"/>
    </row>
    <row r="895" spans="1:3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32"/>
      <c r="V895" s="14"/>
      <c r="W895" s="5"/>
      <c r="X895" s="5"/>
      <c r="Y895" s="5"/>
      <c r="Z895" s="8"/>
      <c r="AA895" s="8"/>
      <c r="AB895" s="5"/>
      <c r="AC895" s="5"/>
      <c r="AD895" s="5"/>
      <c r="AE895" s="5"/>
      <c r="AF895" s="5"/>
      <c r="AG895" s="5"/>
      <c r="AH895" s="5"/>
      <c r="AI895" s="28"/>
      <c r="AJ895" s="28"/>
    </row>
    <row r="896" spans="1:3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32"/>
      <c r="V896" s="14"/>
      <c r="W896" s="5"/>
      <c r="X896" s="5"/>
      <c r="Y896" s="5"/>
      <c r="Z896" s="8"/>
      <c r="AA896" s="8"/>
      <c r="AB896" s="5"/>
      <c r="AC896" s="5"/>
      <c r="AD896" s="5"/>
      <c r="AE896" s="5"/>
      <c r="AF896" s="5"/>
      <c r="AG896" s="5"/>
      <c r="AH896" s="5"/>
      <c r="AI896" s="28"/>
      <c r="AJ896" s="28"/>
    </row>
    <row r="897" spans="1:3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32"/>
      <c r="V897" s="14"/>
      <c r="W897" s="5"/>
      <c r="X897" s="5"/>
      <c r="Y897" s="5"/>
      <c r="Z897" s="8"/>
      <c r="AA897" s="8"/>
      <c r="AB897" s="5"/>
      <c r="AC897" s="5"/>
      <c r="AD897" s="5"/>
      <c r="AE897" s="5"/>
      <c r="AF897" s="5"/>
      <c r="AG897" s="5"/>
      <c r="AH897" s="5"/>
      <c r="AI897" s="28"/>
      <c r="AJ897" s="28"/>
    </row>
    <row r="898" spans="1:3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32"/>
      <c r="V898" s="14"/>
      <c r="W898" s="5"/>
      <c r="X898" s="5"/>
      <c r="Y898" s="5"/>
      <c r="Z898" s="8"/>
      <c r="AA898" s="8"/>
      <c r="AB898" s="5"/>
      <c r="AC898" s="5"/>
      <c r="AD898" s="5"/>
      <c r="AE898" s="5"/>
      <c r="AF898" s="5"/>
      <c r="AG898" s="5"/>
      <c r="AH898" s="5"/>
      <c r="AI898" s="28"/>
      <c r="AJ898" s="28"/>
    </row>
    <row r="899" spans="1:3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32"/>
      <c r="V899" s="14"/>
      <c r="W899" s="5"/>
      <c r="X899" s="5"/>
      <c r="Y899" s="5"/>
      <c r="Z899" s="8"/>
      <c r="AA899" s="8"/>
      <c r="AB899" s="5"/>
      <c r="AC899" s="5"/>
      <c r="AD899" s="5"/>
      <c r="AE899" s="5"/>
      <c r="AF899" s="5"/>
      <c r="AG899" s="5"/>
      <c r="AH899" s="5"/>
      <c r="AI899" s="28"/>
      <c r="AJ899" s="28"/>
    </row>
    <row r="900" spans="1:3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32"/>
      <c r="V900" s="14"/>
      <c r="W900" s="5"/>
      <c r="X900" s="5"/>
      <c r="Y900" s="5"/>
      <c r="Z900" s="8"/>
      <c r="AA900" s="8"/>
      <c r="AB900" s="5"/>
      <c r="AC900" s="5"/>
      <c r="AD900" s="5"/>
      <c r="AE900" s="5"/>
      <c r="AF900" s="5"/>
      <c r="AG900" s="5"/>
      <c r="AH900" s="5"/>
      <c r="AI900" s="28"/>
      <c r="AJ900" s="28"/>
    </row>
    <row r="901" spans="1:3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32"/>
      <c r="V901" s="14"/>
      <c r="W901" s="5"/>
      <c r="X901" s="5"/>
      <c r="Y901" s="5"/>
      <c r="Z901" s="8"/>
      <c r="AA901" s="8"/>
      <c r="AB901" s="5"/>
      <c r="AC901" s="5"/>
      <c r="AD901" s="5"/>
      <c r="AE901" s="5"/>
      <c r="AF901" s="5"/>
      <c r="AG901" s="5"/>
      <c r="AH901" s="5"/>
      <c r="AI901" s="28"/>
      <c r="AJ901" s="28"/>
    </row>
    <row r="902" spans="1:3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32"/>
      <c r="V902" s="14"/>
      <c r="W902" s="5"/>
      <c r="X902" s="5"/>
      <c r="Y902" s="5"/>
      <c r="Z902" s="8"/>
      <c r="AA902" s="8"/>
      <c r="AB902" s="5"/>
      <c r="AC902" s="5"/>
      <c r="AD902" s="5"/>
      <c r="AE902" s="5"/>
      <c r="AF902" s="5"/>
      <c r="AG902" s="5"/>
      <c r="AH902" s="5"/>
      <c r="AI902" s="28"/>
      <c r="AJ902" s="28"/>
    </row>
    <row r="903" spans="1:3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32"/>
      <c r="V903" s="14"/>
      <c r="W903" s="5"/>
      <c r="X903" s="5"/>
      <c r="Y903" s="5"/>
      <c r="Z903" s="8"/>
      <c r="AA903" s="8"/>
      <c r="AB903" s="5"/>
      <c r="AC903" s="5"/>
      <c r="AD903" s="5"/>
      <c r="AE903" s="5"/>
      <c r="AF903" s="5"/>
      <c r="AG903" s="5"/>
      <c r="AH903" s="5"/>
      <c r="AI903" s="28"/>
      <c r="AJ903" s="28"/>
    </row>
    <row r="904" spans="1:3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32"/>
      <c r="V904" s="14"/>
      <c r="W904" s="5"/>
      <c r="X904" s="5"/>
      <c r="Y904" s="5"/>
      <c r="Z904" s="8"/>
      <c r="AA904" s="8"/>
      <c r="AB904" s="5"/>
      <c r="AC904" s="5"/>
      <c r="AD904" s="5"/>
      <c r="AE904" s="5"/>
      <c r="AF904" s="5"/>
      <c r="AG904" s="5"/>
      <c r="AH904" s="5"/>
      <c r="AI904" s="28"/>
      <c r="AJ904" s="28"/>
    </row>
    <row r="905" spans="1:3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32"/>
      <c r="V905" s="14"/>
      <c r="W905" s="5"/>
      <c r="X905" s="5"/>
      <c r="Y905" s="5"/>
      <c r="Z905" s="8"/>
      <c r="AA905" s="8"/>
      <c r="AB905" s="5"/>
      <c r="AC905" s="5"/>
      <c r="AD905" s="5"/>
      <c r="AE905" s="5"/>
      <c r="AF905" s="5"/>
      <c r="AG905" s="5"/>
      <c r="AH905" s="5"/>
      <c r="AI905" s="28"/>
      <c r="AJ905" s="28"/>
    </row>
    <row r="906" spans="1:3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32"/>
      <c r="V906" s="14"/>
      <c r="W906" s="5"/>
      <c r="X906" s="5"/>
      <c r="Y906" s="5"/>
      <c r="Z906" s="8"/>
      <c r="AA906" s="8"/>
      <c r="AB906" s="5"/>
      <c r="AC906" s="5"/>
      <c r="AD906" s="5"/>
      <c r="AE906" s="5"/>
      <c r="AF906" s="5"/>
      <c r="AG906" s="5"/>
      <c r="AH906" s="5"/>
      <c r="AI906" s="28"/>
      <c r="AJ906" s="28"/>
    </row>
    <row r="907" spans="1:3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32"/>
      <c r="V907" s="14"/>
      <c r="W907" s="5"/>
      <c r="X907" s="5"/>
      <c r="Y907" s="5"/>
      <c r="Z907" s="8"/>
      <c r="AA907" s="8"/>
      <c r="AB907" s="5"/>
      <c r="AC907" s="5"/>
      <c r="AD907" s="5"/>
      <c r="AE907" s="5"/>
      <c r="AF907" s="5"/>
      <c r="AG907" s="5"/>
      <c r="AH907" s="5"/>
      <c r="AI907" s="28"/>
      <c r="AJ907" s="28"/>
    </row>
    <row r="908" spans="1:3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32"/>
      <c r="V908" s="14"/>
      <c r="W908" s="5"/>
      <c r="X908" s="5"/>
      <c r="Y908" s="5"/>
      <c r="Z908" s="8"/>
      <c r="AA908" s="8"/>
      <c r="AB908" s="5"/>
      <c r="AC908" s="5"/>
      <c r="AD908" s="5"/>
      <c r="AE908" s="5"/>
      <c r="AF908" s="5"/>
      <c r="AG908" s="5"/>
      <c r="AH908" s="5"/>
      <c r="AI908" s="28"/>
      <c r="AJ908" s="28"/>
    </row>
    <row r="909" spans="1:3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32"/>
      <c r="V909" s="14"/>
      <c r="W909" s="5"/>
      <c r="X909" s="5"/>
      <c r="Y909" s="5"/>
      <c r="Z909" s="8"/>
      <c r="AA909" s="8"/>
      <c r="AB909" s="5"/>
      <c r="AC909" s="5"/>
      <c r="AD909" s="5"/>
      <c r="AE909" s="5"/>
      <c r="AF909" s="5"/>
      <c r="AG909" s="5"/>
      <c r="AH909" s="5"/>
      <c r="AI909" s="28"/>
      <c r="AJ909" s="28"/>
    </row>
    <row r="910" spans="1:3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32"/>
      <c r="V910" s="14"/>
      <c r="W910" s="5"/>
      <c r="X910" s="5"/>
      <c r="Y910" s="5"/>
      <c r="Z910" s="8"/>
      <c r="AA910" s="8"/>
      <c r="AB910" s="5"/>
      <c r="AC910" s="5"/>
      <c r="AD910" s="5"/>
      <c r="AE910" s="5"/>
      <c r="AF910" s="5"/>
      <c r="AG910" s="5"/>
      <c r="AH910" s="5"/>
      <c r="AI910" s="28"/>
      <c r="AJ910" s="28"/>
    </row>
    <row r="911" spans="1:3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32"/>
      <c r="V911" s="14"/>
      <c r="W911" s="5"/>
      <c r="X911" s="5"/>
      <c r="Y911" s="5"/>
      <c r="Z911" s="8"/>
      <c r="AA911" s="8"/>
      <c r="AB911" s="5"/>
      <c r="AC911" s="5"/>
      <c r="AD911" s="5"/>
      <c r="AE911" s="5"/>
      <c r="AF911" s="5"/>
      <c r="AG911" s="5"/>
      <c r="AH911" s="5"/>
      <c r="AI911" s="28"/>
      <c r="AJ911" s="28"/>
    </row>
    <row r="912" spans="1:3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32"/>
      <c r="V912" s="14"/>
      <c r="W912" s="5"/>
      <c r="X912" s="5"/>
      <c r="Y912" s="5"/>
      <c r="Z912" s="8"/>
      <c r="AA912" s="8"/>
      <c r="AB912" s="5"/>
      <c r="AC912" s="5"/>
      <c r="AD912" s="5"/>
      <c r="AE912" s="5"/>
      <c r="AF912" s="5"/>
      <c r="AG912" s="5"/>
      <c r="AH912" s="5"/>
      <c r="AI912" s="28"/>
      <c r="AJ912" s="28"/>
    </row>
    <row r="913" spans="1:3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32"/>
      <c r="V913" s="14"/>
      <c r="W913" s="5"/>
      <c r="X913" s="5"/>
      <c r="Y913" s="5"/>
      <c r="Z913" s="8"/>
      <c r="AA913" s="8"/>
      <c r="AB913" s="5"/>
      <c r="AC913" s="5"/>
      <c r="AD913" s="5"/>
      <c r="AE913" s="5"/>
      <c r="AF913" s="5"/>
      <c r="AG913" s="5"/>
      <c r="AH913" s="5"/>
      <c r="AI913" s="28"/>
      <c r="AJ913" s="28"/>
    </row>
    <row r="914" spans="1:3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32"/>
      <c r="V914" s="14"/>
      <c r="W914" s="5"/>
      <c r="X914" s="5"/>
      <c r="Y914" s="5"/>
      <c r="Z914" s="8"/>
      <c r="AA914" s="8"/>
      <c r="AB914" s="5"/>
      <c r="AC914" s="5"/>
      <c r="AD914" s="5"/>
      <c r="AE914" s="5"/>
      <c r="AF914" s="5"/>
      <c r="AG914" s="5"/>
      <c r="AH914" s="5"/>
      <c r="AI914" s="28"/>
      <c r="AJ914" s="28"/>
    </row>
    <row r="915" spans="1:3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32"/>
      <c r="V915" s="14"/>
      <c r="W915" s="5"/>
      <c r="X915" s="5"/>
      <c r="Y915" s="5"/>
      <c r="Z915" s="8"/>
      <c r="AA915" s="8"/>
      <c r="AB915" s="5"/>
      <c r="AC915" s="5"/>
      <c r="AD915" s="5"/>
      <c r="AE915" s="5"/>
      <c r="AF915" s="5"/>
      <c r="AG915" s="5"/>
      <c r="AH915" s="5"/>
      <c r="AI915" s="28"/>
      <c r="AJ915" s="28"/>
    </row>
    <row r="916" spans="1:3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32"/>
      <c r="V916" s="14"/>
      <c r="W916" s="5"/>
      <c r="X916" s="5"/>
      <c r="Y916" s="5"/>
      <c r="Z916" s="8"/>
      <c r="AA916" s="8"/>
      <c r="AB916" s="5"/>
      <c r="AC916" s="5"/>
      <c r="AD916" s="5"/>
      <c r="AE916" s="5"/>
      <c r="AF916" s="5"/>
      <c r="AG916" s="5"/>
      <c r="AH916" s="5"/>
      <c r="AI916" s="28"/>
      <c r="AJ916" s="28"/>
    </row>
    <row r="917" spans="1:3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32"/>
      <c r="V917" s="14"/>
      <c r="W917" s="5"/>
      <c r="X917" s="5"/>
      <c r="Y917" s="5"/>
      <c r="Z917" s="8"/>
      <c r="AA917" s="8"/>
      <c r="AB917" s="5"/>
      <c r="AC917" s="5"/>
      <c r="AD917" s="5"/>
      <c r="AE917" s="5"/>
      <c r="AF917" s="5"/>
      <c r="AG917" s="5"/>
      <c r="AH917" s="5"/>
      <c r="AI917" s="28"/>
      <c r="AJ917" s="28"/>
    </row>
    <row r="918" spans="1:3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32"/>
      <c r="V918" s="14"/>
      <c r="W918" s="5"/>
      <c r="X918" s="5"/>
      <c r="Y918" s="5"/>
      <c r="Z918" s="8"/>
      <c r="AA918" s="8"/>
      <c r="AB918" s="5"/>
      <c r="AC918" s="5"/>
      <c r="AD918" s="5"/>
      <c r="AE918" s="5"/>
      <c r="AF918" s="5"/>
      <c r="AG918" s="5"/>
      <c r="AH918" s="5"/>
      <c r="AI918" s="28"/>
      <c r="AJ918" s="28"/>
    </row>
    <row r="919" spans="1:3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32"/>
      <c r="V919" s="14"/>
      <c r="W919" s="5"/>
      <c r="X919" s="5"/>
      <c r="Y919" s="5"/>
      <c r="Z919" s="8"/>
      <c r="AA919" s="8"/>
      <c r="AB919" s="5"/>
      <c r="AC919" s="5"/>
      <c r="AD919" s="5"/>
      <c r="AE919" s="5"/>
      <c r="AF919" s="5"/>
      <c r="AG919" s="5"/>
      <c r="AH919" s="5"/>
      <c r="AI919" s="28"/>
      <c r="AJ919" s="28"/>
    </row>
    <row r="920" spans="1:3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32"/>
      <c r="V920" s="14"/>
      <c r="W920" s="5"/>
      <c r="X920" s="5"/>
      <c r="Y920" s="5"/>
      <c r="Z920" s="8"/>
      <c r="AA920" s="8"/>
      <c r="AB920" s="5"/>
      <c r="AC920" s="5"/>
      <c r="AD920" s="5"/>
      <c r="AE920" s="5"/>
      <c r="AF920" s="5"/>
      <c r="AG920" s="5"/>
      <c r="AH920" s="5"/>
      <c r="AI920" s="28"/>
      <c r="AJ920" s="28"/>
    </row>
    <row r="921" spans="1:3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32"/>
      <c r="V921" s="14"/>
      <c r="W921" s="5"/>
      <c r="X921" s="5"/>
      <c r="Y921" s="5"/>
      <c r="Z921" s="8"/>
      <c r="AA921" s="8"/>
      <c r="AB921" s="5"/>
      <c r="AC921" s="5"/>
      <c r="AD921" s="5"/>
      <c r="AE921" s="5"/>
      <c r="AF921" s="5"/>
      <c r="AG921" s="5"/>
      <c r="AH921" s="5"/>
      <c r="AI921" s="28"/>
      <c r="AJ921" s="28"/>
    </row>
    <row r="922" spans="1:3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32"/>
      <c r="V922" s="14"/>
      <c r="W922" s="5"/>
      <c r="X922" s="5"/>
      <c r="Y922" s="5"/>
      <c r="Z922" s="8"/>
      <c r="AA922" s="8"/>
      <c r="AB922" s="5"/>
      <c r="AC922" s="5"/>
      <c r="AD922" s="5"/>
      <c r="AE922" s="5"/>
      <c r="AF922" s="5"/>
      <c r="AG922" s="5"/>
      <c r="AH922" s="5"/>
      <c r="AI922" s="28"/>
      <c r="AJ922" s="28"/>
    </row>
    <row r="923" spans="1:3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32"/>
      <c r="V923" s="14"/>
      <c r="W923" s="5"/>
      <c r="X923" s="5"/>
      <c r="Y923" s="5"/>
      <c r="Z923" s="8"/>
      <c r="AA923" s="8"/>
      <c r="AB923" s="5"/>
      <c r="AC923" s="5"/>
      <c r="AD923" s="5"/>
      <c r="AE923" s="5"/>
      <c r="AF923" s="5"/>
      <c r="AG923" s="5"/>
      <c r="AH923" s="5"/>
      <c r="AI923" s="28"/>
      <c r="AJ923" s="28"/>
    </row>
    <row r="924" spans="1:3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32"/>
      <c r="V924" s="14"/>
      <c r="W924" s="5"/>
      <c r="X924" s="5"/>
      <c r="Y924" s="5"/>
      <c r="Z924" s="8"/>
      <c r="AA924" s="8"/>
      <c r="AB924" s="5"/>
      <c r="AC924" s="5"/>
      <c r="AD924" s="5"/>
      <c r="AE924" s="5"/>
      <c r="AF924" s="5"/>
      <c r="AG924" s="5"/>
      <c r="AH924" s="5"/>
      <c r="AI924" s="28"/>
      <c r="AJ924" s="28"/>
    </row>
    <row r="925" spans="1:3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32"/>
      <c r="V925" s="14"/>
      <c r="W925" s="5"/>
      <c r="X925" s="5"/>
      <c r="Y925" s="5"/>
      <c r="Z925" s="8"/>
      <c r="AA925" s="8"/>
      <c r="AB925" s="5"/>
      <c r="AC925" s="5"/>
      <c r="AD925" s="5"/>
      <c r="AE925" s="5"/>
      <c r="AF925" s="5"/>
      <c r="AG925" s="5"/>
      <c r="AH925" s="5"/>
      <c r="AI925" s="28"/>
      <c r="AJ925" s="28"/>
    </row>
    <row r="926" spans="1:3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32"/>
      <c r="V926" s="14"/>
      <c r="W926" s="5"/>
      <c r="X926" s="5"/>
      <c r="Y926" s="5"/>
      <c r="Z926" s="8"/>
      <c r="AA926" s="8"/>
      <c r="AB926" s="5"/>
      <c r="AC926" s="5"/>
      <c r="AD926" s="5"/>
      <c r="AE926" s="5"/>
      <c r="AF926" s="5"/>
      <c r="AG926" s="5"/>
      <c r="AH926" s="5"/>
      <c r="AI926" s="28"/>
      <c r="AJ926" s="28"/>
    </row>
    <row r="927" spans="1:3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32"/>
      <c r="V927" s="14"/>
      <c r="W927" s="5"/>
      <c r="X927" s="5"/>
      <c r="Y927" s="5"/>
      <c r="Z927" s="8"/>
      <c r="AA927" s="8"/>
      <c r="AB927" s="5"/>
      <c r="AC927" s="5"/>
      <c r="AD927" s="5"/>
      <c r="AE927" s="5"/>
      <c r="AF927" s="5"/>
      <c r="AG927" s="5"/>
      <c r="AH927" s="5"/>
      <c r="AI927" s="28"/>
      <c r="AJ927" s="28"/>
    </row>
    <row r="928" spans="1:3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32"/>
      <c r="V928" s="14"/>
      <c r="W928" s="5"/>
      <c r="X928" s="5"/>
      <c r="Y928" s="5"/>
      <c r="Z928" s="8"/>
      <c r="AA928" s="8"/>
      <c r="AB928" s="5"/>
      <c r="AC928" s="5"/>
      <c r="AD928" s="5"/>
      <c r="AE928" s="5"/>
      <c r="AF928" s="5"/>
      <c r="AG928" s="5"/>
      <c r="AH928" s="5"/>
      <c r="AI928" s="28"/>
      <c r="AJ928" s="28"/>
    </row>
    <row r="929" spans="1:3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32"/>
      <c r="V929" s="14"/>
      <c r="W929" s="5"/>
      <c r="X929" s="5"/>
      <c r="Y929" s="5"/>
      <c r="Z929" s="8"/>
      <c r="AA929" s="8"/>
      <c r="AB929" s="5"/>
      <c r="AC929" s="5"/>
      <c r="AD929" s="5"/>
      <c r="AE929" s="5"/>
      <c r="AF929" s="5"/>
      <c r="AG929" s="5"/>
      <c r="AH929" s="5"/>
      <c r="AI929" s="28"/>
      <c r="AJ929" s="28"/>
    </row>
    <row r="930" spans="1:3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32"/>
      <c r="V930" s="14"/>
      <c r="W930" s="5"/>
      <c r="X930" s="5"/>
      <c r="Y930" s="5"/>
      <c r="Z930" s="8"/>
      <c r="AA930" s="8"/>
      <c r="AB930" s="5"/>
      <c r="AC930" s="5"/>
      <c r="AD930" s="5"/>
      <c r="AE930" s="5"/>
      <c r="AF930" s="5"/>
      <c r="AG930" s="5"/>
      <c r="AH930" s="5"/>
      <c r="AI930" s="28"/>
      <c r="AJ930" s="28"/>
    </row>
    <row r="931" spans="1:3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32"/>
      <c r="V931" s="14"/>
      <c r="W931" s="5"/>
      <c r="X931" s="5"/>
      <c r="Y931" s="5"/>
      <c r="Z931" s="8"/>
      <c r="AA931" s="8"/>
      <c r="AB931" s="5"/>
      <c r="AC931" s="5"/>
      <c r="AD931" s="5"/>
      <c r="AE931" s="5"/>
      <c r="AF931" s="5"/>
      <c r="AG931" s="5"/>
      <c r="AH931" s="5"/>
      <c r="AI931" s="28"/>
      <c r="AJ931" s="28"/>
    </row>
    <row r="932" spans="1:3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32"/>
      <c r="V932" s="14"/>
      <c r="W932" s="5"/>
      <c r="X932" s="5"/>
      <c r="Y932" s="5"/>
      <c r="Z932" s="8"/>
      <c r="AA932" s="8"/>
      <c r="AB932" s="5"/>
      <c r="AC932" s="5"/>
      <c r="AD932" s="5"/>
      <c r="AE932" s="5"/>
      <c r="AF932" s="5"/>
      <c r="AG932" s="5"/>
      <c r="AH932" s="5"/>
      <c r="AI932" s="28"/>
      <c r="AJ932" s="28"/>
    </row>
    <row r="933" spans="1:3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32"/>
      <c r="V933" s="14"/>
      <c r="W933" s="5"/>
      <c r="X933" s="5"/>
      <c r="Y933" s="5"/>
      <c r="Z933" s="8"/>
      <c r="AA933" s="8"/>
      <c r="AB933" s="5"/>
      <c r="AC933" s="5"/>
      <c r="AD933" s="5"/>
      <c r="AE933" s="5"/>
      <c r="AF933" s="5"/>
      <c r="AG933" s="5"/>
      <c r="AH933" s="5"/>
      <c r="AI933" s="28"/>
      <c r="AJ933" s="28"/>
    </row>
    <row r="934" spans="1:3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32"/>
      <c r="V934" s="14"/>
      <c r="W934" s="5"/>
      <c r="X934" s="5"/>
      <c r="Y934" s="5"/>
      <c r="Z934" s="8"/>
      <c r="AA934" s="8"/>
      <c r="AB934" s="5"/>
      <c r="AC934" s="5"/>
      <c r="AD934" s="5"/>
      <c r="AE934" s="5"/>
      <c r="AF934" s="5"/>
      <c r="AG934" s="5"/>
      <c r="AH934" s="5"/>
      <c r="AI934" s="28"/>
      <c r="AJ934" s="28"/>
    </row>
    <row r="935" spans="1:3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32"/>
      <c r="V935" s="14"/>
      <c r="W935" s="5"/>
      <c r="X935" s="5"/>
      <c r="Y935" s="5"/>
      <c r="Z935" s="8"/>
      <c r="AA935" s="8"/>
      <c r="AB935" s="5"/>
      <c r="AC935" s="5"/>
      <c r="AD935" s="5"/>
      <c r="AE935" s="5"/>
      <c r="AF935" s="5"/>
      <c r="AG935" s="5"/>
      <c r="AH935" s="5"/>
      <c r="AI935" s="28"/>
      <c r="AJ935" s="28"/>
    </row>
    <row r="936" spans="1:3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32"/>
      <c r="V936" s="14"/>
      <c r="W936" s="5"/>
      <c r="X936" s="5"/>
      <c r="Y936" s="5"/>
      <c r="Z936" s="8"/>
      <c r="AA936" s="8"/>
      <c r="AB936" s="5"/>
      <c r="AC936" s="5"/>
      <c r="AD936" s="5"/>
      <c r="AE936" s="5"/>
      <c r="AF936" s="5"/>
      <c r="AG936" s="5"/>
      <c r="AH936" s="5"/>
      <c r="AI936" s="28"/>
      <c r="AJ936" s="28"/>
    </row>
    <row r="937" spans="1:3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32"/>
      <c r="V937" s="14"/>
      <c r="W937" s="5"/>
      <c r="X937" s="5"/>
      <c r="Y937" s="5"/>
      <c r="Z937" s="8"/>
      <c r="AA937" s="8"/>
      <c r="AB937" s="5"/>
      <c r="AC937" s="5"/>
      <c r="AD937" s="5"/>
      <c r="AE937" s="5"/>
      <c r="AF937" s="5"/>
      <c r="AG937" s="5"/>
      <c r="AH937" s="5"/>
      <c r="AI937" s="28"/>
      <c r="AJ937" s="28"/>
    </row>
    <row r="938" spans="1:3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32"/>
      <c r="V938" s="14"/>
      <c r="W938" s="5"/>
      <c r="X938" s="5"/>
      <c r="Y938" s="5"/>
      <c r="Z938" s="8"/>
      <c r="AA938" s="8"/>
      <c r="AB938" s="5"/>
      <c r="AC938" s="5"/>
      <c r="AD938" s="5"/>
      <c r="AE938" s="5"/>
      <c r="AF938" s="5"/>
      <c r="AG938" s="5"/>
      <c r="AH938" s="5"/>
      <c r="AI938" s="28"/>
      <c r="AJ938" s="28"/>
    </row>
    <row r="939" spans="1:3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32"/>
      <c r="V939" s="14"/>
      <c r="W939" s="5"/>
      <c r="X939" s="5"/>
      <c r="Y939" s="5"/>
      <c r="Z939" s="8"/>
      <c r="AA939" s="8"/>
      <c r="AB939" s="5"/>
      <c r="AC939" s="5"/>
      <c r="AD939" s="5"/>
      <c r="AE939" s="5"/>
      <c r="AF939" s="5"/>
      <c r="AG939" s="5"/>
      <c r="AH939" s="5"/>
      <c r="AI939" s="28"/>
      <c r="AJ939" s="28"/>
    </row>
    <row r="940" spans="1:3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32"/>
      <c r="V940" s="14"/>
      <c r="W940" s="5"/>
      <c r="X940" s="5"/>
      <c r="Y940" s="5"/>
      <c r="Z940" s="8"/>
      <c r="AA940" s="8"/>
      <c r="AB940" s="5"/>
      <c r="AC940" s="5"/>
      <c r="AD940" s="5"/>
      <c r="AE940" s="5"/>
      <c r="AF940" s="5"/>
      <c r="AG940" s="5"/>
      <c r="AH940" s="5"/>
      <c r="AI940" s="28"/>
      <c r="AJ940" s="28"/>
    </row>
    <row r="941" spans="1:3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32"/>
      <c r="V941" s="14"/>
      <c r="W941" s="5"/>
      <c r="X941" s="5"/>
      <c r="Y941" s="5"/>
      <c r="Z941" s="8"/>
      <c r="AA941" s="8"/>
      <c r="AB941" s="5"/>
      <c r="AC941" s="5"/>
      <c r="AD941" s="5"/>
      <c r="AE941" s="5"/>
      <c r="AF941" s="5"/>
      <c r="AG941" s="5"/>
      <c r="AH941" s="5"/>
      <c r="AI941" s="28"/>
      <c r="AJ941" s="28"/>
    </row>
    <row r="942" spans="1:3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32"/>
      <c r="V942" s="14"/>
      <c r="W942" s="5"/>
      <c r="X942" s="5"/>
      <c r="Y942" s="5"/>
      <c r="Z942" s="8"/>
      <c r="AA942" s="8"/>
      <c r="AB942" s="5"/>
      <c r="AC942" s="5"/>
      <c r="AD942" s="5"/>
      <c r="AE942" s="5"/>
      <c r="AF942" s="5"/>
      <c r="AG942" s="5"/>
      <c r="AH942" s="5"/>
      <c r="AI942" s="28"/>
      <c r="AJ942" s="28"/>
    </row>
    <row r="943" spans="1:3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32"/>
      <c r="V943" s="14"/>
      <c r="W943" s="5"/>
      <c r="X943" s="5"/>
      <c r="Y943" s="5"/>
      <c r="Z943" s="8"/>
      <c r="AA943" s="8"/>
      <c r="AB943" s="5"/>
      <c r="AC943" s="5"/>
      <c r="AD943" s="5"/>
      <c r="AE943" s="5"/>
      <c r="AF943" s="5"/>
      <c r="AG943" s="5"/>
      <c r="AH943" s="5"/>
      <c r="AI943" s="28"/>
      <c r="AJ943" s="28"/>
    </row>
    <row r="944" spans="1:3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32"/>
      <c r="V944" s="14"/>
      <c r="W944" s="5"/>
      <c r="X944" s="5"/>
      <c r="Y944" s="5"/>
      <c r="Z944" s="8"/>
      <c r="AA944" s="8"/>
      <c r="AB944" s="5"/>
      <c r="AC944" s="5"/>
      <c r="AD944" s="5"/>
      <c r="AE944" s="5"/>
      <c r="AF944" s="5"/>
      <c r="AG944" s="5"/>
      <c r="AH944" s="5"/>
      <c r="AI944" s="28"/>
      <c r="AJ944" s="28"/>
    </row>
    <row r="945" spans="1:3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32"/>
      <c r="V945" s="14"/>
      <c r="W945" s="5"/>
      <c r="X945" s="5"/>
      <c r="Y945" s="5"/>
      <c r="Z945" s="8"/>
      <c r="AA945" s="8"/>
      <c r="AB945" s="5"/>
      <c r="AC945" s="5"/>
      <c r="AD945" s="5"/>
      <c r="AE945" s="5"/>
      <c r="AF945" s="5"/>
      <c r="AG945" s="5"/>
      <c r="AH945" s="5"/>
      <c r="AI945" s="28"/>
      <c r="AJ945" s="28"/>
    </row>
    <row r="946" spans="1:3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32"/>
      <c r="V946" s="14"/>
      <c r="W946" s="5"/>
      <c r="X946" s="5"/>
      <c r="Y946" s="5"/>
      <c r="Z946" s="8"/>
      <c r="AA946" s="8"/>
      <c r="AB946" s="5"/>
      <c r="AC946" s="5"/>
      <c r="AD946" s="5"/>
      <c r="AE946" s="5"/>
      <c r="AF946" s="5"/>
      <c r="AG946" s="5"/>
      <c r="AH946" s="5"/>
      <c r="AI946" s="28"/>
      <c r="AJ946" s="28"/>
    </row>
    <row r="947" spans="1:3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32"/>
      <c r="V947" s="14"/>
      <c r="W947" s="5"/>
      <c r="X947" s="5"/>
      <c r="Y947" s="5"/>
      <c r="Z947" s="8"/>
      <c r="AA947" s="8"/>
      <c r="AB947" s="5"/>
      <c r="AC947" s="5"/>
      <c r="AD947" s="5"/>
      <c r="AE947" s="5"/>
      <c r="AF947" s="5"/>
      <c r="AG947" s="5"/>
      <c r="AH947" s="5"/>
      <c r="AI947" s="28"/>
      <c r="AJ947" s="28"/>
    </row>
    <row r="948" spans="1:3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32"/>
      <c r="V948" s="14"/>
      <c r="W948" s="5"/>
      <c r="X948" s="5"/>
      <c r="Y948" s="5"/>
      <c r="Z948" s="8"/>
      <c r="AA948" s="8"/>
      <c r="AB948" s="5"/>
      <c r="AC948" s="5"/>
      <c r="AD948" s="5"/>
      <c r="AE948" s="5"/>
      <c r="AF948" s="5"/>
      <c r="AG948" s="5"/>
      <c r="AH948" s="5"/>
      <c r="AI948" s="28"/>
      <c r="AJ948" s="28"/>
    </row>
    <row r="949" spans="1:3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32"/>
      <c r="V949" s="14"/>
      <c r="W949" s="5"/>
      <c r="X949" s="5"/>
      <c r="Y949" s="5"/>
      <c r="Z949" s="8"/>
      <c r="AA949" s="8"/>
      <c r="AB949" s="5"/>
      <c r="AC949" s="5"/>
      <c r="AD949" s="5"/>
      <c r="AE949" s="5"/>
      <c r="AF949" s="5"/>
      <c r="AG949" s="5"/>
      <c r="AH949" s="5"/>
      <c r="AI949" s="28"/>
      <c r="AJ949" s="28"/>
    </row>
    <row r="950" spans="1:3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32"/>
      <c r="V950" s="14"/>
      <c r="W950" s="5"/>
      <c r="X950" s="5"/>
      <c r="Y950" s="5"/>
      <c r="Z950" s="8"/>
      <c r="AA950" s="8"/>
      <c r="AB950" s="5"/>
      <c r="AC950" s="5"/>
      <c r="AD950" s="5"/>
      <c r="AE950" s="5"/>
      <c r="AF950" s="5"/>
      <c r="AG950" s="5"/>
      <c r="AH950" s="5"/>
      <c r="AI950" s="28"/>
      <c r="AJ950" s="28"/>
    </row>
    <row r="951" spans="1:3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32"/>
      <c r="V951" s="14"/>
      <c r="W951" s="5"/>
      <c r="X951" s="5"/>
      <c r="Y951" s="5"/>
      <c r="Z951" s="8"/>
      <c r="AA951" s="8"/>
      <c r="AB951" s="5"/>
      <c r="AC951" s="5"/>
      <c r="AD951" s="5"/>
      <c r="AE951" s="5"/>
      <c r="AF951" s="5"/>
      <c r="AG951" s="5"/>
      <c r="AH951" s="5"/>
      <c r="AI951" s="28"/>
      <c r="AJ951" s="28"/>
    </row>
    <row r="952" spans="1:3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32"/>
      <c r="V952" s="14"/>
      <c r="W952" s="5"/>
      <c r="X952" s="5"/>
      <c r="Y952" s="5"/>
      <c r="Z952" s="8"/>
      <c r="AA952" s="8"/>
      <c r="AB952" s="5"/>
      <c r="AC952" s="5"/>
      <c r="AD952" s="5"/>
      <c r="AE952" s="5"/>
      <c r="AF952" s="5"/>
      <c r="AG952" s="5"/>
      <c r="AH952" s="5"/>
      <c r="AI952" s="28"/>
      <c r="AJ952" s="28"/>
    </row>
    <row r="953" spans="1:3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32"/>
      <c r="V953" s="14"/>
      <c r="W953" s="5"/>
      <c r="X953" s="5"/>
      <c r="Y953" s="5"/>
      <c r="Z953" s="8"/>
      <c r="AA953" s="8"/>
      <c r="AB953" s="5"/>
      <c r="AC953" s="5"/>
      <c r="AD953" s="5"/>
      <c r="AE953" s="5"/>
      <c r="AF953" s="5"/>
      <c r="AG953" s="5"/>
      <c r="AH953" s="5"/>
      <c r="AI953" s="28"/>
      <c r="AJ953" s="28"/>
    </row>
    <row r="954" spans="1:3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32"/>
      <c r="V954" s="14"/>
      <c r="W954" s="5"/>
      <c r="X954" s="5"/>
      <c r="Y954" s="5"/>
      <c r="Z954" s="8"/>
      <c r="AA954" s="8"/>
      <c r="AB954" s="5"/>
      <c r="AC954" s="5"/>
      <c r="AD954" s="5"/>
      <c r="AE954" s="5"/>
      <c r="AF954" s="5"/>
      <c r="AG954" s="5"/>
      <c r="AH954" s="5"/>
      <c r="AI954" s="28"/>
      <c r="AJ954" s="28"/>
    </row>
    <row r="955" spans="1:3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32"/>
      <c r="V955" s="14"/>
      <c r="W955" s="5"/>
      <c r="X955" s="5"/>
      <c r="Y955" s="5"/>
      <c r="Z955" s="8"/>
      <c r="AA955" s="8"/>
      <c r="AB955" s="5"/>
      <c r="AC955" s="5"/>
      <c r="AD955" s="5"/>
      <c r="AE955" s="5"/>
      <c r="AF955" s="5"/>
      <c r="AG955" s="5"/>
      <c r="AH955" s="5"/>
      <c r="AI955" s="28"/>
      <c r="AJ955" s="28"/>
    </row>
    <row r="956" spans="1:3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32"/>
      <c r="V956" s="14"/>
      <c r="W956" s="5"/>
      <c r="X956" s="5"/>
      <c r="Y956" s="5"/>
      <c r="Z956" s="8"/>
      <c r="AA956" s="8"/>
      <c r="AB956" s="5"/>
      <c r="AC956" s="5"/>
      <c r="AD956" s="5"/>
      <c r="AE956" s="5"/>
      <c r="AF956" s="5"/>
      <c r="AG956" s="5"/>
      <c r="AH956" s="5"/>
      <c r="AI956" s="28"/>
      <c r="AJ956" s="28"/>
    </row>
    <row r="957" spans="1:3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32"/>
      <c r="V957" s="14"/>
      <c r="W957" s="5"/>
      <c r="X957" s="5"/>
      <c r="Y957" s="5"/>
      <c r="Z957" s="8"/>
      <c r="AA957" s="8"/>
      <c r="AB957" s="5"/>
      <c r="AC957" s="5"/>
      <c r="AD957" s="5"/>
      <c r="AE957" s="5"/>
      <c r="AF957" s="5"/>
      <c r="AG957" s="5"/>
      <c r="AH957" s="5"/>
      <c r="AI957" s="28"/>
      <c r="AJ957" s="28"/>
    </row>
    <row r="958" spans="1:3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32"/>
      <c r="V958" s="14"/>
      <c r="W958" s="5"/>
      <c r="X958" s="5"/>
      <c r="Y958" s="5"/>
      <c r="Z958" s="8"/>
      <c r="AA958" s="8"/>
      <c r="AB958" s="5"/>
      <c r="AC958" s="5"/>
      <c r="AD958" s="5"/>
      <c r="AE958" s="5"/>
      <c r="AF958" s="5"/>
      <c r="AG958" s="5"/>
      <c r="AH958" s="5"/>
      <c r="AI958" s="28"/>
      <c r="AJ958" s="28"/>
    </row>
    <row r="959" spans="1:3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32"/>
      <c r="V959" s="14"/>
      <c r="W959" s="5"/>
      <c r="X959" s="5"/>
      <c r="Y959" s="5"/>
      <c r="Z959" s="8"/>
      <c r="AA959" s="8"/>
      <c r="AB959" s="5"/>
      <c r="AC959" s="5"/>
      <c r="AD959" s="5"/>
      <c r="AE959" s="5"/>
      <c r="AF959" s="5"/>
      <c r="AG959" s="5"/>
      <c r="AH959" s="5"/>
      <c r="AI959" s="28"/>
      <c r="AJ959" s="28"/>
    </row>
    <row r="960" spans="1:3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32"/>
      <c r="V960" s="14"/>
      <c r="W960" s="5"/>
      <c r="X960" s="5"/>
      <c r="Y960" s="5"/>
      <c r="Z960" s="8"/>
      <c r="AA960" s="8"/>
      <c r="AB960" s="5"/>
      <c r="AC960" s="5"/>
      <c r="AD960" s="5"/>
      <c r="AE960" s="5"/>
      <c r="AF960" s="5"/>
      <c r="AG960" s="5"/>
      <c r="AH960" s="5"/>
      <c r="AI960" s="28"/>
      <c r="AJ960" s="28"/>
    </row>
    <row r="961" spans="1:3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32"/>
      <c r="V961" s="14"/>
      <c r="W961" s="5"/>
      <c r="X961" s="5"/>
      <c r="Y961" s="5"/>
      <c r="Z961" s="8"/>
      <c r="AA961" s="8"/>
      <c r="AB961" s="5"/>
      <c r="AC961" s="5"/>
      <c r="AD961" s="5"/>
      <c r="AE961" s="5"/>
      <c r="AF961" s="5"/>
      <c r="AG961" s="5"/>
      <c r="AH961" s="5"/>
      <c r="AI961" s="28"/>
      <c r="AJ961" s="28"/>
    </row>
    <row r="962" spans="1:3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32"/>
      <c r="V962" s="14"/>
      <c r="W962" s="5"/>
      <c r="X962" s="5"/>
      <c r="Y962" s="5"/>
      <c r="Z962" s="8"/>
      <c r="AA962" s="8"/>
      <c r="AB962" s="5"/>
      <c r="AC962" s="5"/>
      <c r="AD962" s="5"/>
      <c r="AE962" s="5"/>
      <c r="AF962" s="5"/>
      <c r="AG962" s="5"/>
      <c r="AH962" s="5"/>
      <c r="AI962" s="28"/>
      <c r="AJ962" s="28"/>
    </row>
    <row r="963" spans="1:3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32"/>
      <c r="V963" s="14"/>
      <c r="W963" s="5"/>
      <c r="X963" s="5"/>
      <c r="Y963" s="5"/>
      <c r="Z963" s="8"/>
      <c r="AA963" s="8"/>
      <c r="AB963" s="5"/>
      <c r="AC963" s="5"/>
      <c r="AD963" s="5"/>
      <c r="AE963" s="5"/>
      <c r="AF963" s="5"/>
      <c r="AG963" s="5"/>
      <c r="AH963" s="5"/>
      <c r="AI963" s="28"/>
      <c r="AJ963" s="28"/>
    </row>
    <row r="964" spans="1:3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32"/>
      <c r="V964" s="14"/>
      <c r="W964" s="5"/>
      <c r="X964" s="5"/>
      <c r="Y964" s="5"/>
      <c r="Z964" s="8"/>
      <c r="AA964" s="8"/>
      <c r="AB964" s="5"/>
      <c r="AC964" s="5"/>
      <c r="AD964" s="5"/>
      <c r="AE964" s="5"/>
      <c r="AF964" s="5"/>
      <c r="AG964" s="5"/>
      <c r="AH964" s="5"/>
      <c r="AI964" s="28"/>
      <c r="AJ964" s="28"/>
    </row>
    <row r="965" spans="1:3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32"/>
      <c r="V965" s="14"/>
      <c r="W965" s="5"/>
      <c r="X965" s="5"/>
      <c r="Y965" s="5"/>
      <c r="Z965" s="8"/>
      <c r="AA965" s="8"/>
      <c r="AB965" s="5"/>
      <c r="AC965" s="5"/>
      <c r="AD965" s="5"/>
      <c r="AE965" s="5"/>
      <c r="AF965" s="5"/>
      <c r="AG965" s="5"/>
      <c r="AH965" s="5"/>
      <c r="AI965" s="28"/>
      <c r="AJ965" s="28"/>
    </row>
    <row r="966" spans="1:3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32"/>
      <c r="V966" s="14"/>
      <c r="W966" s="5"/>
      <c r="X966" s="5"/>
      <c r="Y966" s="5"/>
      <c r="Z966" s="8"/>
      <c r="AA966" s="8"/>
      <c r="AB966" s="5"/>
      <c r="AC966" s="5"/>
      <c r="AD966" s="5"/>
      <c r="AE966" s="5"/>
      <c r="AF966" s="5"/>
      <c r="AG966" s="5"/>
      <c r="AH966" s="5"/>
      <c r="AI966" s="28"/>
      <c r="AJ966" s="28"/>
    </row>
    <row r="967" spans="1:3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32"/>
      <c r="V967" s="14"/>
      <c r="W967" s="5"/>
      <c r="X967" s="5"/>
      <c r="Y967" s="5"/>
      <c r="Z967" s="8"/>
      <c r="AA967" s="8"/>
      <c r="AB967" s="5"/>
      <c r="AC967" s="5"/>
      <c r="AD967" s="5"/>
      <c r="AE967" s="5"/>
      <c r="AF967" s="5"/>
      <c r="AG967" s="5"/>
      <c r="AH967" s="5"/>
      <c r="AI967" s="28"/>
      <c r="AJ967" s="28"/>
    </row>
    <row r="968" spans="1:3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32"/>
      <c r="V968" s="14"/>
      <c r="W968" s="5"/>
      <c r="X968" s="5"/>
      <c r="Y968" s="5"/>
      <c r="Z968" s="8"/>
      <c r="AA968" s="8"/>
      <c r="AB968" s="5"/>
      <c r="AC968" s="5"/>
      <c r="AD968" s="5"/>
      <c r="AE968" s="5"/>
      <c r="AF968" s="5"/>
      <c r="AG968" s="5"/>
      <c r="AH968" s="5"/>
      <c r="AI968" s="28"/>
      <c r="AJ968" s="28"/>
    </row>
    <row r="969" spans="1:3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32"/>
      <c r="V969" s="14"/>
      <c r="W969" s="5"/>
      <c r="X969" s="5"/>
      <c r="Y969" s="5"/>
      <c r="Z969" s="8"/>
      <c r="AA969" s="8"/>
      <c r="AB969" s="5"/>
      <c r="AC969" s="5"/>
      <c r="AD969" s="5"/>
      <c r="AE969" s="5"/>
      <c r="AF969" s="5"/>
      <c r="AG969" s="5"/>
      <c r="AH969" s="5"/>
      <c r="AI969" s="28"/>
      <c r="AJ969" s="28"/>
    </row>
    <row r="970" spans="1:3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32"/>
      <c r="V970" s="14"/>
      <c r="W970" s="5"/>
      <c r="X970" s="5"/>
      <c r="Y970" s="5"/>
      <c r="Z970" s="8"/>
      <c r="AA970" s="8"/>
      <c r="AB970" s="5"/>
      <c r="AC970" s="5"/>
      <c r="AD970" s="5"/>
      <c r="AE970" s="5"/>
      <c r="AF970" s="5"/>
      <c r="AG970" s="5"/>
      <c r="AH970" s="5"/>
      <c r="AI970" s="28"/>
      <c r="AJ970" s="28"/>
    </row>
    <row r="971" spans="1:3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32"/>
      <c r="V971" s="14"/>
      <c r="W971" s="5"/>
      <c r="X971" s="5"/>
      <c r="Y971" s="5"/>
      <c r="Z971" s="8"/>
      <c r="AA971" s="8"/>
      <c r="AB971" s="5"/>
      <c r="AC971" s="5"/>
      <c r="AD971" s="5"/>
      <c r="AE971" s="5"/>
      <c r="AF971" s="5"/>
      <c r="AG971" s="5"/>
      <c r="AH971" s="5"/>
      <c r="AI971" s="28"/>
      <c r="AJ971" s="28"/>
    </row>
    <row r="972" spans="1:3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32"/>
      <c r="V972" s="14"/>
      <c r="W972" s="5"/>
      <c r="X972" s="5"/>
      <c r="Y972" s="5"/>
      <c r="Z972" s="8"/>
      <c r="AA972" s="8"/>
      <c r="AB972" s="5"/>
      <c r="AC972" s="5"/>
      <c r="AD972" s="5"/>
      <c r="AE972" s="5"/>
      <c r="AF972" s="5"/>
      <c r="AG972" s="5"/>
      <c r="AH972" s="5"/>
      <c r="AI972" s="28"/>
      <c r="AJ972" s="28"/>
    </row>
    <row r="973" spans="1:3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32"/>
      <c r="V973" s="14"/>
      <c r="W973" s="5"/>
      <c r="X973" s="5"/>
      <c r="Y973" s="5"/>
      <c r="Z973" s="8"/>
      <c r="AA973" s="8"/>
      <c r="AB973" s="5"/>
      <c r="AC973" s="5"/>
      <c r="AD973" s="5"/>
      <c r="AE973" s="5"/>
      <c r="AF973" s="5"/>
      <c r="AG973" s="5"/>
      <c r="AH973" s="5"/>
      <c r="AI973" s="28"/>
      <c r="AJ973" s="28"/>
    </row>
    <row r="974" spans="1:3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32"/>
      <c r="V974" s="14"/>
      <c r="W974" s="5"/>
      <c r="X974" s="5"/>
      <c r="Y974" s="5"/>
      <c r="Z974" s="8"/>
      <c r="AA974" s="8"/>
      <c r="AB974" s="5"/>
      <c r="AC974" s="5"/>
      <c r="AD974" s="5"/>
      <c r="AE974" s="5"/>
      <c r="AF974" s="5"/>
      <c r="AG974" s="5"/>
      <c r="AH974" s="5"/>
      <c r="AI974" s="28"/>
      <c r="AJ974" s="28"/>
    </row>
    <row r="975" spans="1:3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32"/>
      <c r="V975" s="14"/>
      <c r="W975" s="5"/>
      <c r="X975" s="5"/>
      <c r="Y975" s="5"/>
      <c r="Z975" s="8"/>
      <c r="AA975" s="8"/>
      <c r="AB975" s="5"/>
      <c r="AC975" s="5"/>
      <c r="AD975" s="5"/>
      <c r="AE975" s="5"/>
      <c r="AF975" s="5"/>
      <c r="AG975" s="5"/>
      <c r="AH975" s="5"/>
      <c r="AI975" s="28"/>
      <c r="AJ975" s="28"/>
    </row>
    <row r="976" spans="1:3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32"/>
      <c r="V976" s="14"/>
      <c r="W976" s="5"/>
      <c r="X976" s="5"/>
      <c r="Y976" s="5"/>
      <c r="Z976" s="8"/>
      <c r="AA976" s="8"/>
      <c r="AB976" s="5"/>
      <c r="AC976" s="5"/>
      <c r="AD976" s="5"/>
      <c r="AE976" s="5"/>
      <c r="AF976" s="5"/>
      <c r="AG976" s="5"/>
      <c r="AH976" s="5"/>
      <c r="AI976" s="28"/>
      <c r="AJ976" s="28"/>
    </row>
    <row r="977" spans="1:3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32"/>
      <c r="V977" s="14"/>
      <c r="W977" s="5"/>
      <c r="X977" s="5"/>
      <c r="Y977" s="5"/>
      <c r="Z977" s="8"/>
      <c r="AA977" s="8"/>
      <c r="AB977" s="5"/>
      <c r="AC977" s="5"/>
      <c r="AD977" s="5"/>
      <c r="AE977" s="5"/>
      <c r="AF977" s="5"/>
      <c r="AG977" s="5"/>
      <c r="AH977" s="5"/>
      <c r="AI977" s="28"/>
      <c r="AJ977" s="28"/>
    </row>
    <row r="978" spans="1:3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32"/>
      <c r="V978" s="14"/>
      <c r="W978" s="5"/>
      <c r="X978" s="5"/>
      <c r="Y978" s="5"/>
      <c r="Z978" s="8"/>
      <c r="AA978" s="8"/>
      <c r="AB978" s="5"/>
      <c r="AC978" s="5"/>
      <c r="AD978" s="5"/>
      <c r="AE978" s="5"/>
      <c r="AF978" s="5"/>
      <c r="AG978" s="5"/>
      <c r="AH978" s="5"/>
      <c r="AI978" s="28"/>
      <c r="AJ978" s="28"/>
    </row>
    <row r="979" spans="1:3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32"/>
      <c r="V979" s="14"/>
      <c r="W979" s="5"/>
      <c r="X979" s="5"/>
      <c r="Y979" s="5"/>
      <c r="Z979" s="8"/>
      <c r="AA979" s="8"/>
      <c r="AB979" s="5"/>
      <c r="AC979" s="5"/>
      <c r="AD979" s="5"/>
      <c r="AE979" s="5"/>
      <c r="AF979" s="5"/>
      <c r="AG979" s="5"/>
      <c r="AH979" s="5"/>
      <c r="AI979" s="28"/>
      <c r="AJ979" s="28"/>
    </row>
    <row r="980" spans="1:3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32"/>
      <c r="V980" s="14"/>
      <c r="W980" s="5"/>
      <c r="X980" s="5"/>
      <c r="Y980" s="5"/>
      <c r="Z980" s="8"/>
      <c r="AA980" s="8"/>
      <c r="AB980" s="5"/>
      <c r="AC980" s="5"/>
      <c r="AD980" s="5"/>
      <c r="AE980" s="5"/>
      <c r="AF980" s="5"/>
      <c r="AG980" s="5"/>
      <c r="AH980" s="5"/>
      <c r="AI980" s="28"/>
      <c r="AJ980" s="28"/>
    </row>
    <row r="981" spans="1:3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32"/>
      <c r="V981" s="14"/>
      <c r="W981" s="5"/>
      <c r="X981" s="5"/>
      <c r="Y981" s="5"/>
      <c r="Z981" s="8"/>
      <c r="AA981" s="8"/>
      <c r="AB981" s="5"/>
      <c r="AC981" s="5"/>
      <c r="AD981" s="5"/>
      <c r="AE981" s="5"/>
      <c r="AF981" s="5"/>
      <c r="AG981" s="5"/>
      <c r="AH981" s="5"/>
      <c r="AI981" s="28"/>
      <c r="AJ981" s="28"/>
    </row>
    <row r="982" spans="1:3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32"/>
      <c r="V982" s="14"/>
      <c r="W982" s="5"/>
      <c r="X982" s="5"/>
      <c r="Y982" s="5"/>
      <c r="Z982" s="8"/>
      <c r="AA982" s="8"/>
      <c r="AB982" s="5"/>
      <c r="AC982" s="5"/>
      <c r="AD982" s="5"/>
      <c r="AE982" s="5"/>
      <c r="AF982" s="5"/>
      <c r="AG982" s="5"/>
      <c r="AH982" s="5"/>
      <c r="AI982" s="28"/>
      <c r="AJ982" s="28"/>
    </row>
    <row r="983" spans="1:3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32"/>
      <c r="V983" s="14"/>
      <c r="W983" s="5"/>
      <c r="X983" s="5"/>
      <c r="Y983" s="5"/>
      <c r="Z983" s="8"/>
      <c r="AA983" s="8"/>
      <c r="AB983" s="5"/>
      <c r="AC983" s="5"/>
      <c r="AD983" s="5"/>
      <c r="AE983" s="5"/>
      <c r="AF983" s="5"/>
      <c r="AG983" s="5"/>
      <c r="AH983" s="5"/>
      <c r="AI983" s="28"/>
      <c r="AJ983" s="28"/>
    </row>
    <row r="984" spans="1:3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32"/>
      <c r="V984" s="14"/>
      <c r="W984" s="5"/>
      <c r="X984" s="5"/>
      <c r="Y984" s="5"/>
      <c r="Z984" s="8"/>
      <c r="AA984" s="8"/>
      <c r="AB984" s="5"/>
      <c r="AC984" s="5"/>
      <c r="AD984" s="5"/>
      <c r="AE984" s="5"/>
      <c r="AF984" s="5"/>
      <c r="AG984" s="5"/>
      <c r="AH984" s="5"/>
      <c r="AI984" s="28"/>
      <c r="AJ984" s="28"/>
    </row>
    <row r="985" spans="1:3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32"/>
      <c r="V985" s="14"/>
      <c r="W985" s="5"/>
      <c r="X985" s="5"/>
      <c r="Y985" s="5"/>
      <c r="Z985" s="8"/>
      <c r="AA985" s="8"/>
      <c r="AB985" s="5"/>
      <c r="AC985" s="5"/>
      <c r="AD985" s="5"/>
      <c r="AE985" s="5"/>
      <c r="AF985" s="5"/>
      <c r="AG985" s="5"/>
      <c r="AH985" s="5"/>
      <c r="AI985" s="28"/>
      <c r="AJ985" s="28"/>
    </row>
    <row r="986" spans="1:3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32"/>
      <c r="V986" s="14"/>
      <c r="W986" s="5"/>
      <c r="X986" s="5"/>
      <c r="Y986" s="5"/>
      <c r="Z986" s="8"/>
      <c r="AA986" s="8"/>
      <c r="AB986" s="5"/>
      <c r="AC986" s="5"/>
      <c r="AD986" s="5"/>
      <c r="AE986" s="5"/>
      <c r="AF986" s="5"/>
      <c r="AG986" s="5"/>
      <c r="AH986" s="5"/>
      <c r="AI986" s="28"/>
      <c r="AJ986" s="28"/>
    </row>
    <row r="987" spans="1:3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32"/>
      <c r="V987" s="14"/>
      <c r="W987" s="5"/>
      <c r="X987" s="5"/>
      <c r="Y987" s="5"/>
      <c r="Z987" s="8"/>
      <c r="AA987" s="8"/>
      <c r="AB987" s="5"/>
      <c r="AC987" s="5"/>
      <c r="AD987" s="5"/>
      <c r="AE987" s="5"/>
      <c r="AF987" s="5"/>
      <c r="AG987" s="5"/>
      <c r="AH987" s="5"/>
      <c r="AI987" s="28"/>
      <c r="AJ987" s="28"/>
    </row>
    <row r="988" spans="1:3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32"/>
      <c r="V988" s="14"/>
      <c r="W988" s="5"/>
      <c r="X988" s="5"/>
      <c r="Y988" s="5"/>
      <c r="Z988" s="8"/>
      <c r="AA988" s="8"/>
      <c r="AB988" s="5"/>
      <c r="AC988" s="5"/>
      <c r="AD988" s="5"/>
      <c r="AE988" s="5"/>
      <c r="AF988" s="5"/>
      <c r="AG988" s="5"/>
      <c r="AH988" s="5"/>
      <c r="AI988" s="28"/>
      <c r="AJ988" s="28"/>
    </row>
    <row r="989" spans="1:3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32"/>
      <c r="V989" s="14"/>
      <c r="W989" s="5"/>
      <c r="X989" s="5"/>
      <c r="Y989" s="5"/>
      <c r="Z989" s="8"/>
      <c r="AA989" s="8"/>
      <c r="AB989" s="5"/>
      <c r="AC989" s="5"/>
      <c r="AD989" s="5"/>
      <c r="AE989" s="5"/>
      <c r="AF989" s="5"/>
      <c r="AG989" s="5"/>
      <c r="AH989" s="5"/>
      <c r="AI989" s="28"/>
      <c r="AJ989" s="28"/>
    </row>
    <row r="990" spans="1:3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32"/>
      <c r="V990" s="14"/>
      <c r="W990" s="5"/>
      <c r="X990" s="5"/>
      <c r="Y990" s="5"/>
      <c r="Z990" s="8"/>
      <c r="AA990" s="8"/>
      <c r="AB990" s="5"/>
      <c r="AC990" s="5"/>
      <c r="AD990" s="5"/>
      <c r="AE990" s="5"/>
      <c r="AF990" s="5"/>
      <c r="AG990" s="5"/>
      <c r="AH990" s="5"/>
      <c r="AI990" s="28"/>
      <c r="AJ990" s="28"/>
    </row>
    <row r="991" spans="1:3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32"/>
      <c r="V991" s="14"/>
      <c r="W991" s="5"/>
      <c r="X991" s="5"/>
      <c r="Y991" s="5"/>
      <c r="Z991" s="8"/>
      <c r="AA991" s="8"/>
      <c r="AB991" s="5"/>
      <c r="AC991" s="5"/>
      <c r="AD991" s="5"/>
      <c r="AE991" s="5"/>
      <c r="AF991" s="5"/>
      <c r="AG991" s="5"/>
      <c r="AH991" s="5"/>
      <c r="AI991" s="28"/>
      <c r="AJ991" s="28"/>
    </row>
    <row r="992" spans="1:3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32"/>
      <c r="V992" s="14"/>
      <c r="W992" s="5"/>
      <c r="X992" s="5"/>
      <c r="Y992" s="5"/>
      <c r="Z992" s="8"/>
      <c r="AA992" s="8"/>
      <c r="AB992" s="5"/>
      <c r="AC992" s="5"/>
      <c r="AD992" s="5"/>
      <c r="AE992" s="5"/>
      <c r="AF992" s="5"/>
      <c r="AG992" s="5"/>
      <c r="AH992" s="5"/>
      <c r="AI992" s="28"/>
      <c r="AJ992" s="28"/>
    </row>
    <row r="993" spans="1:3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32"/>
      <c r="V993" s="14"/>
      <c r="W993" s="5"/>
      <c r="X993" s="5"/>
      <c r="Y993" s="5"/>
      <c r="Z993" s="8"/>
      <c r="AA993" s="8"/>
      <c r="AB993" s="5"/>
      <c r="AC993" s="5"/>
      <c r="AD993" s="5"/>
      <c r="AE993" s="5"/>
      <c r="AF993" s="5"/>
      <c r="AG993" s="5"/>
      <c r="AH993" s="5"/>
      <c r="AI993" s="28"/>
      <c r="AJ993" s="28"/>
    </row>
    <row r="994" spans="1:3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32"/>
      <c r="V994" s="14"/>
      <c r="W994" s="5"/>
      <c r="X994" s="5"/>
      <c r="Y994" s="5"/>
      <c r="Z994" s="8"/>
      <c r="AA994" s="8"/>
      <c r="AB994" s="5"/>
      <c r="AC994" s="5"/>
      <c r="AD994" s="5"/>
      <c r="AE994" s="5"/>
      <c r="AF994" s="5"/>
      <c r="AG994" s="5"/>
      <c r="AH994" s="5"/>
      <c r="AI994" s="28"/>
      <c r="AJ994" s="28"/>
    </row>
    <row r="995" spans="1:3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32"/>
      <c r="V995" s="14"/>
      <c r="W995" s="5"/>
      <c r="X995" s="5"/>
      <c r="Y995" s="5"/>
      <c r="Z995" s="8"/>
      <c r="AA995" s="8"/>
      <c r="AB995" s="5"/>
      <c r="AC995" s="5"/>
      <c r="AD995" s="5"/>
      <c r="AE995" s="5"/>
      <c r="AF995" s="5"/>
      <c r="AG995" s="5"/>
      <c r="AH995" s="5"/>
      <c r="AI995" s="28"/>
      <c r="AJ995" s="28"/>
    </row>
    <row r="996" spans="1:3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32"/>
      <c r="V996" s="14"/>
      <c r="W996" s="5"/>
      <c r="X996" s="5"/>
      <c r="Y996" s="5"/>
      <c r="Z996" s="8"/>
      <c r="AA996" s="8"/>
      <c r="AB996" s="5"/>
      <c r="AC996" s="5"/>
      <c r="AD996" s="5"/>
      <c r="AE996" s="5"/>
      <c r="AF996" s="5"/>
      <c r="AG996" s="5"/>
      <c r="AH996" s="5"/>
      <c r="AI996" s="28"/>
      <c r="AJ996" s="28"/>
    </row>
    <row r="997" spans="1:3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32"/>
      <c r="V997" s="14"/>
      <c r="W997" s="5"/>
      <c r="X997" s="5"/>
      <c r="Y997" s="5"/>
      <c r="Z997" s="8"/>
      <c r="AA997" s="8"/>
      <c r="AB997" s="5"/>
      <c r="AC997" s="5"/>
      <c r="AD997" s="5"/>
      <c r="AE997" s="5"/>
      <c r="AF997" s="5"/>
      <c r="AG997" s="5"/>
      <c r="AH997" s="5"/>
      <c r="AI997" s="28"/>
      <c r="AJ997" s="28"/>
    </row>
    <row r="998" spans="1:3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32"/>
      <c r="V998" s="14"/>
      <c r="W998" s="5"/>
      <c r="X998" s="5"/>
      <c r="Y998" s="5"/>
      <c r="Z998" s="8"/>
      <c r="AA998" s="8"/>
      <c r="AB998" s="5"/>
      <c r="AC998" s="5"/>
      <c r="AD998" s="5"/>
      <c r="AE998" s="5"/>
      <c r="AF998" s="5"/>
      <c r="AG998" s="5"/>
      <c r="AH998" s="5"/>
      <c r="AI998" s="28"/>
      <c r="AJ998" s="28"/>
    </row>
    <row r="999" spans="1:3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32"/>
      <c r="V999" s="14"/>
      <c r="W999" s="5"/>
      <c r="X999" s="5"/>
      <c r="Y999" s="5"/>
      <c r="Z999" s="8"/>
      <c r="AA999" s="8"/>
      <c r="AB999" s="5"/>
      <c r="AC999" s="5"/>
      <c r="AD999" s="5"/>
      <c r="AE999" s="5"/>
      <c r="AF999" s="5"/>
      <c r="AG999" s="5"/>
      <c r="AH999" s="5"/>
      <c r="AI999" s="28"/>
      <c r="AJ999" s="28"/>
    </row>
    <row r="1000" spans="1:3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32"/>
      <c r="V1000" s="14"/>
      <c r="W1000" s="5"/>
      <c r="X1000" s="5"/>
      <c r="Y1000" s="5"/>
      <c r="Z1000" s="8"/>
      <c r="AA1000" s="8"/>
      <c r="AB1000" s="5"/>
      <c r="AC1000" s="5"/>
      <c r="AD1000" s="5"/>
      <c r="AE1000" s="5"/>
      <c r="AF1000" s="5"/>
      <c r="AG1000" s="5"/>
      <c r="AH1000" s="5"/>
      <c r="AI1000" s="28"/>
      <c r="AJ1000" s="28"/>
    </row>
  </sheetData>
  <pageMargins left="0.7" right="0.7" top="0.75" bottom="0.75" header="0" footer="0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8EA17-59E1-544C-AD23-5152A153C3A8}">
  <dimension ref="A1:M1000"/>
  <sheetViews>
    <sheetView workbookViewId="0">
      <selection activeCell="E36" sqref="E36"/>
    </sheetView>
  </sheetViews>
  <sheetFormatPr baseColWidth="10" defaultRowHeight="14" x14ac:dyDescent="0.15"/>
  <cols>
    <col min="1" max="1" width="20.33203125" style="18" bestFit="1" customWidth="1"/>
    <col min="2" max="2" width="20.1640625" style="18" bestFit="1" customWidth="1"/>
    <col min="3" max="3" width="6.5" style="18" bestFit="1" customWidth="1"/>
    <col min="4" max="4" width="11.33203125" style="18" bestFit="1" customWidth="1"/>
    <col min="5" max="5" width="17.6640625" style="18" bestFit="1" customWidth="1"/>
    <col min="6" max="6" width="15.6640625" style="18" customWidth="1"/>
    <col min="7" max="7" width="17.33203125" style="18" bestFit="1" customWidth="1"/>
    <col min="8" max="8" width="21.1640625" style="18" bestFit="1" customWidth="1"/>
    <col min="9" max="10" width="21.1640625" style="18" customWidth="1"/>
    <col min="11" max="11" width="23" style="18" bestFit="1" customWidth="1"/>
    <col min="12" max="12" width="10.83203125" style="18"/>
    <col min="13" max="13" width="19.33203125" style="18" bestFit="1" customWidth="1"/>
    <col min="14" max="16384" width="10.83203125" style="18"/>
  </cols>
  <sheetData>
    <row r="1" spans="1:13" x14ac:dyDescent="0.15">
      <c r="A1" s="15" t="s">
        <v>197</v>
      </c>
      <c r="B1" s="15" t="s">
        <v>3</v>
      </c>
      <c r="C1" s="15" t="s">
        <v>4</v>
      </c>
      <c r="D1" s="15" t="s">
        <v>5</v>
      </c>
      <c r="E1" s="16" t="s">
        <v>196</v>
      </c>
      <c r="F1" s="16" t="s">
        <v>198</v>
      </c>
      <c r="G1" s="16" t="s">
        <v>199</v>
      </c>
      <c r="H1" s="17" t="s">
        <v>194</v>
      </c>
      <c r="I1" s="16" t="s">
        <v>200</v>
      </c>
      <c r="J1" s="16" t="s">
        <v>201</v>
      </c>
      <c r="K1" s="17" t="s">
        <v>195</v>
      </c>
      <c r="L1" s="16" t="s">
        <v>202</v>
      </c>
      <c r="M1" s="16" t="s">
        <v>203</v>
      </c>
    </row>
    <row r="2" spans="1:13" x14ac:dyDescent="0.15">
      <c r="A2" s="19" t="s">
        <v>177</v>
      </c>
      <c r="B2" s="19" t="s">
        <v>166</v>
      </c>
      <c r="C2" s="19" t="s">
        <v>37</v>
      </c>
      <c r="D2" s="19" t="s">
        <v>31</v>
      </c>
      <c r="E2" s="20">
        <f>Table_1[[#This Row],[NEP (mg O2 cm-2 h-1)]]</f>
        <v>-0.18940739162345743</v>
      </c>
      <c r="F2" s="20"/>
      <c r="G2" s="20"/>
      <c r="H2" s="43">
        <f>'NDS Data Analysis'!AI2</f>
        <v>4.3243696717683577E-2</v>
      </c>
      <c r="K2" s="43">
        <f>'NDS Data Analysis'!AJ2</f>
        <v>-0.14616369490577386</v>
      </c>
    </row>
    <row r="3" spans="1:13" x14ac:dyDescent="0.15">
      <c r="A3" s="19" t="s">
        <v>179</v>
      </c>
      <c r="B3" s="19" t="s">
        <v>166</v>
      </c>
      <c r="C3" s="19" t="s">
        <v>37</v>
      </c>
      <c r="D3" s="19" t="s">
        <v>31</v>
      </c>
      <c r="E3" s="20">
        <f>Table_1[[#This Row],[NEP (mg O2 cm-2 h-1)]]</f>
        <v>-0.56371247506981537</v>
      </c>
      <c r="F3" s="20"/>
      <c r="G3" s="20"/>
      <c r="H3" s="43">
        <f>'NDS Data Analysis'!AI3</f>
        <v>0</v>
      </c>
      <c r="K3" s="43">
        <f>'NDS Data Analysis'!AJ3</f>
        <v>-0.56371247506981537</v>
      </c>
    </row>
    <row r="4" spans="1:13" x14ac:dyDescent="0.15">
      <c r="A4" s="19" t="s">
        <v>181</v>
      </c>
      <c r="B4" s="19" t="s">
        <v>166</v>
      </c>
      <c r="C4" s="19" t="s">
        <v>37</v>
      </c>
      <c r="D4" s="19" t="s">
        <v>31</v>
      </c>
      <c r="E4" s="20">
        <f>Table_1[[#This Row],[NEP (mg O2 cm-2 h-1)]]</f>
        <v>-0.74864581669351093</v>
      </c>
      <c r="F4" s="20"/>
      <c r="G4" s="20"/>
      <c r="H4" s="43">
        <f>'NDS Data Analysis'!AI4</f>
        <v>0.23784033194726353</v>
      </c>
      <c r="K4" s="43">
        <f>'NDS Data Analysis'!AJ4</f>
        <v>-0.51080548474624743</v>
      </c>
    </row>
    <row r="5" spans="1:13" x14ac:dyDescent="0.15">
      <c r="A5" s="19" t="s">
        <v>188</v>
      </c>
      <c r="B5" s="19" t="s">
        <v>166</v>
      </c>
      <c r="C5" s="19" t="s">
        <v>37</v>
      </c>
      <c r="D5" s="19" t="s">
        <v>31</v>
      </c>
      <c r="E5" s="20">
        <f>Table_1[[#This Row],[NEP (mg O2 cm-2 h-1)]]</f>
        <v>-0.3670685884175548</v>
      </c>
      <c r="F5" s="20">
        <f>AVERAGE(E2:E5)</f>
        <v>-0.46720856795108467</v>
      </c>
      <c r="G5" s="20">
        <f>STDEV(E2:E5)</f>
        <v>0.24202027335113604</v>
      </c>
      <c r="H5" s="43">
        <f>'NDS Data Analysis'!AI5</f>
        <v>0.34281880836824835</v>
      </c>
      <c r="I5" s="20">
        <f>AVERAGE(H2:H5)</f>
        <v>0.15597570925829884</v>
      </c>
      <c r="J5" s="20">
        <f>STDEV(H2:H5)</f>
        <v>0.16191467780192526</v>
      </c>
      <c r="K5" s="43">
        <f>'NDS Data Analysis'!AJ5</f>
        <v>-2.4249780049306446E-2</v>
      </c>
      <c r="L5" s="20">
        <f>AVERAGE(K2:K5)</f>
        <v>-0.31123285869278577</v>
      </c>
      <c r="M5" s="20">
        <f>STDEV(K2:K5)</f>
        <v>0.26657225788192318</v>
      </c>
    </row>
    <row r="6" spans="1:13" x14ac:dyDescent="0.15">
      <c r="A6" s="19" t="s">
        <v>167</v>
      </c>
      <c r="B6" s="19" t="s">
        <v>166</v>
      </c>
      <c r="C6" s="19" t="s">
        <v>30</v>
      </c>
      <c r="D6" s="19" t="s">
        <v>31</v>
      </c>
      <c r="E6" s="20">
        <f>Table_1[[#This Row],[NEP (mg O2 cm-2 h-1)]]</f>
        <v>-0.20149722513133769</v>
      </c>
      <c r="F6" s="20"/>
      <c r="G6" s="20"/>
      <c r="H6" s="43">
        <f>'NDS Data Analysis'!AI6</f>
        <v>0.8307341737870978</v>
      </c>
      <c r="I6" s="20"/>
      <c r="J6" s="20"/>
      <c r="K6" s="43">
        <f>'NDS Data Analysis'!AJ6</f>
        <v>0.62923694865576008</v>
      </c>
      <c r="L6" s="20"/>
      <c r="M6" s="20"/>
    </row>
    <row r="7" spans="1:13" x14ac:dyDescent="0.15">
      <c r="A7" s="19" t="s">
        <v>169</v>
      </c>
      <c r="B7" s="19" t="s">
        <v>166</v>
      </c>
      <c r="C7" s="19" t="s">
        <v>30</v>
      </c>
      <c r="D7" s="19" t="s">
        <v>31</v>
      </c>
      <c r="E7" s="20">
        <f>Table_1[[#This Row],[NEP (mg O2 cm-2 h-1)]]</f>
        <v>-0.59189809882330624</v>
      </c>
      <c r="F7" s="20"/>
      <c r="G7" s="20"/>
      <c r="H7" s="43" t="s">
        <v>24</v>
      </c>
      <c r="I7" s="20"/>
      <c r="J7" s="20"/>
      <c r="K7" s="43" t="s">
        <v>24</v>
      </c>
      <c r="L7" s="20"/>
      <c r="M7" s="20"/>
    </row>
    <row r="8" spans="1:13" x14ac:dyDescent="0.15">
      <c r="A8" s="19" t="s">
        <v>175</v>
      </c>
      <c r="B8" s="19" t="s">
        <v>166</v>
      </c>
      <c r="C8" s="19" t="s">
        <v>30</v>
      </c>
      <c r="D8" s="19" t="s">
        <v>31</v>
      </c>
      <c r="E8" s="20">
        <f>Table_1[[#This Row],[NEP (mg O2 cm-2 h-1)]]</f>
        <v>-0.57280461176448982</v>
      </c>
      <c r="F8" s="20"/>
      <c r="G8" s="20"/>
      <c r="H8" s="43">
        <f>'NDS Data Analysis'!AI8</f>
        <v>1.0643305263244784</v>
      </c>
      <c r="I8" s="20"/>
      <c r="J8" s="20"/>
      <c r="K8" s="43">
        <f>'NDS Data Analysis'!AJ8</f>
        <v>0.49152591455998862</v>
      </c>
      <c r="L8" s="20"/>
      <c r="M8" s="20"/>
    </row>
    <row r="9" spans="1:13" x14ac:dyDescent="0.15">
      <c r="A9" s="19" t="s">
        <v>178</v>
      </c>
      <c r="B9" s="19" t="s">
        <v>166</v>
      </c>
      <c r="C9" s="19" t="s">
        <v>30</v>
      </c>
      <c r="D9" s="19" t="s">
        <v>31</v>
      </c>
      <c r="E9" s="20">
        <f>Table_1[[#This Row],[NEP (mg O2 cm-2 h-1)]]</f>
        <v>-0.57050419163692156</v>
      </c>
      <c r="F9" s="20">
        <f>AVERAGE(E6:E9)</f>
        <v>-0.48417603183901381</v>
      </c>
      <c r="G9" s="20">
        <f>STDEV(E6:E9)</f>
        <v>0.18869634145079398</v>
      </c>
      <c r="H9" s="43">
        <f>'NDS Data Analysis'!AI9</f>
        <v>0.49730251225337074</v>
      </c>
      <c r="I9" s="20">
        <f>AVERAGE(H6:H9)</f>
        <v>0.79745573745498233</v>
      </c>
      <c r="J9" s="20">
        <f>STDEV(H6:H9)</f>
        <v>0.28497505667845591</v>
      </c>
      <c r="K9" s="43">
        <f>'NDS Data Analysis'!AJ9</f>
        <v>-7.3201679383550822E-2</v>
      </c>
      <c r="L9" s="20">
        <f>AVERAGE(K6:K9)</f>
        <v>0.34918706127739929</v>
      </c>
      <c r="M9" s="20">
        <f>STDEV(K6:K9)</f>
        <v>0.37222341195280728</v>
      </c>
    </row>
    <row r="10" spans="1:13" x14ac:dyDescent="0.15">
      <c r="A10" s="19" t="s">
        <v>180</v>
      </c>
      <c r="B10" s="19" t="s">
        <v>166</v>
      </c>
      <c r="C10" s="19" t="s">
        <v>37</v>
      </c>
      <c r="D10" s="19" t="s">
        <v>33</v>
      </c>
      <c r="E10" s="20">
        <f>Table_1[[#This Row],[NEP (mg O2 cm-2 h-1)]]</f>
        <v>-1.3153291084962373</v>
      </c>
      <c r="F10" s="20"/>
      <c r="G10" s="20"/>
      <c r="H10" s="43">
        <f>'NDS Data Analysis'!AI10</f>
        <v>0.3013299412191372</v>
      </c>
      <c r="I10" s="20"/>
      <c r="J10" s="20"/>
      <c r="K10" s="43">
        <f>'NDS Data Analysis'!AJ10</f>
        <v>-1.0139991672771</v>
      </c>
      <c r="L10" s="20"/>
      <c r="M10" s="20"/>
    </row>
    <row r="11" spans="1:13" x14ac:dyDescent="0.15">
      <c r="A11" s="19" t="s">
        <v>187</v>
      </c>
      <c r="B11" s="19" t="s">
        <v>166</v>
      </c>
      <c r="C11" s="19" t="s">
        <v>37</v>
      </c>
      <c r="D11" s="19" t="s">
        <v>33</v>
      </c>
      <c r="E11" s="20">
        <f>Table_1[[#This Row],[NEP (mg O2 cm-2 h-1)]]</f>
        <v>0</v>
      </c>
      <c r="F11" s="20"/>
      <c r="G11" s="20"/>
      <c r="H11" s="43">
        <f>'NDS Data Analysis'!AI11</f>
        <v>0.34281880836824835</v>
      </c>
      <c r="I11" s="20"/>
      <c r="J11" s="20"/>
      <c r="K11" s="43">
        <f>'NDS Data Analysis'!AJ11</f>
        <v>0.34281880836824835</v>
      </c>
      <c r="L11" s="20"/>
      <c r="M11" s="20"/>
    </row>
    <row r="12" spans="1:13" x14ac:dyDescent="0.15">
      <c r="A12" s="19" t="s">
        <v>190</v>
      </c>
      <c r="B12" s="19" t="s">
        <v>166</v>
      </c>
      <c r="C12" s="19" t="s">
        <v>37</v>
      </c>
      <c r="D12" s="19" t="s">
        <v>33</v>
      </c>
      <c r="E12" s="20">
        <f>Table_1[[#This Row],[NEP (mg O2 cm-2 h-1)]]</f>
        <v>-0.18282566759020991</v>
      </c>
      <c r="F12" s="20"/>
      <c r="G12" s="20"/>
      <c r="H12" s="43">
        <f>'NDS Data Analysis'!AI12</f>
        <v>0.12740407508304274</v>
      </c>
      <c r="I12" s="20"/>
      <c r="J12" s="20"/>
      <c r="K12" s="43">
        <f>'NDS Data Analysis'!AJ12</f>
        <v>-5.5421592507167161E-2</v>
      </c>
      <c r="L12" s="20"/>
      <c r="M12" s="20"/>
    </row>
    <row r="13" spans="1:13" x14ac:dyDescent="0.15">
      <c r="A13" s="19" t="s">
        <v>192</v>
      </c>
      <c r="B13" s="19" t="s">
        <v>166</v>
      </c>
      <c r="C13" s="19" t="s">
        <v>37</v>
      </c>
      <c r="D13" s="19" t="s">
        <v>33</v>
      </c>
      <c r="E13" s="20">
        <f>Table_1[[#This Row],[NEP (mg O2 cm-2 h-1)]]</f>
        <v>-0.90366121957756729</v>
      </c>
      <c r="F13" s="20">
        <f>AVERAGE(E10:E13)</f>
        <v>-0.6004539989160036</v>
      </c>
      <c r="G13" s="20">
        <f>STDEV(E10:E13)</f>
        <v>0.61588404452430501</v>
      </c>
      <c r="H13" s="43">
        <f>'NDS Data Analysis'!AI13</f>
        <v>0.57590085290916415</v>
      </c>
      <c r="I13" s="20">
        <f>AVERAGE(H10:H13)</f>
        <v>0.33686341939489811</v>
      </c>
      <c r="J13" s="20">
        <f>STDEV(H10:H13)</f>
        <v>0.1846710645713352</v>
      </c>
      <c r="K13" s="43">
        <f>'NDS Data Analysis'!AJ13</f>
        <v>-0.32776036666840314</v>
      </c>
      <c r="L13" s="20">
        <f>AVERAGE(K10:K13)</f>
        <v>-0.26359057952110548</v>
      </c>
      <c r="M13" s="20">
        <f>STDEV(K10:K13)</f>
        <v>0.57105092681103486</v>
      </c>
    </row>
    <row r="14" spans="1:13" x14ac:dyDescent="0.15">
      <c r="A14" s="19" t="s">
        <v>168</v>
      </c>
      <c r="B14" s="19" t="s">
        <v>166</v>
      </c>
      <c r="C14" s="19" t="s">
        <v>30</v>
      </c>
      <c r="D14" s="19" t="s">
        <v>33</v>
      </c>
      <c r="E14" s="20">
        <f>Table_1[[#This Row],[NEP (mg O2 cm-2 h-1)]]</f>
        <v>-0.59437465990624894</v>
      </c>
      <c r="F14" s="20"/>
      <c r="G14" s="20"/>
      <c r="H14" s="43">
        <f>'NDS Data Analysis'!AI14</f>
        <v>0.83439379569805405</v>
      </c>
      <c r="I14" s="20"/>
      <c r="J14" s="20"/>
      <c r="K14" s="43">
        <f>'NDS Data Analysis'!AJ14</f>
        <v>0.24001913579180512</v>
      </c>
      <c r="L14" s="20"/>
      <c r="M14" s="20"/>
    </row>
    <row r="15" spans="1:13" x14ac:dyDescent="0.15">
      <c r="A15" s="19" t="s">
        <v>182</v>
      </c>
      <c r="B15" s="19" t="s">
        <v>166</v>
      </c>
      <c r="C15" s="19" t="s">
        <v>30</v>
      </c>
      <c r="D15" s="19" t="s">
        <v>33</v>
      </c>
      <c r="E15" s="20">
        <f>Table_1[[#This Row],[NEP (mg O2 cm-2 h-1)]]</f>
        <v>-1.3049721863820938</v>
      </c>
      <c r="F15" s="20"/>
      <c r="G15" s="20"/>
      <c r="H15" s="43">
        <f>'NDS Data Analysis'!AI15</f>
        <v>1.1459579630186396</v>
      </c>
      <c r="I15" s="20"/>
      <c r="J15" s="20"/>
      <c r="K15" s="43">
        <f>'NDS Data Analysis'!AJ15</f>
        <v>-0.15901422336345417</v>
      </c>
      <c r="L15" s="20"/>
      <c r="M15" s="20"/>
    </row>
    <row r="16" spans="1:13" x14ac:dyDescent="0.15">
      <c r="A16" s="19" t="s">
        <v>189</v>
      </c>
      <c r="B16" s="19" t="s">
        <v>166</v>
      </c>
      <c r="C16" s="19" t="s">
        <v>30</v>
      </c>
      <c r="D16" s="19" t="s">
        <v>33</v>
      </c>
      <c r="E16" s="20">
        <f>Table_1[[#This Row],[NEP (mg O2 cm-2 h-1)]]</f>
        <v>-1.4569799355650621</v>
      </c>
      <c r="F16" s="20"/>
      <c r="G16" s="20"/>
      <c r="H16" s="43">
        <f>'NDS Data Analysis'!AI16</f>
        <v>1.4569799355650617</v>
      </c>
      <c r="I16" s="20"/>
      <c r="J16" s="20"/>
      <c r="K16" s="43">
        <f>'NDS Data Analysis'!AJ16</f>
        <v>0</v>
      </c>
      <c r="L16" s="20"/>
      <c r="M16" s="20"/>
    </row>
    <row r="17" spans="1:13" x14ac:dyDescent="0.15">
      <c r="A17" s="19" t="s">
        <v>191</v>
      </c>
      <c r="B17" s="19" t="s">
        <v>166</v>
      </c>
      <c r="C17" s="19" t="s">
        <v>30</v>
      </c>
      <c r="D17" s="19" t="s">
        <v>33</v>
      </c>
      <c r="E17" s="20">
        <f>Table_1[[#This Row],[NEP (mg O2 cm-2 h-1)]]</f>
        <v>-0.72569881848068307</v>
      </c>
      <c r="F17" s="20">
        <f>AVERAGE(E14:E17)</f>
        <v>-1.020506400083522</v>
      </c>
      <c r="G17" s="20">
        <f>STDEV(E14:E17)</f>
        <v>0.42423645172130325</v>
      </c>
      <c r="H17" s="43">
        <f>'NDS Data Analysis'!AI17</f>
        <v>1.0238237385051798</v>
      </c>
      <c r="I17" s="20">
        <f>AVERAGE(H14:H17)</f>
        <v>1.1152888581967337</v>
      </c>
      <c r="J17" s="20">
        <f>STDEV(H14:H17)</f>
        <v>0.26138177097879506</v>
      </c>
      <c r="K17" s="43">
        <f>'NDS Data Analysis'!AJ17</f>
        <v>0.29812492002449675</v>
      </c>
      <c r="L17" s="20">
        <f>AVERAGE(K14:K17)</f>
        <v>9.4782458113211926E-2</v>
      </c>
      <c r="M17" s="20">
        <f>STDEV(K14:K17)</f>
        <v>0.21278966081854084</v>
      </c>
    </row>
    <row r="18" spans="1:13" x14ac:dyDescent="0.15">
      <c r="A18" s="19" t="s">
        <v>165</v>
      </c>
      <c r="B18" s="19" t="s">
        <v>166</v>
      </c>
      <c r="C18" s="19" t="s">
        <v>24</v>
      </c>
      <c r="D18" s="19" t="s">
        <v>24</v>
      </c>
      <c r="E18" s="20">
        <f>Table_1[[#This Row],[NEP (mg O2 cm-2 h-1)]]</f>
        <v>0.8307341737870978</v>
      </c>
      <c r="F18" s="20"/>
      <c r="G18" s="20"/>
      <c r="H18" s="43">
        <f>'NDS Data Analysis'!AI18</f>
        <v>-0.60707497315210901</v>
      </c>
      <c r="I18" s="20"/>
      <c r="J18" s="20"/>
      <c r="K18" s="43">
        <f>'NDS Data Analysis'!AJ18</f>
        <v>0.22365920063498879</v>
      </c>
      <c r="L18" s="20"/>
      <c r="M18" s="20"/>
    </row>
    <row r="19" spans="1:13" x14ac:dyDescent="0.15">
      <c r="A19" s="19" t="s">
        <v>165</v>
      </c>
      <c r="B19" s="19" t="s">
        <v>166</v>
      </c>
      <c r="C19" s="19" t="s">
        <v>24</v>
      </c>
      <c r="D19" s="19" t="s">
        <v>24</v>
      </c>
      <c r="E19" s="20">
        <f>Table_1[[#This Row],[NEP (mg O2 cm-2 h-1)]]</f>
        <v>0.20587759959071641</v>
      </c>
      <c r="F19" s="20"/>
      <c r="G19" s="20"/>
      <c r="H19" s="43">
        <f>'NDS Data Analysis'!AI19</f>
        <v>-0.40471664876807323</v>
      </c>
      <c r="I19" s="20"/>
      <c r="J19" s="20"/>
      <c r="K19" s="43">
        <f>'NDS Data Analysis'!AJ19</f>
        <v>-0.19883904917735681</v>
      </c>
      <c r="L19" s="20"/>
      <c r="M19" s="20"/>
    </row>
    <row r="20" spans="1:13" x14ac:dyDescent="0.15">
      <c r="A20" s="19" t="s">
        <v>165</v>
      </c>
      <c r="B20" s="19" t="s">
        <v>166</v>
      </c>
      <c r="C20" s="19" t="s">
        <v>24</v>
      </c>
      <c r="D20" s="19" t="s">
        <v>24</v>
      </c>
      <c r="E20" s="20">
        <f>Table_1[[#This Row],[NEP (mg O2 cm-2 h-1)]]</f>
        <v>0.20410279269769299</v>
      </c>
      <c r="F20" s="20"/>
      <c r="G20" s="20"/>
      <c r="H20" s="43">
        <f>'NDS Data Analysis'!AI20</f>
        <v>-0.20410279269769299</v>
      </c>
      <c r="I20" s="20"/>
      <c r="J20" s="20"/>
      <c r="K20" s="43">
        <f>'NDS Data Analysis'!AJ20</f>
        <v>0</v>
      </c>
      <c r="L20" s="20"/>
      <c r="M20" s="20"/>
    </row>
    <row r="21" spans="1:13" x14ac:dyDescent="0.15">
      <c r="A21" s="19" t="s">
        <v>165</v>
      </c>
      <c r="B21" s="19" t="s">
        <v>166</v>
      </c>
      <c r="C21" s="19" t="s">
        <v>24</v>
      </c>
      <c r="D21" s="19" t="s">
        <v>24</v>
      </c>
      <c r="E21" s="20">
        <f>Table_1[[#This Row],[NEP (mg O2 cm-2 h-1)]]</f>
        <v>0.20235832438403573</v>
      </c>
      <c r="F21" s="20"/>
      <c r="G21" s="20"/>
      <c r="H21" s="43">
        <f>'NDS Data Analysis'!AI21</f>
        <v>-0.40997270914168454</v>
      </c>
      <c r="I21" s="20"/>
      <c r="J21" s="20"/>
      <c r="K21" s="43">
        <f>'NDS Data Analysis'!AJ21</f>
        <v>-0.20761438475764882</v>
      </c>
      <c r="L21" s="20"/>
      <c r="M21" s="20"/>
    </row>
    <row r="22" spans="1:13" x14ac:dyDescent="0.15">
      <c r="A22" s="19" t="s">
        <v>165</v>
      </c>
      <c r="B22" s="19" t="s">
        <v>166</v>
      </c>
      <c r="C22" s="19" t="s">
        <v>24</v>
      </c>
      <c r="D22" s="19" t="s">
        <v>24</v>
      </c>
      <c r="E22" s="20">
        <f>Table_1[[#This Row],[NEP (mg O2 cm-2 h-1)]]</f>
        <v>0.40128684665986919</v>
      </c>
      <c r="F22" s="20">
        <f>AVERAGE(E18:E22)</f>
        <v>0.36887194742388241</v>
      </c>
      <c r="G22" s="20">
        <f>STDEV(E18:E22)</f>
        <v>0.27194220905656757</v>
      </c>
      <c r="H22" s="43">
        <f>'NDS Data Analysis'!AI22</f>
        <v>-0.41355325681977789</v>
      </c>
      <c r="I22" s="20">
        <f>AVERAGE(H18:H22)</f>
        <v>-0.40788407611586752</v>
      </c>
      <c r="J22" s="20">
        <f>STDEV(H18:H22)</f>
        <v>0.14252224346346334</v>
      </c>
      <c r="K22" s="43">
        <f>'NDS Data Analysis'!AJ22</f>
        <v>-1.2266410159908703E-2</v>
      </c>
      <c r="L22" s="20">
        <f>AVERAGE(K18:K22)</f>
        <v>-3.9012128691985108E-2</v>
      </c>
      <c r="M22" s="20">
        <f>STDEV(K18:K22)</f>
        <v>0.1769215024788858</v>
      </c>
    </row>
    <row r="23" spans="1:13" x14ac:dyDescent="0.15">
      <c r="A23" s="19" t="s">
        <v>172</v>
      </c>
      <c r="B23" s="19" t="s">
        <v>166</v>
      </c>
      <c r="C23" s="19" t="s">
        <v>37</v>
      </c>
      <c r="D23" s="19" t="s">
        <v>38</v>
      </c>
      <c r="E23" s="20">
        <f>Table_1[[#This Row],[NEP (mg O2 cm-2 h-1)]]</f>
        <v>-0.9703247521693551</v>
      </c>
      <c r="F23" s="20"/>
      <c r="G23" s="20"/>
      <c r="H23" s="43" t="s">
        <v>24</v>
      </c>
      <c r="I23" s="20"/>
      <c r="J23" s="20"/>
      <c r="K23" s="43" t="s">
        <v>24</v>
      </c>
      <c r="L23" s="20"/>
      <c r="M23" s="20"/>
    </row>
    <row r="24" spans="1:13" x14ac:dyDescent="0.15">
      <c r="A24" s="19" t="s">
        <v>174</v>
      </c>
      <c r="B24" s="19" t="s">
        <v>166</v>
      </c>
      <c r="C24" s="19" t="s">
        <v>37</v>
      </c>
      <c r="D24" s="19" t="s">
        <v>38</v>
      </c>
      <c r="E24" s="20">
        <f>Table_1[[#This Row],[NEP (mg O2 cm-2 h-1)]]</f>
        <v>-2.3004946351027304</v>
      </c>
      <c r="F24" s="20"/>
      <c r="G24" s="20"/>
      <c r="H24" s="43">
        <f>'NDS Data Analysis'!AI24</f>
        <v>1.455309087015102</v>
      </c>
      <c r="I24" s="20"/>
      <c r="J24" s="20"/>
      <c r="K24" s="43">
        <f>'NDS Data Analysis'!AJ24</f>
        <v>-0.84518554808762847</v>
      </c>
      <c r="L24" s="20"/>
      <c r="M24" s="20"/>
    </row>
    <row r="25" spans="1:13" x14ac:dyDescent="0.15">
      <c r="A25" s="19" t="s">
        <v>176</v>
      </c>
      <c r="B25" s="19" t="s">
        <v>166</v>
      </c>
      <c r="C25" s="19" t="s">
        <v>37</v>
      </c>
      <c r="D25" s="19" t="s">
        <v>38</v>
      </c>
      <c r="E25" s="20">
        <f>Table_1[[#This Row],[NEP (mg O2 cm-2 h-1)]]</f>
        <v>-2.0834813078580381</v>
      </c>
      <c r="F25" s="20"/>
      <c r="G25" s="20"/>
      <c r="H25" s="43">
        <f>'NDS Data Analysis'!AI25</f>
        <v>0.95136132778905769</v>
      </c>
      <c r="I25" s="20"/>
      <c r="J25" s="20"/>
      <c r="K25" s="43">
        <f>'NDS Data Analysis'!AJ25</f>
        <v>-1.1321199800689805</v>
      </c>
      <c r="L25" s="20"/>
      <c r="M25" s="20"/>
    </row>
    <row r="26" spans="1:13" x14ac:dyDescent="0.15">
      <c r="A26" s="19" t="s">
        <v>185</v>
      </c>
      <c r="B26" s="19" t="s">
        <v>166</v>
      </c>
      <c r="C26" s="19" t="s">
        <v>37</v>
      </c>
      <c r="D26" s="19" t="s">
        <v>38</v>
      </c>
      <c r="E26" s="20">
        <f>Table_1[[#This Row],[NEP (mg O2 cm-2 h-1)]]</f>
        <v>-1.4739874834510354</v>
      </c>
      <c r="F26" s="20">
        <f>AVERAGE(E23:E26)</f>
        <v>-1.7070720446452898</v>
      </c>
      <c r="G26" s="20">
        <f>STDEV(E23:E26)</f>
        <v>0.60303656327382604</v>
      </c>
      <c r="H26" s="43">
        <f>'NDS Data Analysis'!AI26</f>
        <v>1.6069631642261715</v>
      </c>
      <c r="I26" s="20">
        <f>AVERAGE(H23:H26)</f>
        <v>1.3378778596767769</v>
      </c>
      <c r="J26" s="20">
        <f>STDEV(H23:H26)</f>
        <v>0.34321423608377433</v>
      </c>
      <c r="K26" s="43">
        <f>'NDS Data Analysis'!AJ26</f>
        <v>0.13297568077513611</v>
      </c>
      <c r="L26" s="20">
        <f>AVERAGE(K23:K26)</f>
        <v>-0.61477661579382425</v>
      </c>
      <c r="M26" s="20">
        <f>STDEV(K23:K26)</f>
        <v>0.66327442648743162</v>
      </c>
    </row>
    <row r="27" spans="1:13" x14ac:dyDescent="0.15">
      <c r="A27" s="19" t="s">
        <v>183</v>
      </c>
      <c r="B27" s="19" t="s">
        <v>166</v>
      </c>
      <c r="C27" s="19" t="s">
        <v>30</v>
      </c>
      <c r="D27" s="19" t="s">
        <v>38</v>
      </c>
      <c r="E27" s="20">
        <f>Table_1[[#This Row],[NEP (mg O2 cm-2 h-1)]]</f>
        <v>-1.6778213824912633</v>
      </c>
      <c r="F27" s="20"/>
      <c r="G27" s="20"/>
      <c r="H27" s="43">
        <f>'NDS Data Analysis'!AI27</f>
        <v>1.1027142663009541</v>
      </c>
      <c r="I27" s="20"/>
      <c r="J27" s="20"/>
      <c r="K27" s="43">
        <f>'NDS Data Analysis'!AJ27</f>
        <v>-0.57510711619030919</v>
      </c>
      <c r="L27" s="20"/>
      <c r="M27" s="20"/>
    </row>
    <row r="28" spans="1:13" x14ac:dyDescent="0.15">
      <c r="A28" s="19" t="s">
        <v>184</v>
      </c>
      <c r="B28" s="19" t="s">
        <v>166</v>
      </c>
      <c r="C28" s="19" t="s">
        <v>30</v>
      </c>
      <c r="D28" s="19" t="s">
        <v>38</v>
      </c>
      <c r="E28" s="20">
        <f>Table_1[[#This Row],[NEP (mg O2 cm-2 h-1)]]</f>
        <v>-1.6647134029405504</v>
      </c>
      <c r="F28" s="20"/>
      <c r="G28" s="20"/>
      <c r="H28" s="43">
        <f>'NDS Data Analysis'!AI28</f>
        <v>1.7649325128549493</v>
      </c>
      <c r="I28" s="20"/>
      <c r="J28" s="20"/>
      <c r="K28" s="43">
        <f>'NDS Data Analysis'!AJ28</f>
        <v>0.10021910991439897</v>
      </c>
      <c r="L28" s="20"/>
      <c r="M28" s="20"/>
    </row>
    <row r="29" spans="1:13" x14ac:dyDescent="0.15">
      <c r="A29" s="19" t="s">
        <v>186</v>
      </c>
      <c r="B29" s="19" t="s">
        <v>166</v>
      </c>
      <c r="C29" s="19" t="s">
        <v>30</v>
      </c>
      <c r="D29" s="19" t="s">
        <v>38</v>
      </c>
      <c r="E29" s="20">
        <f>Table_1[[#This Row],[NEP (mg O2 cm-2 h-1)]]</f>
        <v>-1.4739874834510354</v>
      </c>
      <c r="F29" s="20"/>
      <c r="G29" s="20"/>
      <c r="H29" s="43">
        <f>'NDS Data Analysis'!AI29</f>
        <v>1.821224919456327</v>
      </c>
      <c r="I29" s="20"/>
      <c r="J29" s="20"/>
      <c r="K29" s="43">
        <f>'NDS Data Analysis'!AJ29</f>
        <v>0.34723743600529167</v>
      </c>
      <c r="L29" s="20"/>
      <c r="M29" s="20"/>
    </row>
    <row r="30" spans="1:13" x14ac:dyDescent="0.15">
      <c r="A30" s="19" t="s">
        <v>193</v>
      </c>
      <c r="B30" s="19" t="s">
        <v>166</v>
      </c>
      <c r="C30" s="19" t="s">
        <v>30</v>
      </c>
      <c r="D30" s="19" t="s">
        <v>38</v>
      </c>
      <c r="E30" s="20">
        <f>Table_1[[#This Row],[NEP (mg O2 cm-2 h-1)]]</f>
        <v>-1.434904481995894</v>
      </c>
      <c r="F30" s="20">
        <f>AVERAGE(E27:E30)</f>
        <v>-1.5628566877196859</v>
      </c>
      <c r="G30" s="20">
        <f>STDEV(E27:E30)</f>
        <v>0.12630805450225377</v>
      </c>
      <c r="H30" s="43">
        <f>'NDS Data Analysis'!AI30</f>
        <v>1.2371203506937578</v>
      </c>
      <c r="I30" s="20">
        <f>AVERAGE(H27:H30)</f>
        <v>1.4814980123264969</v>
      </c>
      <c r="J30" s="20">
        <f>STDEV(H27:H30)</f>
        <v>0.36466745365974329</v>
      </c>
      <c r="K30" s="43">
        <f>'NDS Data Analysis'!AJ30</f>
        <v>-0.19778413130213623</v>
      </c>
      <c r="L30" s="20">
        <f>AVERAGE(K27:K30)</f>
        <v>-8.1358675393188695E-2</v>
      </c>
      <c r="M30" s="20">
        <f>STDEV(K27:K30)</f>
        <v>0.39749529489722718</v>
      </c>
    </row>
    <row r="31" spans="1:13" x14ac:dyDescent="0.15">
      <c r="A31" s="19" t="s">
        <v>122</v>
      </c>
      <c r="B31" s="21" t="s">
        <v>113</v>
      </c>
      <c r="C31" s="19" t="s">
        <v>37</v>
      </c>
      <c r="D31" s="19" t="s">
        <v>31</v>
      </c>
      <c r="E31" s="20">
        <f>Table_1[[#This Row],[NEP (mg O2 cm-2 h-1)]]</f>
        <v>-0.73987262352913385</v>
      </c>
      <c r="F31" s="20"/>
      <c r="G31" s="20"/>
      <c r="H31" s="43">
        <f>'NDS Data Analysis'!AI31</f>
        <v>0.15092222440116196</v>
      </c>
      <c r="I31" s="20"/>
      <c r="J31" s="20"/>
      <c r="K31" s="43">
        <f>'NDS Data Analysis'!AJ31</f>
        <v>-0.58895039912797187</v>
      </c>
      <c r="L31" s="20"/>
      <c r="M31" s="20"/>
    </row>
    <row r="32" spans="1:13" x14ac:dyDescent="0.15">
      <c r="A32" s="19" t="s">
        <v>124</v>
      </c>
      <c r="B32" s="21" t="s">
        <v>113</v>
      </c>
      <c r="C32" s="19" t="s">
        <v>37</v>
      </c>
      <c r="D32" s="19" t="s">
        <v>31</v>
      </c>
      <c r="E32" s="20">
        <f>Table_1[[#This Row],[NEP (mg O2 cm-2 h-1)]]</f>
        <v>-0.73413717683510959</v>
      </c>
      <c r="F32" s="20"/>
      <c r="G32" s="20"/>
      <c r="H32" s="43">
        <f>'NDS Data Analysis'!AI32</f>
        <v>0.18865278050145159</v>
      </c>
      <c r="I32" s="20"/>
      <c r="J32" s="20"/>
      <c r="K32" s="43">
        <f>'NDS Data Analysis'!AJ32</f>
        <v>-0.54548439633365797</v>
      </c>
      <c r="L32" s="20"/>
      <c r="M32" s="20"/>
    </row>
    <row r="33" spans="1:13" x14ac:dyDescent="0.15">
      <c r="A33" s="19" t="s">
        <v>126</v>
      </c>
      <c r="B33" s="21" t="s">
        <v>113</v>
      </c>
      <c r="C33" s="19" t="s">
        <v>37</v>
      </c>
      <c r="D33" s="19" t="s">
        <v>31</v>
      </c>
      <c r="E33" s="20">
        <f>Table_1[[#This Row],[NEP (mg O2 cm-2 h-1)]]</f>
        <v>-0.73413717683510959</v>
      </c>
      <c r="F33" s="20"/>
      <c r="G33" s="20"/>
      <c r="H33" s="43">
        <f>'NDS Data Analysis'!AI33</f>
        <v>0.18790415835660459</v>
      </c>
      <c r="I33" s="20"/>
      <c r="J33" s="20"/>
      <c r="K33" s="43">
        <f>'NDS Data Analysis'!AJ33</f>
        <v>-0.54623301847850503</v>
      </c>
      <c r="L33" s="20"/>
      <c r="M33" s="20"/>
    </row>
    <row r="34" spans="1:13" x14ac:dyDescent="0.15">
      <c r="A34" s="19" t="s">
        <v>133</v>
      </c>
      <c r="B34" s="21" t="s">
        <v>113</v>
      </c>
      <c r="C34" s="19" t="s">
        <v>37</v>
      </c>
      <c r="D34" s="19" t="s">
        <v>31</v>
      </c>
      <c r="E34" s="20">
        <f>Table_1[[#This Row],[NEP (mg O2 cm-2 h-1)]]</f>
        <v>-1.0843934634930801</v>
      </c>
      <c r="F34" s="20">
        <f>AVERAGE(E31:E34)</f>
        <v>-0.82313511017310836</v>
      </c>
      <c r="G34" s="20">
        <f>STDEV(E31:E34)</f>
        <v>0.17419321948004601</v>
      </c>
      <c r="H34" s="43">
        <f>'NDS Data Analysis'!AI34</f>
        <v>0.36565133518042137</v>
      </c>
      <c r="I34" s="20">
        <f>AVERAGE(H31:H34)</f>
        <v>0.22328262460990989</v>
      </c>
      <c r="J34" s="20">
        <f>STDEV(H31:H34)</f>
        <v>9.6532791052734337E-2</v>
      </c>
      <c r="K34" s="43">
        <f>'NDS Data Analysis'!AJ34</f>
        <v>-0.71874212831265871</v>
      </c>
      <c r="L34" s="20">
        <f>AVERAGE(K31:K34)</f>
        <v>-0.59985248556319837</v>
      </c>
      <c r="M34" s="20">
        <f>STDEV(K31:K34)</f>
        <v>8.1822040670904109E-2</v>
      </c>
    </row>
    <row r="35" spans="1:13" x14ac:dyDescent="0.15">
      <c r="A35" s="19" t="s">
        <v>114</v>
      </c>
      <c r="B35" s="21" t="s">
        <v>113</v>
      </c>
      <c r="C35" s="19" t="s">
        <v>30</v>
      </c>
      <c r="D35" s="19" t="s">
        <v>31</v>
      </c>
      <c r="E35" s="20">
        <f>Table_1[[#This Row],[NEP (mg O2 cm-2 h-1)]]</f>
        <v>-0.18569352119946805</v>
      </c>
      <c r="F35" s="20"/>
      <c r="G35" s="20"/>
      <c r="H35" s="43">
        <f>'NDS Data Analysis'!AI35</f>
        <v>0.19016806387897328</v>
      </c>
      <c r="I35" s="20"/>
      <c r="J35" s="20"/>
      <c r="K35" s="43">
        <f>'NDS Data Analysis'!AJ35</f>
        <v>4.4745426795052279E-3</v>
      </c>
      <c r="L35" s="20"/>
      <c r="M35" s="20"/>
    </row>
    <row r="36" spans="1:13" x14ac:dyDescent="0.15">
      <c r="A36" s="19" t="s">
        <v>116</v>
      </c>
      <c r="B36" s="21" t="s">
        <v>113</v>
      </c>
      <c r="C36" s="19" t="s">
        <v>30</v>
      </c>
      <c r="D36" s="19" t="s">
        <v>31</v>
      </c>
      <c r="E36" s="20">
        <f>Table_1[[#This Row],[NEP (mg O2 cm-2 h-1)]]</f>
        <v>-0.37138704239893777</v>
      </c>
      <c r="F36" s="20"/>
      <c r="G36" s="20"/>
      <c r="H36" s="43">
        <f>'NDS Data Analysis'!AI36</f>
        <v>-5.6595834150436154E-2</v>
      </c>
      <c r="I36" s="20"/>
      <c r="J36" s="20"/>
      <c r="K36" s="43">
        <f>'NDS Data Analysis'!AJ36</f>
        <v>-0.42798287654937395</v>
      </c>
      <c r="L36" s="20"/>
      <c r="M36" s="20"/>
    </row>
    <row r="37" spans="1:13" x14ac:dyDescent="0.15">
      <c r="A37" s="19" t="s">
        <v>119</v>
      </c>
      <c r="B37" s="21" t="s">
        <v>113</v>
      </c>
      <c r="C37" s="19" t="s">
        <v>30</v>
      </c>
      <c r="D37" s="19" t="s">
        <v>31</v>
      </c>
      <c r="E37" s="20" t="s">
        <v>24</v>
      </c>
      <c r="F37" s="20"/>
      <c r="G37" s="20"/>
      <c r="H37" s="43" t="s">
        <v>24</v>
      </c>
      <c r="I37" s="20"/>
      <c r="J37" s="20"/>
      <c r="K37" s="43" t="s">
        <v>24</v>
      </c>
      <c r="L37" s="20"/>
      <c r="M37" s="20"/>
    </row>
    <row r="38" spans="1:13" x14ac:dyDescent="0.15">
      <c r="A38" s="19" t="s">
        <v>123</v>
      </c>
      <c r="B38" s="21" t="s">
        <v>113</v>
      </c>
      <c r="C38" s="19" t="s">
        <v>30</v>
      </c>
      <c r="D38" s="19" t="s">
        <v>31</v>
      </c>
      <c r="E38" s="20">
        <f>Table_1[[#This Row],[NEP (mg O2 cm-2 h-1)]]</f>
        <v>-0.55274530629413809</v>
      </c>
      <c r="F38" s="20">
        <f>AVERAGE(E35:E38)</f>
        <v>-0.369941956630848</v>
      </c>
      <c r="G38" s="20">
        <f>STDEV(E35:E38)</f>
        <v>0.18353015948326801</v>
      </c>
      <c r="H38" s="43">
        <f>'NDS Data Analysis'!AI38</f>
        <v>0.18865278050145159</v>
      </c>
      <c r="I38" s="20">
        <f>AVERAGE(H35:H38)</f>
        <v>0.10740833674332957</v>
      </c>
      <c r="J38" s="20">
        <f>STDEV(H35:H38)</f>
        <v>0.14203379905445812</v>
      </c>
      <c r="K38" s="43">
        <f>'NDS Data Analysis'!AJ38</f>
        <v>-0.36409252579268647</v>
      </c>
      <c r="L38" s="20">
        <f>AVERAGE(K35:K38)</f>
        <v>-0.26253361988751839</v>
      </c>
      <c r="M38" s="20">
        <f>STDEV(K35:K38)</f>
        <v>0.23343203162380421</v>
      </c>
    </row>
    <row r="39" spans="1:13" x14ac:dyDescent="0.15">
      <c r="A39" s="19" t="s">
        <v>125</v>
      </c>
      <c r="B39" s="21" t="s">
        <v>113</v>
      </c>
      <c r="C39" s="19" t="s">
        <v>37</v>
      </c>
      <c r="D39" s="19" t="s">
        <v>33</v>
      </c>
      <c r="E39" s="20">
        <f>Table_1[[#This Row],[NEP (mg O2 cm-2 h-1)]]</f>
        <v>-0.91767147104388613</v>
      </c>
      <c r="F39" s="20"/>
      <c r="G39" s="20"/>
      <c r="H39" s="43">
        <f>'NDS Data Analysis'!AI39</f>
        <v>0.37730556100290491</v>
      </c>
      <c r="I39" s="20"/>
      <c r="J39" s="20"/>
      <c r="K39" s="43">
        <f>'NDS Data Analysis'!AJ39</f>
        <v>-0.54036591004098122</v>
      </c>
      <c r="L39" s="20"/>
      <c r="M39" s="20"/>
    </row>
    <row r="40" spans="1:13" x14ac:dyDescent="0.15">
      <c r="A40" s="19" t="s">
        <v>132</v>
      </c>
      <c r="B40" s="21" t="s">
        <v>113</v>
      </c>
      <c r="C40" s="19" t="s">
        <v>37</v>
      </c>
      <c r="D40" s="19" t="s">
        <v>33</v>
      </c>
      <c r="E40" s="20">
        <f>Table_1[[#This Row],[NEP (mg O2 cm-2 h-1)]]</f>
        <v>-1.088548227721023</v>
      </c>
      <c r="F40" s="20"/>
      <c r="G40" s="20"/>
      <c r="H40" s="43">
        <f>'NDS Data Analysis'!AI40</f>
        <v>0.56675956952965201</v>
      </c>
      <c r="I40" s="20"/>
      <c r="J40" s="20"/>
      <c r="K40" s="43">
        <f>'NDS Data Analysis'!AJ40</f>
        <v>-0.52178865819137099</v>
      </c>
      <c r="L40" s="20"/>
      <c r="M40" s="20"/>
    </row>
    <row r="41" spans="1:13" x14ac:dyDescent="0.15">
      <c r="A41" s="19" t="s">
        <v>135</v>
      </c>
      <c r="B41" s="21" t="s">
        <v>113</v>
      </c>
      <c r="C41" s="19" t="s">
        <v>37</v>
      </c>
      <c r="D41" s="19" t="s">
        <v>33</v>
      </c>
      <c r="E41" s="20">
        <f>Table_1[[#This Row],[NEP (mg O2 cm-2 h-1)]]</f>
        <v>-0.90022524535864101</v>
      </c>
      <c r="F41" s="20"/>
      <c r="G41" s="20"/>
      <c r="H41" s="43">
        <f>'NDS Data Analysis'!AI41</f>
        <v>0.36565133518042137</v>
      </c>
      <c r="I41" s="20"/>
      <c r="J41" s="20"/>
      <c r="K41" s="43">
        <f>'NDS Data Analysis'!AJ41</f>
        <v>-0.53457391017821965</v>
      </c>
      <c r="L41" s="20"/>
      <c r="M41" s="20"/>
    </row>
    <row r="42" spans="1:13" x14ac:dyDescent="0.15">
      <c r="A42" s="19" t="s">
        <v>137</v>
      </c>
      <c r="B42" s="21" t="s">
        <v>113</v>
      </c>
      <c r="C42" s="19" t="s">
        <v>37</v>
      </c>
      <c r="D42" s="19" t="s">
        <v>33</v>
      </c>
      <c r="E42" s="20">
        <f>Table_1[[#This Row],[NEP (mg O2 cm-2 h-1)]]</f>
        <v>-0.71745224099794791</v>
      </c>
      <c r="F42" s="20">
        <f>AVERAGE(E39:E42)</f>
        <v>-0.90597429628037462</v>
      </c>
      <c r="G42" s="20">
        <f>STDEV(E39:E42)</f>
        <v>0.15170550556209636</v>
      </c>
      <c r="H42" s="43">
        <f>'NDS Data Analysis'!AI42</f>
        <v>0.18282566759020991</v>
      </c>
      <c r="I42" s="20">
        <f>AVERAGE(H39:H42)</f>
        <v>0.37313553332579708</v>
      </c>
      <c r="J42" s="20">
        <f>STDEV(H39:H42)</f>
        <v>0.15682422723639347</v>
      </c>
      <c r="K42" s="43">
        <f>'NDS Data Analysis'!AJ42</f>
        <v>-0.534626573407738</v>
      </c>
      <c r="L42" s="20">
        <f>AVERAGE(K39:K42)</f>
        <v>-0.53283876295457744</v>
      </c>
      <c r="M42" s="20">
        <f>STDEV(K39:K42)</f>
        <v>7.8521708387413111E-3</v>
      </c>
    </row>
    <row r="43" spans="1:13" x14ac:dyDescent="0.15">
      <c r="A43" s="19" t="s">
        <v>115</v>
      </c>
      <c r="B43" s="21" t="s">
        <v>113</v>
      </c>
      <c r="C43" s="19" t="s">
        <v>30</v>
      </c>
      <c r="D43" s="19" t="s">
        <v>33</v>
      </c>
      <c r="E43" s="20">
        <f>Table_1[[#This Row],[NEP (mg O2 cm-2 h-1)]]</f>
        <v>-0.37138704239893777</v>
      </c>
      <c r="F43" s="20"/>
      <c r="G43" s="20"/>
      <c r="H43" s="43">
        <f>'NDS Data Analysis'!AI43</f>
        <v>0.18940739162345743</v>
      </c>
      <c r="I43" s="20"/>
      <c r="J43" s="20"/>
      <c r="K43" s="43">
        <f>'NDS Data Analysis'!AJ43</f>
        <v>-0.18197965077548034</v>
      </c>
      <c r="L43" s="20"/>
      <c r="M43" s="20"/>
    </row>
    <row r="44" spans="1:13" x14ac:dyDescent="0.15">
      <c r="A44" s="19" t="s">
        <v>127</v>
      </c>
      <c r="B44" s="21" t="s">
        <v>113</v>
      </c>
      <c r="C44" s="19" t="s">
        <v>30</v>
      </c>
      <c r="D44" s="19" t="s">
        <v>33</v>
      </c>
      <c r="E44" s="20" t="s">
        <v>24</v>
      </c>
      <c r="F44" s="20"/>
      <c r="G44" s="20"/>
      <c r="H44" s="43" t="s">
        <v>24</v>
      </c>
      <c r="I44" s="20"/>
      <c r="J44" s="20"/>
      <c r="K44" s="43" t="s">
        <v>24</v>
      </c>
      <c r="L44" s="20"/>
      <c r="M44" s="20"/>
    </row>
    <row r="45" spans="1:13" x14ac:dyDescent="0.15">
      <c r="A45" s="19" t="s">
        <v>134</v>
      </c>
      <c r="B45" s="21" t="s">
        <v>113</v>
      </c>
      <c r="C45" s="19" t="s">
        <v>30</v>
      </c>
      <c r="D45" s="19" t="s">
        <v>33</v>
      </c>
      <c r="E45" s="20">
        <f>Table_1[[#This Row],[NEP (mg O2 cm-2 h-1)]]</f>
        <v>-0.72292897566205461</v>
      </c>
      <c r="F45" s="20"/>
      <c r="G45" s="20"/>
      <c r="H45" s="43">
        <f>'NDS Data Analysis'!AI45</f>
        <v>0.36565133518042137</v>
      </c>
      <c r="I45" s="20"/>
      <c r="J45" s="20"/>
      <c r="K45" s="43">
        <f>'NDS Data Analysis'!AJ45</f>
        <v>-0.35727764048163324</v>
      </c>
      <c r="L45" s="20"/>
      <c r="M45" s="20"/>
    </row>
    <row r="46" spans="1:13" x14ac:dyDescent="0.15">
      <c r="A46" s="19" t="s">
        <v>136</v>
      </c>
      <c r="B46" s="21" t="s">
        <v>113</v>
      </c>
      <c r="C46" s="19" t="s">
        <v>30</v>
      </c>
      <c r="D46" s="19" t="s">
        <v>33</v>
      </c>
      <c r="E46" s="20">
        <f>Table_1[[#This Row],[NEP (mg O2 cm-2 h-1)]]</f>
        <v>-0.71745224099794791</v>
      </c>
      <c r="F46" s="20">
        <f>AVERAGE(E43:E46)</f>
        <v>-0.60392275301964682</v>
      </c>
      <c r="G46" s="20">
        <f>STDEV(E43:E46)</f>
        <v>0.20140044982833014</v>
      </c>
      <c r="H46" s="43">
        <f>'NDS Data Analysis'!AI46</f>
        <v>0.5463674758368996</v>
      </c>
      <c r="I46" s="20">
        <f>AVERAGE(H43:H46)</f>
        <v>0.36714206754692613</v>
      </c>
      <c r="J46" s="20">
        <f>STDEV(H43:H46)</f>
        <v>0.17848471122944487</v>
      </c>
      <c r="K46" s="43">
        <f>'NDS Data Analysis'!AJ46</f>
        <v>-0.17108476516104831</v>
      </c>
      <c r="L46" s="20">
        <f>AVERAGE(K43:K46)</f>
        <v>-0.23678068547272066</v>
      </c>
      <c r="M46" s="20">
        <f>STDEV(K43:K46)</f>
        <v>0.10449551070717254</v>
      </c>
    </row>
    <row r="47" spans="1:13" x14ac:dyDescent="0.15">
      <c r="A47" s="19" t="s">
        <v>112</v>
      </c>
      <c r="B47" s="21" t="s">
        <v>113</v>
      </c>
      <c r="C47" s="19" t="s">
        <v>24</v>
      </c>
      <c r="D47" s="19" t="s">
        <v>24</v>
      </c>
      <c r="E47" s="20">
        <f>Table_1[[#This Row],[NEP (mg O2 cm-2 h-1)]]</f>
        <v>0.1871614541733769</v>
      </c>
      <c r="F47" s="20"/>
      <c r="G47" s="20"/>
      <c r="H47" s="43">
        <f>'NDS Data Analysis'!AI47</f>
        <v>-0.95853943129280594</v>
      </c>
      <c r="I47" s="20"/>
      <c r="J47" s="20"/>
      <c r="K47" s="43">
        <f>'NDS Data Analysis'!AJ47</f>
        <v>-0.77137797711942901</v>
      </c>
      <c r="L47" s="20"/>
      <c r="M47" s="20"/>
    </row>
    <row r="48" spans="1:13" x14ac:dyDescent="0.15">
      <c r="A48" s="19" t="s">
        <v>112</v>
      </c>
      <c r="B48" s="21" t="s">
        <v>113</v>
      </c>
      <c r="C48" s="19" t="s">
        <v>24</v>
      </c>
      <c r="D48" s="19" t="s">
        <v>24</v>
      </c>
      <c r="E48" s="20">
        <f>Table_1[[#This Row],[NEP (mg O2 cm-2 h-1)]]</f>
        <v>0.3743229083467538</v>
      </c>
      <c r="F48" s="20"/>
      <c r="G48" s="20"/>
      <c r="H48" s="43">
        <f>'NDS Data Analysis'!AI48</f>
        <v>-0.76373948235265243</v>
      </c>
      <c r="I48" s="20"/>
      <c r="J48" s="20"/>
      <c r="K48" s="43">
        <f>'NDS Data Analysis'!AJ48</f>
        <v>-0.38941657400589863</v>
      </c>
      <c r="L48" s="20"/>
      <c r="M48" s="20"/>
    </row>
    <row r="49" spans="1:13" x14ac:dyDescent="0.15">
      <c r="A49" s="19" t="s">
        <v>112</v>
      </c>
      <c r="B49" s="21" t="s">
        <v>113</v>
      </c>
      <c r="C49" s="19" t="s">
        <v>24</v>
      </c>
      <c r="D49" s="19" t="s">
        <v>24</v>
      </c>
      <c r="E49" s="20">
        <f>Table_1[[#This Row],[NEP (mg O2 cm-2 h-1)]]</f>
        <v>0.37580831671320919</v>
      </c>
      <c r="F49" s="20"/>
      <c r="G49" s="20"/>
      <c r="H49" s="43">
        <f>'NDS Data Analysis'!AI49</f>
        <v>-0.95084031939486813</v>
      </c>
      <c r="I49" s="20"/>
      <c r="J49" s="20"/>
      <c r="K49" s="43">
        <f>'NDS Data Analysis'!AJ49</f>
        <v>-0.57503200268165888</v>
      </c>
      <c r="L49" s="20"/>
      <c r="M49" s="20"/>
    </row>
    <row r="50" spans="1:13" x14ac:dyDescent="0.15">
      <c r="A50" s="19" t="s">
        <v>112</v>
      </c>
      <c r="B50" s="21" t="s">
        <v>113</v>
      </c>
      <c r="C50" s="19" t="s">
        <v>24</v>
      </c>
      <c r="D50" s="19" t="s">
        <v>24</v>
      </c>
      <c r="E50" s="20">
        <f>Table_1[[#This Row],[NEP (mg O2 cm-2 h-1)]]</f>
        <v>0.3743229083467538</v>
      </c>
      <c r="F50" s="20"/>
      <c r="G50" s="20"/>
      <c r="H50" s="43">
        <f>'NDS Data Analysis'!AI50</f>
        <v>-0.95467435294081515</v>
      </c>
      <c r="I50" s="20"/>
      <c r="J50" s="20"/>
      <c r="K50" s="43">
        <f>'NDS Data Analysis'!AJ50</f>
        <v>-0.58035144459406141</v>
      </c>
      <c r="L50" s="20"/>
      <c r="M50" s="20"/>
    </row>
    <row r="51" spans="1:13" x14ac:dyDescent="0.15">
      <c r="A51" s="19" t="s">
        <v>112</v>
      </c>
      <c r="B51" s="21" t="s">
        <v>113</v>
      </c>
      <c r="C51" s="19" t="s">
        <v>24</v>
      </c>
      <c r="D51" s="19" t="s">
        <v>24</v>
      </c>
      <c r="E51" s="20">
        <f>Table_1[[#This Row],[NEP (mg O2 cm-2 h-1)]]</f>
        <v>0.1871614541733769</v>
      </c>
      <c r="F51" s="20">
        <f>AVERAGE(E47:E51)</f>
        <v>0.29975540835069409</v>
      </c>
      <c r="G51" s="20">
        <f>STDEV(E47:E51)</f>
        <v>0.10278553645368789</v>
      </c>
      <c r="H51" s="43">
        <f>'NDS Data Analysis'!AI51</f>
        <v>-0.95084031939486813</v>
      </c>
      <c r="I51" s="20">
        <f>AVERAGE(H47:H51)</f>
        <v>-0.91572678107520189</v>
      </c>
      <c r="J51" s="20">
        <f>STDEV(H47:H51)</f>
        <v>8.5023373981089528E-2</v>
      </c>
      <c r="K51" s="43">
        <f>'NDS Data Analysis'!AJ51</f>
        <v>-0.7636788652214912</v>
      </c>
      <c r="L51" s="20">
        <f>AVERAGE(K47:K51)</f>
        <v>-0.61597137272450786</v>
      </c>
      <c r="M51" s="20">
        <f>STDEV(K47:K51)</f>
        <v>0.15830398301310891</v>
      </c>
    </row>
    <row r="52" spans="1:13" x14ac:dyDescent="0.15">
      <c r="A52" s="19" t="s">
        <v>117</v>
      </c>
      <c r="B52" s="21" t="s">
        <v>113</v>
      </c>
      <c r="C52" s="19" t="s">
        <v>37</v>
      </c>
      <c r="D52" s="19" t="s">
        <v>38</v>
      </c>
      <c r="E52" s="20">
        <f>Table_1[[#This Row],[NEP (mg O2 cm-2 h-1)]]</f>
        <v>-3.6993631176456661</v>
      </c>
      <c r="F52" s="20"/>
      <c r="G52" s="20"/>
      <c r="H52" s="43">
        <f>'NDS Data Analysis'!AI52</f>
        <v>2.0834813078580381</v>
      </c>
      <c r="I52" s="20"/>
      <c r="J52" s="20"/>
      <c r="K52" s="43">
        <f>'NDS Data Analysis'!AJ52</f>
        <v>-1.615881809787628</v>
      </c>
      <c r="L52" s="20"/>
      <c r="M52" s="20"/>
    </row>
    <row r="53" spans="1:13" x14ac:dyDescent="0.15">
      <c r="A53" s="19" t="s">
        <v>118</v>
      </c>
      <c r="B53" s="21" t="s">
        <v>113</v>
      </c>
      <c r="C53" s="19" t="s">
        <v>37</v>
      </c>
      <c r="D53" s="19" t="s">
        <v>38</v>
      </c>
      <c r="E53" s="20">
        <f>Table_1[[#This Row],[NEP (mg O2 cm-2 h-1)]]</f>
        <v>-2.0426287331941548</v>
      </c>
      <c r="F53" s="20"/>
      <c r="G53" s="20"/>
      <c r="H53" s="43">
        <f>'NDS Data Analysis'!AI53</f>
        <v>1.3205694635101666</v>
      </c>
      <c r="I53" s="20"/>
      <c r="J53" s="20"/>
      <c r="K53" s="43">
        <f>'NDS Data Analysis'!AJ53</f>
        <v>-0.72205926968398826</v>
      </c>
      <c r="L53" s="20"/>
      <c r="M53" s="20"/>
    </row>
    <row r="54" spans="1:13" x14ac:dyDescent="0.15">
      <c r="A54" s="19" t="s">
        <v>121</v>
      </c>
      <c r="B54" s="21" t="s">
        <v>113</v>
      </c>
      <c r="C54" s="19" t="s">
        <v>37</v>
      </c>
      <c r="D54" s="19" t="s">
        <v>38</v>
      </c>
      <c r="E54" s="20">
        <f>Table_1[[#This Row],[NEP (mg O2 cm-2 h-1)]]</f>
        <v>-1.8424843543137948</v>
      </c>
      <c r="F54" s="20"/>
      <c r="G54" s="20"/>
      <c r="H54" s="43">
        <f>'NDS Data Analysis'!AI54</f>
        <v>1.3205694635101666</v>
      </c>
      <c r="I54" s="20"/>
      <c r="J54" s="20"/>
      <c r="K54" s="43">
        <f>'NDS Data Analysis'!AJ54</f>
        <v>-0.52191489080362818</v>
      </c>
      <c r="L54" s="20"/>
      <c r="M54" s="20"/>
    </row>
    <row r="55" spans="1:13" x14ac:dyDescent="0.15">
      <c r="A55" s="19" t="s">
        <v>130</v>
      </c>
      <c r="B55" s="21" t="s">
        <v>113</v>
      </c>
      <c r="C55" s="19" t="s">
        <v>37</v>
      </c>
      <c r="D55" s="19" t="s">
        <v>38</v>
      </c>
      <c r="E55" s="20">
        <f>Table_1[[#This Row],[NEP (mg O2 cm-2 h-1)]]</f>
        <v>-2.5497148872388604</v>
      </c>
      <c r="F55" s="20">
        <f>AVERAGE(E52:E55)</f>
        <v>-2.5335477730981188</v>
      </c>
      <c r="G55" s="20">
        <f>STDEV(E52:E55)</f>
        <v>0.83225736117386806</v>
      </c>
      <c r="H55" s="43">
        <f>'NDS Data Analysis'!AI55</f>
        <v>1.4739874834510354</v>
      </c>
      <c r="I55" s="20">
        <f>AVERAGE(H52:H55)</f>
        <v>1.5496519295823514</v>
      </c>
      <c r="J55" s="20">
        <f>STDEV(H52:H55)</f>
        <v>0.3631604172823148</v>
      </c>
      <c r="K55" s="43">
        <f>'NDS Data Analysis'!AJ55</f>
        <v>-1.0757274037878251</v>
      </c>
      <c r="L55" s="20">
        <f>AVERAGE(K52:K55)</f>
        <v>-0.98389584351576742</v>
      </c>
      <c r="M55" s="20">
        <f>STDEV(K52:K55)</f>
        <v>0.47952201516765897</v>
      </c>
    </row>
    <row r="56" spans="1:13" x14ac:dyDescent="0.15">
      <c r="A56" s="19" t="s">
        <v>128</v>
      </c>
      <c r="B56" s="21" t="s">
        <v>113</v>
      </c>
      <c r="C56" s="19" t="s">
        <v>30</v>
      </c>
      <c r="D56" s="19" t="s">
        <v>38</v>
      </c>
      <c r="E56" s="20">
        <f>Table_1[[#This Row],[NEP (mg O2 cm-2 h-1)]]</f>
        <v>-1.4626053407216839</v>
      </c>
      <c r="F56" s="20"/>
      <c r="G56" s="20"/>
      <c r="H56" s="43" t="s">
        <v>24</v>
      </c>
      <c r="I56" s="20"/>
      <c r="J56" s="20"/>
      <c r="K56" s="43" t="s">
        <v>24</v>
      </c>
      <c r="L56" s="20"/>
      <c r="M56" s="20"/>
    </row>
    <row r="57" spans="1:13" x14ac:dyDescent="0.15">
      <c r="A57" s="19" t="s">
        <v>129</v>
      </c>
      <c r="B57" s="21" t="s">
        <v>113</v>
      </c>
      <c r="C57" s="19" t="s">
        <v>30</v>
      </c>
      <c r="D57" s="19" t="s">
        <v>38</v>
      </c>
      <c r="E57" s="20">
        <f>Table_1[[#This Row],[NEP (mg O2 cm-2 h-1)]]</f>
        <v>-0.72848996778253183</v>
      </c>
      <c r="F57" s="20"/>
      <c r="G57" s="20"/>
      <c r="H57" s="43">
        <f>'NDS Data Analysis'!AI57</f>
        <v>0.18496815588228266</v>
      </c>
      <c r="I57" s="20"/>
      <c r="J57" s="20"/>
      <c r="K57" s="43">
        <f>'NDS Data Analysis'!AJ57</f>
        <v>-0.54352181190024917</v>
      </c>
      <c r="L57" s="20"/>
      <c r="M57" s="20"/>
    </row>
    <row r="58" spans="1:13" x14ac:dyDescent="0.15">
      <c r="A58" s="19" t="s">
        <v>131</v>
      </c>
      <c r="B58" s="21" t="s">
        <v>113</v>
      </c>
      <c r="C58" s="19" t="s">
        <v>30</v>
      </c>
      <c r="D58" s="19" t="s">
        <v>38</v>
      </c>
      <c r="E58" s="20">
        <f>Table_1[[#This Row],[NEP (mg O2 cm-2 h-1)]]</f>
        <v>-1.814247046201706</v>
      </c>
      <c r="F58" s="20"/>
      <c r="G58" s="20"/>
      <c r="H58" s="43">
        <f>'NDS Data Analysis'!AI58</f>
        <v>1.1054906125882762</v>
      </c>
      <c r="I58" s="20"/>
      <c r="J58" s="20"/>
      <c r="K58" s="43">
        <f>'NDS Data Analysis'!AJ58</f>
        <v>-0.70875643361342977</v>
      </c>
      <c r="L58" s="20"/>
      <c r="M58" s="20"/>
    </row>
    <row r="59" spans="1:13" x14ac:dyDescent="0.15">
      <c r="A59" s="19" t="s">
        <v>138</v>
      </c>
      <c r="B59" s="21" t="s">
        <v>113</v>
      </c>
      <c r="C59" s="19" t="s">
        <v>30</v>
      </c>
      <c r="D59" s="19" t="s">
        <v>38</v>
      </c>
      <c r="E59" s="20">
        <f>Table_1[[#This Row],[NEP (mg O2 cm-2 h-1)]]</f>
        <v>-1.7801446581152076</v>
      </c>
      <c r="F59" s="20">
        <f>AVERAGE(E56:E59)</f>
        <v>-1.4463717532052824</v>
      </c>
      <c r="G59" s="20">
        <f>STDEV(E56:E59)</f>
        <v>0.50410130280021492</v>
      </c>
      <c r="H59" s="43">
        <f>'NDS Data Analysis'!AI59</f>
        <v>1.6454310083118955</v>
      </c>
      <c r="I59" s="20">
        <f>AVERAGE(H56:H59)</f>
        <v>0.97862992559415141</v>
      </c>
      <c r="J59" s="20">
        <f>STDEV(H56:H59)</f>
        <v>0.73844983665796571</v>
      </c>
      <c r="K59" s="43">
        <f>'NDS Data Analysis'!AJ59</f>
        <v>-0.13471364980331213</v>
      </c>
      <c r="L59" s="20">
        <f>AVERAGE(K56:K59)</f>
        <v>-0.46233063177233036</v>
      </c>
      <c r="M59" s="20">
        <f>STDEV(K56:K59)</f>
        <v>0.29550851968943387</v>
      </c>
    </row>
    <row r="60" spans="1:13" x14ac:dyDescent="0.15">
      <c r="A60" s="19" t="s">
        <v>42</v>
      </c>
      <c r="B60" s="21" t="s">
        <v>23</v>
      </c>
      <c r="C60" s="22" t="s">
        <v>37</v>
      </c>
      <c r="D60" s="19" t="s">
        <v>31</v>
      </c>
      <c r="E60" s="20">
        <f>Table_1[[#This Row],[NEP (mg O2 cm-2 h-1)]]</f>
        <v>-1.5606601556989053</v>
      </c>
      <c r="F60" s="20"/>
      <c r="G60" s="20"/>
      <c r="H60" s="43">
        <f>'NDS Data Analysis'!AI60</f>
        <v>0.83439379569805405</v>
      </c>
      <c r="I60" s="20"/>
      <c r="J60" s="20"/>
      <c r="K60" s="43">
        <f>'NDS Data Analysis'!AJ60</f>
        <v>-0.72626636000085121</v>
      </c>
      <c r="L60" s="20"/>
      <c r="M60" s="20"/>
    </row>
    <row r="61" spans="1:13" x14ac:dyDescent="0.15">
      <c r="A61" s="19" t="s">
        <v>45</v>
      </c>
      <c r="B61" s="21" t="s">
        <v>23</v>
      </c>
      <c r="C61" s="22" t="s">
        <v>37</v>
      </c>
      <c r="D61" s="19" t="s">
        <v>31</v>
      </c>
      <c r="E61" s="20">
        <f>Table_1[[#This Row],[NEP (mg O2 cm-2 h-1)]]</f>
        <v>1.747300660732971E-2</v>
      </c>
      <c r="F61" s="20"/>
      <c r="G61" s="20"/>
      <c r="H61" s="43">
        <f>'NDS Data Analysis'!AI61</f>
        <v>0</v>
      </c>
      <c r="I61" s="20"/>
      <c r="J61" s="20"/>
      <c r="K61" s="43">
        <f>'NDS Data Analysis'!AJ61</f>
        <v>1.747300660732971E-2</v>
      </c>
      <c r="L61" s="20"/>
      <c r="M61" s="20"/>
    </row>
    <row r="62" spans="1:13" x14ac:dyDescent="0.15">
      <c r="A62" s="19" t="s">
        <v>52</v>
      </c>
      <c r="B62" s="21" t="s">
        <v>23</v>
      </c>
      <c r="C62" s="22" t="s">
        <v>37</v>
      </c>
      <c r="D62" s="19" t="s">
        <v>31</v>
      </c>
      <c r="E62" s="20">
        <f>Table_1[[#This Row],[NEP (mg O2 cm-2 h-1)]]</f>
        <v>-0.2137409801306398</v>
      </c>
      <c r="F62" s="20"/>
      <c r="G62" s="20"/>
      <c r="H62" s="43">
        <f>'NDS Data Analysis'!AI62</f>
        <v>0.88096461220212952</v>
      </c>
      <c r="I62" s="20"/>
      <c r="J62" s="20"/>
      <c r="K62" s="43">
        <f>'NDS Data Analysis'!AJ62</f>
        <v>0.66722363207148971</v>
      </c>
      <c r="L62" s="20"/>
      <c r="M62" s="20"/>
    </row>
    <row r="63" spans="1:13" x14ac:dyDescent="0.15">
      <c r="A63" s="19" t="s">
        <v>54</v>
      </c>
      <c r="B63" s="21" t="s">
        <v>23</v>
      </c>
      <c r="C63" s="22" t="s">
        <v>37</v>
      </c>
      <c r="D63" s="19" t="s">
        <v>31</v>
      </c>
      <c r="E63" s="20">
        <f>Table_1[[#This Row],[NEP (mg O2 cm-2 h-1)]]</f>
        <v>-1.0078264925910367</v>
      </c>
      <c r="F63" s="20">
        <f>AVERAGE(E60:E63)</f>
        <v>-0.69118865545331309</v>
      </c>
      <c r="G63" s="20">
        <f>STDEV(E60:E63)</f>
        <v>0.72718586427225362</v>
      </c>
      <c r="H63" s="43">
        <f>'NDS Data Analysis'!AI63</f>
        <v>0.45096998005585104</v>
      </c>
      <c r="I63" s="20">
        <f>AVERAGE(H60:H63)</f>
        <v>0.54158209698900861</v>
      </c>
      <c r="J63" s="20">
        <f>STDEV(H60:H63)</f>
        <v>0.40924357296821873</v>
      </c>
      <c r="K63" s="43">
        <f>'NDS Data Analysis'!AJ63</f>
        <v>-0.55685651253518564</v>
      </c>
      <c r="L63" s="20">
        <f>AVERAGE(K60:K63)</f>
        <v>-0.14960655846430435</v>
      </c>
      <c r="M63" s="20">
        <f>STDEV(K60:K63)</f>
        <v>0.63074458460726468</v>
      </c>
    </row>
    <row r="64" spans="1:13" x14ac:dyDescent="0.15">
      <c r="A64" s="19" t="s">
        <v>29</v>
      </c>
      <c r="B64" s="21" t="s">
        <v>23</v>
      </c>
      <c r="C64" s="22" t="s">
        <v>30</v>
      </c>
      <c r="D64" s="19" t="s">
        <v>31</v>
      </c>
      <c r="E64" s="20">
        <f>Table_1[[#This Row],[NEP (mg O2 cm-2 h-1)]]</f>
        <v>-1.4844428510171814</v>
      </c>
      <c r="F64" s="20"/>
      <c r="G64" s="20"/>
      <c r="H64" s="43">
        <f>'NDS Data Analysis'!AI64</f>
        <v>0.81994541828336909</v>
      </c>
      <c r="I64" s="20"/>
      <c r="J64" s="20"/>
      <c r="K64" s="43">
        <f>'NDS Data Analysis'!AJ64</f>
        <v>-0.66449743273381234</v>
      </c>
      <c r="L64" s="20"/>
      <c r="M64" s="20"/>
    </row>
    <row r="65" spans="1:13" x14ac:dyDescent="0.15">
      <c r="A65" s="19" t="s">
        <v>34</v>
      </c>
      <c r="B65" s="21" t="s">
        <v>23</v>
      </c>
      <c r="C65" s="22" t="s">
        <v>30</v>
      </c>
      <c r="D65" s="19" t="s">
        <v>31</v>
      </c>
      <c r="E65" s="20" t="s">
        <v>24</v>
      </c>
      <c r="F65" s="20"/>
      <c r="G65" s="20"/>
      <c r="H65" s="43">
        <f>'NDS Data Analysis'!AI65</f>
        <v>1.0293879979535767</v>
      </c>
      <c r="I65" s="20"/>
      <c r="J65" s="20"/>
      <c r="K65" s="43" t="s">
        <v>24</v>
      </c>
      <c r="L65" s="20"/>
      <c r="M65" s="20"/>
    </row>
    <row r="66" spans="1:13" x14ac:dyDescent="0.15">
      <c r="A66" s="19" t="s">
        <v>40</v>
      </c>
      <c r="B66" s="21" t="s">
        <v>23</v>
      </c>
      <c r="C66" s="22" t="s">
        <v>30</v>
      </c>
      <c r="D66" s="19" t="s">
        <v>31</v>
      </c>
      <c r="E66" s="20">
        <f>Table_1[[#This Row],[NEP (mg O2 cm-2 h-1)]]</f>
        <v>-0.32531803904792372</v>
      </c>
      <c r="F66" s="20"/>
      <c r="G66" s="20"/>
      <c r="H66" s="43">
        <f>'NDS Data Analysis'!AI66</f>
        <v>0.41355325681977789</v>
      </c>
      <c r="I66" s="20"/>
      <c r="J66" s="20"/>
      <c r="K66" s="43">
        <f>'NDS Data Analysis'!AJ66</f>
        <v>8.8235217771854169E-2</v>
      </c>
      <c r="L66" s="20"/>
      <c r="M66" s="20"/>
    </row>
    <row r="67" spans="1:13" x14ac:dyDescent="0.15">
      <c r="A67" s="19" t="s">
        <v>51</v>
      </c>
      <c r="B67" s="21" t="s">
        <v>23</v>
      </c>
      <c r="C67" s="22" t="s">
        <v>30</v>
      </c>
      <c r="D67" s="19" t="s">
        <v>31</v>
      </c>
      <c r="E67" s="20">
        <f>Table_1[[#This Row],[NEP (mg O2 cm-2 h-1)]]</f>
        <v>-0.36424498389126508</v>
      </c>
      <c r="F67" s="20">
        <f>AVERAGE(E64:E67)</f>
        <v>-0.72466862465212334</v>
      </c>
      <c r="G67" s="20">
        <f>STDEV(E64:E67)</f>
        <v>0.65827158760284943</v>
      </c>
      <c r="H67" s="43">
        <f>'NDS Data Analysis'!AI67</f>
        <v>0.8809646122021314</v>
      </c>
      <c r="I67" s="20">
        <f>AVERAGE(H64:H67)</f>
        <v>0.78596282131471373</v>
      </c>
      <c r="J67" s="20">
        <f>STDEV(H64:H67)</f>
        <v>0.26339125366237981</v>
      </c>
      <c r="K67" s="43">
        <f>'NDS Data Analysis'!AJ67</f>
        <v>0.51671962831086637</v>
      </c>
      <c r="L67" s="20">
        <f>AVERAGE(K64:K67)</f>
        <v>-1.9847528883697268E-2</v>
      </c>
      <c r="M67" s="20">
        <f>STDEV(K64:K67)</f>
        <v>0.59797980435731535</v>
      </c>
    </row>
    <row r="68" spans="1:13" x14ac:dyDescent="0.15">
      <c r="A68" s="19" t="s">
        <v>44</v>
      </c>
      <c r="B68" s="21" t="s">
        <v>23</v>
      </c>
      <c r="C68" s="22" t="s">
        <v>37</v>
      </c>
      <c r="D68" s="19" t="s">
        <v>33</v>
      </c>
      <c r="E68" s="20">
        <f>Table_1[[#This Row],[NEP (mg O2 cm-2 h-1)]]</f>
        <v>3.5337199929750464E-2</v>
      </c>
      <c r="F68" s="20"/>
      <c r="G68" s="20"/>
      <c r="H68" s="43">
        <f>'NDS Data Analysis'!AI68</f>
        <v>0.83808580364362062</v>
      </c>
      <c r="I68" s="20"/>
      <c r="J68" s="20"/>
      <c r="K68" s="43">
        <f>'NDS Data Analysis'!AJ68</f>
        <v>0.8734230035733711</v>
      </c>
      <c r="L68" s="20"/>
      <c r="M68" s="20"/>
    </row>
    <row r="69" spans="1:13" x14ac:dyDescent="0.15">
      <c r="A69" s="19" t="s">
        <v>47</v>
      </c>
      <c r="B69" s="21" t="s">
        <v>23</v>
      </c>
      <c r="C69" s="22" t="s">
        <v>37</v>
      </c>
      <c r="D69" s="19" t="s">
        <v>33</v>
      </c>
      <c r="E69" s="20">
        <f>Table_1[[#This Row],[NEP (mg O2 cm-2 h-1)]]</f>
        <v>0.15553526684408031</v>
      </c>
      <c r="F69" s="20"/>
      <c r="G69" s="20"/>
      <c r="H69" s="43">
        <f>'NDS Data Analysis'!AI69</f>
        <v>0.63988983656573639</v>
      </c>
      <c r="I69" s="20"/>
      <c r="J69" s="20"/>
      <c r="K69" s="43">
        <f>'NDS Data Analysis'!AJ69</f>
        <v>0.79542510340981676</v>
      </c>
      <c r="L69" s="20"/>
      <c r="M69" s="20"/>
    </row>
    <row r="70" spans="1:13" x14ac:dyDescent="0.15">
      <c r="A70" s="19" t="s">
        <v>49</v>
      </c>
      <c r="B70" s="21" t="s">
        <v>23</v>
      </c>
      <c r="C70" s="22" t="s">
        <v>37</v>
      </c>
      <c r="D70" s="19" t="s">
        <v>33</v>
      </c>
      <c r="E70" s="20">
        <f>Table_1[[#This Row],[NEP (mg O2 cm-2 h-1)]]</f>
        <v>-0.87939146110891175</v>
      </c>
      <c r="F70" s="20"/>
      <c r="G70" s="20"/>
      <c r="H70" s="43">
        <f>'NDS Data Analysis'!AI70</f>
        <v>0.64865545076526709</v>
      </c>
      <c r="I70" s="20"/>
      <c r="J70" s="20"/>
      <c r="K70" s="43">
        <f>'NDS Data Analysis'!AJ70</f>
        <v>-0.23073601034364466</v>
      </c>
      <c r="L70" s="20"/>
      <c r="M70" s="20"/>
    </row>
    <row r="71" spans="1:13" x14ac:dyDescent="0.15">
      <c r="A71" s="19" t="s">
        <v>53</v>
      </c>
      <c r="B71" s="21" t="s">
        <v>23</v>
      </c>
      <c r="C71" s="22" t="s">
        <v>37</v>
      </c>
      <c r="D71" s="19" t="s">
        <v>33</v>
      </c>
      <c r="E71" s="20">
        <f>Table_1[[#This Row],[NEP (mg O2 cm-2 h-1)]]</f>
        <v>-0.37297688419002945</v>
      </c>
      <c r="F71" s="20">
        <f>AVERAGE(E68:E71)</f>
        <v>-0.26537396963127763</v>
      </c>
      <c r="G71" s="20">
        <f>STDEV(E68:E71)</f>
        <v>0.46768495803302418</v>
      </c>
      <c r="H71" s="43">
        <f>'NDS Data Analysis'!AI71</f>
        <v>0.22335777314086963</v>
      </c>
      <c r="I71" s="20">
        <f>AVERAGE(H68:H71)</f>
        <v>0.58749721602887339</v>
      </c>
      <c r="J71" s="20">
        <f>STDEV(H68:H71)</f>
        <v>0.25940797370958052</v>
      </c>
      <c r="K71" s="43">
        <f>'NDS Data Analysis'!AJ71</f>
        <v>-0.14961911104915981</v>
      </c>
      <c r="L71" s="20">
        <f>AVERAGE(K68:K71)</f>
        <v>0.32212324639759582</v>
      </c>
      <c r="M71" s="20">
        <f>STDEV(K68:K71)</f>
        <v>0.59333528455311701</v>
      </c>
    </row>
    <row r="72" spans="1:13" x14ac:dyDescent="0.15">
      <c r="A72" s="19" t="s">
        <v>32</v>
      </c>
      <c r="B72" s="21" t="s">
        <v>23</v>
      </c>
      <c r="C72" s="22" t="s">
        <v>30</v>
      </c>
      <c r="D72" s="19" t="s">
        <v>33</v>
      </c>
      <c r="E72" s="20">
        <f>Table_1[[#This Row],[NEP (mg O2 cm-2 h-1)]]</f>
        <v>-1.4541118648257596</v>
      </c>
      <c r="F72" s="20"/>
      <c r="G72" s="20"/>
      <c r="H72" s="43">
        <f>'NDS Data Analysis'!AI72</f>
        <v>1.4411431971350077</v>
      </c>
      <c r="I72" s="20"/>
      <c r="J72" s="20"/>
      <c r="K72" s="43">
        <f>'NDS Data Analysis'!AJ72</f>
        <v>-1.2968667690751889E-2</v>
      </c>
      <c r="L72" s="20"/>
      <c r="M72" s="20"/>
    </row>
    <row r="73" spans="1:13" x14ac:dyDescent="0.15">
      <c r="A73" s="19" t="s">
        <v>46</v>
      </c>
      <c r="B73" s="21" t="s">
        <v>23</v>
      </c>
      <c r="C73" s="22" t="s">
        <v>30</v>
      </c>
      <c r="D73" s="19" t="s">
        <v>33</v>
      </c>
      <c r="E73" s="20">
        <f>Table_1[[#This Row],[NEP (mg O2 cm-2 h-1)]]</f>
        <v>-0.2096760792879612</v>
      </c>
      <c r="F73" s="20"/>
      <c r="G73" s="20"/>
      <c r="H73" s="43">
        <f>'NDS Data Analysis'!AI73</f>
        <v>0.63417653445354238</v>
      </c>
      <c r="I73" s="20"/>
      <c r="J73" s="20"/>
      <c r="K73" s="43">
        <f>'NDS Data Analysis'!AJ73</f>
        <v>0.42450045516558121</v>
      </c>
      <c r="L73" s="20"/>
      <c r="M73" s="20"/>
    </row>
    <row r="74" spans="1:13" x14ac:dyDescent="0.15">
      <c r="A74" s="19" t="s">
        <v>48</v>
      </c>
      <c r="B74" s="21" t="s">
        <v>23</v>
      </c>
      <c r="C74" s="22" t="s">
        <v>30</v>
      </c>
      <c r="D74" s="19" t="s">
        <v>33</v>
      </c>
      <c r="E74" s="20">
        <f>Table_1[[#This Row],[NEP (mg O2 cm-2 h-1)]]</f>
        <v>-1.4239867305024478</v>
      </c>
      <c r="F74" s="20"/>
      <c r="G74" s="20"/>
      <c r="H74" s="43">
        <f>'NDS Data Analysis'!AI74</f>
        <v>0.8531864487543146</v>
      </c>
      <c r="I74" s="20"/>
      <c r="J74" s="20"/>
      <c r="K74" s="43">
        <f>'NDS Data Analysis'!AJ74</f>
        <v>-0.57080028174813324</v>
      </c>
      <c r="L74" s="20"/>
      <c r="M74" s="20"/>
    </row>
    <row r="75" spans="1:13" x14ac:dyDescent="0.15">
      <c r="A75" s="19" t="s">
        <v>55</v>
      </c>
      <c r="B75" s="21" t="s">
        <v>23</v>
      </c>
      <c r="C75" s="22" t="s">
        <v>30</v>
      </c>
      <c r="D75" s="19" t="s">
        <v>33</v>
      </c>
      <c r="E75" s="20">
        <f>Table_1[[#This Row],[NEP (mg O2 cm-2 h-1)]]</f>
        <v>-1.3100677920622519</v>
      </c>
      <c r="F75" s="20">
        <f>AVERAGE(E72:E75)</f>
        <v>-1.0994606166696053</v>
      </c>
      <c r="G75" s="20">
        <f>STDEV(E72:E75)</f>
        <v>0.59642451650607053</v>
      </c>
      <c r="H75" s="43">
        <f>'NDS Data Analysis'!AI75</f>
        <v>1.5935718045242873</v>
      </c>
      <c r="I75" s="20">
        <f>AVERAGE(H72:H75)</f>
        <v>1.1305194962167879</v>
      </c>
      <c r="J75" s="20">
        <f>STDEV(H72:H75)</f>
        <v>0.45977330599175659</v>
      </c>
      <c r="K75" s="43">
        <f>'NDS Data Analysis'!AJ75</f>
        <v>0.28350401246203538</v>
      </c>
      <c r="L75" s="20">
        <f>AVERAGE(K72:K75)</f>
        <v>3.1058879547182866E-2</v>
      </c>
      <c r="M75" s="20">
        <f>STDEV(K72:K75)</f>
        <v>0.4407182370889498</v>
      </c>
    </row>
    <row r="76" spans="1:13" x14ac:dyDescent="0.15">
      <c r="A76" s="19" t="s">
        <v>22</v>
      </c>
      <c r="B76" s="21" t="s">
        <v>23</v>
      </c>
      <c r="C76" s="19" t="s">
        <v>24</v>
      </c>
      <c r="D76" s="19" t="s">
        <v>24</v>
      </c>
      <c r="E76" s="20">
        <f>Table_1[[#This Row],[NEP (mg O2 cm-2 h-1)]]</f>
        <v>7.8267517199776149E-2</v>
      </c>
      <c r="F76" s="20"/>
      <c r="G76" s="20"/>
      <c r="H76" s="43">
        <f>'NDS Data Analysis'!AI76</f>
        <v>-0.80598890052535432</v>
      </c>
      <c r="I76" s="20"/>
      <c r="J76" s="20"/>
      <c r="K76" s="43">
        <f>'NDS Data Analysis'!AJ76</f>
        <v>-0.72772138332557823</v>
      </c>
      <c r="L76" s="20"/>
      <c r="M76" s="20"/>
    </row>
    <row r="77" spans="1:13" x14ac:dyDescent="0.15">
      <c r="A77" s="19" t="s">
        <v>25</v>
      </c>
      <c r="B77" s="21" t="s">
        <v>23</v>
      </c>
      <c r="C77" s="19" t="s">
        <v>24</v>
      </c>
      <c r="D77" s="19" t="s">
        <v>24</v>
      </c>
      <c r="E77" s="20">
        <f>Table_1[[#This Row],[NEP (mg O2 cm-2 h-1)]]</f>
        <v>-0.11596370915722021</v>
      </c>
      <c r="F77" s="20"/>
      <c r="G77" s="20"/>
      <c r="H77" s="43">
        <f>'NDS Data Analysis'!AI77</f>
        <v>-0.79918730642809388</v>
      </c>
      <c r="I77" s="20"/>
      <c r="J77" s="20"/>
      <c r="K77" s="43">
        <f>'NDS Data Analysis'!AJ77</f>
        <v>-0.91515101558531409</v>
      </c>
      <c r="L77" s="20"/>
      <c r="M77" s="20"/>
    </row>
    <row r="78" spans="1:13" x14ac:dyDescent="0.15">
      <c r="A78" s="19" t="s">
        <v>26</v>
      </c>
      <c r="B78" s="21" t="s">
        <v>23</v>
      </c>
      <c r="C78" s="19" t="s">
        <v>24</v>
      </c>
      <c r="D78" s="19" t="s">
        <v>24</v>
      </c>
      <c r="E78" s="20">
        <f>Table_1[[#This Row],[NEP (mg O2 cm-2 h-1)]]</f>
        <v>7.6994874643682223E-2</v>
      </c>
      <c r="F78" s="20"/>
      <c r="G78" s="20"/>
      <c r="H78" s="43">
        <f>'NDS Data Analysis'!AI78</f>
        <v>-0.80257369331973838</v>
      </c>
      <c r="I78" s="20"/>
      <c r="J78" s="20"/>
      <c r="K78" s="43">
        <f>'NDS Data Analysis'!AJ78</f>
        <v>-0.72557881867605611</v>
      </c>
      <c r="L78" s="20"/>
      <c r="M78" s="20"/>
    </row>
    <row r="79" spans="1:13" x14ac:dyDescent="0.15">
      <c r="A79" s="19" t="s">
        <v>27</v>
      </c>
      <c r="B79" s="21" t="s">
        <v>23</v>
      </c>
      <c r="C79" s="19" t="s">
        <v>24</v>
      </c>
      <c r="D79" s="19" t="s">
        <v>24</v>
      </c>
      <c r="E79" s="20">
        <f>Table_1[[#This Row],[NEP (mg O2 cm-2 h-1)]]</f>
        <v>0.26623528943056302</v>
      </c>
      <c r="F79" s="20"/>
      <c r="G79" s="20"/>
      <c r="H79" s="43">
        <f>'NDS Data Analysis'!AI79</f>
        <v>-0.19979682660702261</v>
      </c>
      <c r="I79" s="20"/>
      <c r="J79" s="20"/>
      <c r="K79" s="43">
        <f>'NDS Data Analysis'!AJ79</f>
        <v>6.6438462823540406E-2</v>
      </c>
      <c r="L79" s="20"/>
      <c r="M79" s="20"/>
    </row>
    <row r="80" spans="1:13" x14ac:dyDescent="0.15">
      <c r="A80" s="19" t="s">
        <v>28</v>
      </c>
      <c r="B80" s="21" t="s">
        <v>23</v>
      </c>
      <c r="C80" s="19" t="s">
        <v>24</v>
      </c>
      <c r="D80" s="19" t="s">
        <v>24</v>
      </c>
      <c r="E80" s="20">
        <f>Table_1[[#This Row],[NEP (mg O2 cm-2 h-1)]]</f>
        <v>0.22459374500805326</v>
      </c>
      <c r="F80" s="20">
        <f>AVERAGE(E76:E80)</f>
        <v>0.10602554342497088</v>
      </c>
      <c r="G80" s="20">
        <f>STDEV(E76:E80)</f>
        <v>0.15051419962384791</v>
      </c>
      <c r="H80" s="43">
        <f>'NDS Data Analysis'!AI80</f>
        <v>-0.60707497315211068</v>
      </c>
      <c r="I80" s="20">
        <f>AVERAGE(H76:H80)</f>
        <v>-0.64292434000646392</v>
      </c>
      <c r="J80" s="20">
        <f>STDEV(H76:H80)</f>
        <v>0.26179345476008531</v>
      </c>
      <c r="K80" s="43">
        <f>'NDS Data Analysis'!AJ80</f>
        <v>-0.38248122814405738</v>
      </c>
      <c r="L80" s="20">
        <f>AVERAGE(K76:K80)</f>
        <v>-0.53689879658149309</v>
      </c>
      <c r="M80" s="20">
        <f>STDEV(K76:K80)</f>
        <v>0.38824888459567086</v>
      </c>
    </row>
    <row r="81" spans="1:13" x14ac:dyDescent="0.15">
      <c r="A81" s="19" t="s">
        <v>36</v>
      </c>
      <c r="B81" s="21" t="s">
        <v>23</v>
      </c>
      <c r="C81" s="22" t="s">
        <v>37</v>
      </c>
      <c r="D81" s="19" t="s">
        <v>38</v>
      </c>
      <c r="E81" s="20">
        <f>Table_1[[#This Row],[NEP (mg O2 cm-2 h-1)]]</f>
        <v>-1.44992092424934</v>
      </c>
      <c r="F81" s="20"/>
      <c r="G81" s="20"/>
      <c r="H81" s="43">
        <f>'NDS Data Analysis'!AI81</f>
        <v>1.2299181274250519</v>
      </c>
      <c r="I81" s="20"/>
      <c r="J81" s="20"/>
      <c r="K81" s="43">
        <f>'NDS Data Analysis'!AJ81</f>
        <v>-0.22000279682428814</v>
      </c>
      <c r="L81" s="20"/>
      <c r="M81" s="20"/>
    </row>
    <row r="82" spans="1:13" x14ac:dyDescent="0.15">
      <c r="A82" s="19" t="s">
        <v>39</v>
      </c>
      <c r="B82" s="21" t="s">
        <v>23</v>
      </c>
      <c r="C82" s="22" t="s">
        <v>37</v>
      </c>
      <c r="D82" s="19" t="s">
        <v>38</v>
      </c>
      <c r="E82" s="20">
        <f>Table_1[[#This Row],[NEP (mg O2 cm-2 h-1)]]</f>
        <v>-0.69206546939340452</v>
      </c>
      <c r="F82" s="20"/>
      <c r="G82" s="20"/>
      <c r="H82" s="43">
        <f>'NDS Data Analysis'!AI82</f>
        <v>1.2352655975442912</v>
      </c>
      <c r="I82" s="20"/>
      <c r="J82" s="20"/>
      <c r="K82" s="43">
        <f>'NDS Data Analysis'!AJ82</f>
        <v>0.5432001281508867</v>
      </c>
      <c r="L82" s="20"/>
      <c r="M82" s="20"/>
    </row>
    <row r="83" spans="1:13" x14ac:dyDescent="0.15">
      <c r="A83" s="19" t="s">
        <v>41</v>
      </c>
      <c r="B83" s="21" t="s">
        <v>23</v>
      </c>
      <c r="C83" s="22" t="s">
        <v>37</v>
      </c>
      <c r="D83" s="19" t="s">
        <v>38</v>
      </c>
      <c r="E83" s="20">
        <f>Table_1[[#This Row],[NEP (mg O2 cm-2 h-1)]]</f>
        <v>-1.5963312362204338</v>
      </c>
      <c r="F83" s="20"/>
      <c r="G83" s="20"/>
      <c r="H83" s="43">
        <f>'NDS Data Analysis'!AI83</f>
        <v>1.0384177172338713</v>
      </c>
      <c r="I83" s="20"/>
      <c r="J83" s="20"/>
      <c r="K83" s="43">
        <f>'NDS Data Analysis'!AJ83</f>
        <v>-0.5579135189865625</v>
      </c>
      <c r="L83" s="20"/>
      <c r="M83" s="20"/>
    </row>
    <row r="84" spans="1:13" x14ac:dyDescent="0.15">
      <c r="A84" s="19" t="s">
        <v>56</v>
      </c>
      <c r="B84" s="21" t="s">
        <v>23</v>
      </c>
      <c r="C84" s="22" t="s">
        <v>37</v>
      </c>
      <c r="D84" s="19" t="s">
        <v>38</v>
      </c>
      <c r="E84" s="20">
        <f>Table_1[[#This Row],[NEP (mg O2 cm-2 h-1)]]</f>
        <v>-2.2274060034666547</v>
      </c>
      <c r="F84" s="20"/>
      <c r="G84" s="20"/>
      <c r="H84" s="43">
        <f>'NDS Data Analysis'!AI84</f>
        <v>2.0587759959071539</v>
      </c>
      <c r="I84" s="20"/>
      <c r="J84" s="20"/>
      <c r="K84" s="43">
        <f>'NDS Data Analysis'!AJ84</f>
        <v>-0.16863000755950086</v>
      </c>
      <c r="L84" s="20"/>
      <c r="M84" s="20"/>
    </row>
    <row r="85" spans="1:13" x14ac:dyDescent="0.15">
      <c r="A85" s="19" t="s">
        <v>58</v>
      </c>
      <c r="B85" s="21" t="s">
        <v>23</v>
      </c>
      <c r="C85" s="22" t="s">
        <v>37</v>
      </c>
      <c r="D85" s="19" t="s">
        <v>38</v>
      </c>
      <c r="E85" s="20">
        <f>Table_1[[#This Row],[NEP (mg O2 cm-2 h-1)]]</f>
        <v>-1.4297798231316243</v>
      </c>
      <c r="F85" s="20">
        <f>AVERAGE(E81:E85)</f>
        <v>-1.4791006912922913</v>
      </c>
      <c r="G85" s="20">
        <f>STDEV(E81:E85)</f>
        <v>0.54690316515877757</v>
      </c>
      <c r="H85" s="43">
        <f>'NDS Data Analysis'!AI85</f>
        <v>1.6168923675173257</v>
      </c>
      <c r="I85" s="20">
        <f>AVERAGE(H81:H85)</f>
        <v>1.4358539611255388</v>
      </c>
      <c r="J85" s="20">
        <f>STDEV(H81:H85)</f>
        <v>0.40663484638253211</v>
      </c>
      <c r="K85" s="43">
        <f>'NDS Data Analysis'!AJ85</f>
        <v>0.18711254438570135</v>
      </c>
      <c r="L85" s="20">
        <f>AVERAGE(K81:K85)</f>
        <v>-4.3246730166752692E-2</v>
      </c>
      <c r="M85" s="20">
        <f>STDEV(K81:K85)</f>
        <v>0.42096047613375975</v>
      </c>
    </row>
    <row r="86" spans="1:13" x14ac:dyDescent="0.15">
      <c r="A86" s="19" t="s">
        <v>43</v>
      </c>
      <c r="B86" s="21" t="s">
        <v>23</v>
      </c>
      <c r="C86" s="22" t="s">
        <v>30</v>
      </c>
      <c r="D86" s="19" t="s">
        <v>38</v>
      </c>
      <c r="E86" s="20">
        <f>Table_1[[#This Row],[NEP (mg O2 cm-2 h-1)]]</f>
        <v>-1.5901739968387347</v>
      </c>
      <c r="F86" s="20"/>
      <c r="G86" s="20"/>
      <c r="H86" s="43">
        <f>'NDS Data Analysis'!AI86</f>
        <v>1.2571287054654292</v>
      </c>
      <c r="I86" s="20"/>
      <c r="J86" s="20"/>
      <c r="K86" s="43">
        <f>'NDS Data Analysis'!AJ86</f>
        <v>-0.33304529137330552</v>
      </c>
      <c r="L86" s="20"/>
      <c r="M86" s="20"/>
    </row>
    <row r="87" spans="1:13" x14ac:dyDescent="0.15">
      <c r="A87" s="19" t="s">
        <v>50</v>
      </c>
      <c r="B87" s="21" t="s">
        <v>23</v>
      </c>
      <c r="C87" s="22" t="s">
        <v>30</v>
      </c>
      <c r="D87" s="19" t="s">
        <v>38</v>
      </c>
      <c r="E87" s="20">
        <f>Table_1[[#This Row],[NEP (mg O2 cm-2 h-1)]]</f>
        <v>-1.1837961976466131</v>
      </c>
      <c r="F87" s="20"/>
      <c r="G87" s="20"/>
      <c r="H87" s="43">
        <f>'NDS Data Analysis'!AI87</f>
        <v>1.5345506265789433</v>
      </c>
      <c r="I87" s="20"/>
      <c r="J87" s="20"/>
      <c r="K87" s="43">
        <f>'NDS Data Analysis'!AJ87</f>
        <v>0.35075442893233011</v>
      </c>
      <c r="L87" s="20"/>
      <c r="M87" s="20"/>
    </row>
    <row r="88" spans="1:13" x14ac:dyDescent="0.15">
      <c r="A88" s="19" t="s">
        <v>57</v>
      </c>
      <c r="B88" s="21" t="s">
        <v>23</v>
      </c>
      <c r="C88" s="22" t="s">
        <v>30</v>
      </c>
      <c r="D88" s="19" t="s">
        <v>38</v>
      </c>
      <c r="E88" s="20">
        <f>Table_1[[#This Row],[NEP (mg O2 cm-2 h-1)]]</f>
        <v>-0.37138704239893783</v>
      </c>
      <c r="F88" s="20">
        <f>AVERAGE(E86:E88)</f>
        <v>-1.048452412294762</v>
      </c>
      <c r="G88" s="20">
        <f>STDEV(E86:E88)</f>
        <v>0.62056334507702282</v>
      </c>
      <c r="H88" s="43">
        <f>'NDS Data Analysis'!AI88</f>
        <v>1.1493166967442845</v>
      </c>
      <c r="I88" s="20">
        <f>AVERAGE(H86:H88)</f>
        <v>1.3136653429295524</v>
      </c>
      <c r="J88" s="20">
        <f>STDEV(H86:H88)</f>
        <v>0.19874251861586176</v>
      </c>
      <c r="K88" s="43">
        <f>'NDS Data Analysis'!AJ88</f>
        <v>0.77792965434534667</v>
      </c>
      <c r="L88" s="20">
        <f>AVERAGE(K86:K88)</f>
        <v>0.2652129306347904</v>
      </c>
      <c r="M88" s="20">
        <f>STDEV(K86:K88)</f>
        <v>0.56040551697131025</v>
      </c>
    </row>
    <row r="89" spans="1:13" x14ac:dyDescent="0.15">
      <c r="A89" s="19" t="s">
        <v>62</v>
      </c>
      <c r="B89" s="21" t="s">
        <v>60</v>
      </c>
      <c r="C89" s="22" t="s">
        <v>37</v>
      </c>
      <c r="D89" s="19" t="s">
        <v>31</v>
      </c>
      <c r="E89" s="20">
        <f>Table_1[[#This Row],[NEP (mg O2 cm-2 h-1)]]</f>
        <v>-0.47048310419288542</v>
      </c>
      <c r="F89" s="20"/>
      <c r="G89" s="20"/>
      <c r="H89" s="43">
        <f>'NDS Data Analysis'!AI89</f>
        <v>0.47830149399863414</v>
      </c>
      <c r="I89" s="20"/>
      <c r="J89" s="20"/>
      <c r="K89" s="43">
        <f>'NDS Data Analysis'!AJ89</f>
        <v>7.8183898057487267E-3</v>
      </c>
      <c r="L89" s="20"/>
      <c r="M89" s="20"/>
    </row>
    <row r="90" spans="1:13" x14ac:dyDescent="0.15">
      <c r="A90" s="19" t="s">
        <v>64</v>
      </c>
      <c r="B90" s="21" t="s">
        <v>60</v>
      </c>
      <c r="C90" s="22" t="s">
        <v>37</v>
      </c>
      <c r="D90" s="19" t="s">
        <v>31</v>
      </c>
      <c r="E90" s="20" t="s">
        <v>24</v>
      </c>
      <c r="F90" s="20"/>
      <c r="G90" s="20"/>
      <c r="H90" s="43">
        <f>'NDS Data Analysis'!AI90</f>
        <v>1.420555437175937</v>
      </c>
      <c r="I90" s="20"/>
      <c r="J90" s="20"/>
      <c r="K90" s="43" t="s">
        <v>24</v>
      </c>
      <c r="L90" s="20"/>
      <c r="M90" s="20"/>
    </row>
    <row r="91" spans="1:13" x14ac:dyDescent="0.15">
      <c r="A91" s="19" t="s">
        <v>76</v>
      </c>
      <c r="B91" s="21" t="s">
        <v>60</v>
      </c>
      <c r="C91" s="22" t="s">
        <v>37</v>
      </c>
      <c r="D91" s="19" t="s">
        <v>31</v>
      </c>
      <c r="E91" s="20">
        <f>Table_1[[#This Row],[NEP (mg O2 cm-2 h-1)]]</f>
        <v>-1.1207537965885106</v>
      </c>
      <c r="F91" s="20">
        <f>AVERAGE(E89:E91)</f>
        <v>-0.79561845039069801</v>
      </c>
      <c r="G91" s="20">
        <f>STDEV(E89:E91)</f>
        <v>0.45981081619981806</v>
      </c>
      <c r="H91" s="43">
        <f>'NDS Data Analysis'!AI91</f>
        <v>0.9813854488262086</v>
      </c>
      <c r="I91" s="20">
        <f>AVERAGE(H89:H91)</f>
        <v>0.9600807933335932</v>
      </c>
      <c r="J91" s="20">
        <f>STDEV(H89:H91)</f>
        <v>0.47148811185176076</v>
      </c>
      <c r="K91" s="43">
        <f>'NDS Data Analysis'!AJ91</f>
        <v>-0.139368347762302</v>
      </c>
      <c r="L91" s="20">
        <f>AVERAGE(K89:K91)</f>
        <v>-6.5774978978276638E-2</v>
      </c>
      <c r="M91" s="20">
        <f>STDEV(K89:K91)</f>
        <v>0.10407674023509345</v>
      </c>
    </row>
    <row r="92" spans="1:13" x14ac:dyDescent="0.15">
      <c r="A92" s="19" t="s">
        <v>59</v>
      </c>
      <c r="B92" s="21" t="s">
        <v>60</v>
      </c>
      <c r="C92" s="22" t="s">
        <v>30</v>
      </c>
      <c r="D92" s="19" t="s">
        <v>31</v>
      </c>
      <c r="E92" s="20">
        <f>Table_1[[#This Row],[NEP (mg O2 cm-2 h-1)]]</f>
        <v>-1.1333393105338072</v>
      </c>
      <c r="F92" s="20"/>
      <c r="G92" s="20"/>
      <c r="H92" s="43">
        <f>'NDS Data Analysis'!AI92</f>
        <v>0.94703695811729138</v>
      </c>
      <c r="I92" s="20"/>
      <c r="J92" s="20"/>
      <c r="K92" s="43">
        <f>'NDS Data Analysis'!AJ92</f>
        <v>-0.18630235241651583</v>
      </c>
      <c r="L92" s="20"/>
      <c r="M92" s="20"/>
    </row>
    <row r="93" spans="1:13" x14ac:dyDescent="0.15">
      <c r="A93" s="19" t="s">
        <v>69</v>
      </c>
      <c r="B93" s="21" t="s">
        <v>60</v>
      </c>
      <c r="C93" s="22" t="s">
        <v>30</v>
      </c>
      <c r="D93" s="19" t="s">
        <v>31</v>
      </c>
      <c r="E93" s="20">
        <f>Table_1[[#This Row],[NEP (mg O2 cm-2 h-1)]]</f>
        <v>-0.99074635618424189</v>
      </c>
      <c r="F93" s="20"/>
      <c r="G93" s="20"/>
      <c r="H93" s="43">
        <f>'NDS Data Analysis'!AI93</f>
        <v>0.95660298799726406</v>
      </c>
      <c r="I93" s="20"/>
      <c r="J93" s="20"/>
      <c r="K93" s="43">
        <f>'NDS Data Analysis'!AJ93</f>
        <v>-3.4143368186977829E-2</v>
      </c>
      <c r="L93" s="20"/>
      <c r="M93" s="20"/>
    </row>
    <row r="94" spans="1:13" x14ac:dyDescent="0.15">
      <c r="A94" s="19" t="s">
        <v>71</v>
      </c>
      <c r="B94" s="21" t="s">
        <v>60</v>
      </c>
      <c r="C94" s="22" t="s">
        <v>30</v>
      </c>
      <c r="D94" s="19" t="s">
        <v>31</v>
      </c>
      <c r="E94" s="20">
        <f>Table_1[[#This Row],[NEP (mg O2 cm-2 h-1)]]</f>
        <v>-0.83987987111319351</v>
      </c>
      <c r="F94" s="20"/>
      <c r="G94" s="20"/>
      <c r="H94" s="43">
        <f>'NDS Data Analysis'!AI94</f>
        <v>1.2141499463042185</v>
      </c>
      <c r="I94" s="20"/>
      <c r="J94" s="20"/>
      <c r="K94" s="43">
        <f>'NDS Data Analysis'!AJ94</f>
        <v>0.37427007519102495</v>
      </c>
      <c r="L94" s="20"/>
      <c r="M94" s="20"/>
    </row>
    <row r="95" spans="1:13" x14ac:dyDescent="0.15">
      <c r="A95" s="19" t="s">
        <v>74</v>
      </c>
      <c r="B95" s="21" t="s">
        <v>60</v>
      </c>
      <c r="C95" s="22" t="s">
        <v>30</v>
      </c>
      <c r="D95" s="19" t="s">
        <v>31</v>
      </c>
      <c r="E95" s="20">
        <f>Table_1[[#This Row],[NEP (mg O2 cm-2 h-1)]]</f>
        <v>-1.1375819316724221</v>
      </c>
      <c r="F95" s="20"/>
      <c r="G95" s="20"/>
      <c r="H95" s="43">
        <f>'NDS Data Analysis'!AI95</f>
        <v>0.73224507070924683</v>
      </c>
      <c r="I95" s="20"/>
      <c r="J95" s="20"/>
      <c r="K95" s="43">
        <f>'NDS Data Analysis'!AJ95</f>
        <v>-0.40533686096317523</v>
      </c>
      <c r="L95" s="20"/>
      <c r="M95" s="20"/>
    </row>
    <row r="96" spans="1:13" x14ac:dyDescent="0.15">
      <c r="A96" s="19" t="s">
        <v>79</v>
      </c>
      <c r="B96" s="21" t="s">
        <v>60</v>
      </c>
      <c r="C96" s="22" t="s">
        <v>30</v>
      </c>
      <c r="D96" s="19" t="s">
        <v>31</v>
      </c>
      <c r="E96" s="20">
        <f>Table_1[[#This Row],[NEP (mg O2 cm-2 h-1)]]</f>
        <v>-1.5097690636652463</v>
      </c>
      <c r="F96" s="20">
        <f>AVERAGE(E92:E96)</f>
        <v>-1.1222633066337822</v>
      </c>
      <c r="G96" s="20">
        <f>STDEV(E92:E96)</f>
        <v>0.24877457807217468</v>
      </c>
      <c r="H96" s="43">
        <f>'NDS Data Analysis'!AI96</f>
        <v>1.0021555112352289</v>
      </c>
      <c r="I96" s="20">
        <f>AVERAGE(H92:H96)</f>
        <v>0.97043809487264987</v>
      </c>
      <c r="J96" s="20">
        <f>STDEV(H92:H96)</f>
        <v>0.17166566428142024</v>
      </c>
      <c r="K96" s="43">
        <f>'NDS Data Analysis'!AJ96</f>
        <v>-0.50761355243001738</v>
      </c>
      <c r="L96" s="20">
        <f>AVERAGE(K92:K96)</f>
        <v>-0.15182521176113226</v>
      </c>
      <c r="M96" s="20">
        <f>STDEV(K92:K96)</f>
        <v>0.34737135752862308</v>
      </c>
    </row>
    <row r="97" spans="1:13" x14ac:dyDescent="0.15">
      <c r="A97" s="19" t="s">
        <v>63</v>
      </c>
      <c r="B97" s="21" t="s">
        <v>60</v>
      </c>
      <c r="C97" s="22" t="s">
        <v>37</v>
      </c>
      <c r="D97" s="19" t="s">
        <v>33</v>
      </c>
      <c r="E97" s="20">
        <f>Table_1[[#This Row],[NEP (mg O2 cm-2 h-1)]]</f>
        <v>-0.36192495214673553</v>
      </c>
      <c r="F97" s="20"/>
      <c r="G97" s="20"/>
      <c r="H97" s="43">
        <f>'NDS Data Analysis'!AI97</f>
        <v>1.195753734996579</v>
      </c>
      <c r="I97" s="20"/>
      <c r="J97" s="20"/>
      <c r="K97" s="43">
        <f>'NDS Data Analysis'!AJ97</f>
        <v>0.83382878284984341</v>
      </c>
      <c r="L97" s="20"/>
      <c r="M97" s="20"/>
    </row>
    <row r="98" spans="1:13" x14ac:dyDescent="0.15">
      <c r="A98" s="19" t="s">
        <v>78</v>
      </c>
      <c r="B98" s="21" t="s">
        <v>60</v>
      </c>
      <c r="C98" s="19" t="s">
        <v>37</v>
      </c>
      <c r="D98" s="19" t="s">
        <v>33</v>
      </c>
      <c r="E98" s="20">
        <f>Table_1[[#This Row],[NEP (mg O2 cm-2 h-1)]]</f>
        <v>-1.5230126519430116</v>
      </c>
      <c r="F98" s="20"/>
      <c r="G98" s="20"/>
      <c r="H98" s="43">
        <f>'NDS Data Analysis'!AI98</f>
        <v>1.2395771703105898</v>
      </c>
      <c r="I98" s="20"/>
      <c r="J98" s="20"/>
      <c r="K98" s="43">
        <f>'NDS Data Analysis'!AJ98</f>
        <v>-0.28343548163242183</v>
      </c>
      <c r="L98" s="20"/>
      <c r="M98" s="20"/>
    </row>
    <row r="99" spans="1:13" x14ac:dyDescent="0.15">
      <c r="A99" s="19" t="s">
        <v>80</v>
      </c>
      <c r="B99" s="21" t="s">
        <v>60</v>
      </c>
      <c r="C99" s="19" t="s">
        <v>37</v>
      </c>
      <c r="D99" s="19" t="s">
        <v>33</v>
      </c>
      <c r="E99" s="20">
        <f>Table_1[[#This Row],[NEP (mg O2 cm-2 h-1)]]</f>
        <v>-1.3646065678923507</v>
      </c>
      <c r="F99" s="20"/>
      <c r="G99" s="20"/>
      <c r="H99" s="43">
        <f>'NDS Data Analysis'!AI99</f>
        <v>1.2593576570708651</v>
      </c>
      <c r="I99" s="20"/>
      <c r="J99" s="20"/>
      <c r="K99" s="43">
        <f>'NDS Data Analysis'!AJ99</f>
        <v>-0.10524891082148558</v>
      </c>
      <c r="L99" s="20"/>
      <c r="M99" s="20"/>
    </row>
    <row r="100" spans="1:13" x14ac:dyDescent="0.15">
      <c r="A100" s="19" t="s">
        <v>82</v>
      </c>
      <c r="B100" s="21" t="s">
        <v>60</v>
      </c>
      <c r="C100" s="19" t="s">
        <v>37</v>
      </c>
      <c r="D100" s="19" t="s">
        <v>33</v>
      </c>
      <c r="E100" s="20">
        <f>Table_1[[#This Row],[NEP (mg O2 cm-2 h-1)]]</f>
        <v>-1.2241528862027475</v>
      </c>
      <c r="F100" s="20">
        <f>AVERAGE(E97:E100)</f>
        <v>-1.1184242645462115</v>
      </c>
      <c r="G100" s="20">
        <f>STDEV(E97:E100)</f>
        <v>0.51889859021952245</v>
      </c>
      <c r="H100" s="43">
        <f>'NDS Data Analysis'!AI100</f>
        <v>1.2867349974419708</v>
      </c>
      <c r="I100" s="20">
        <f>AVERAGE(H97:H100)</f>
        <v>1.2453558899550012</v>
      </c>
      <c r="J100" s="20">
        <f>STDEV(H97:H100)</f>
        <v>3.8305993421539619E-2</v>
      </c>
      <c r="K100" s="43">
        <f>'NDS Data Analysis'!AJ100</f>
        <v>6.2582111239223304E-2</v>
      </c>
      <c r="L100" s="20">
        <f>AVERAGE(K97:K100)</f>
        <v>0.12693162540878983</v>
      </c>
      <c r="M100" s="20">
        <f>STDEV(K97:K100)</f>
        <v>0.49198692906676983</v>
      </c>
    </row>
    <row r="101" spans="1:13" x14ac:dyDescent="0.15">
      <c r="A101" s="19" t="s">
        <v>65</v>
      </c>
      <c r="B101" s="21" t="s">
        <v>60</v>
      </c>
      <c r="C101" s="22" t="s">
        <v>30</v>
      </c>
      <c r="D101" s="19" t="s">
        <v>33</v>
      </c>
      <c r="E101" s="20">
        <f>Table_1[[#This Row],[NEP (mg O2 cm-2 h-1)]]</f>
        <v>-1.1538266736555589</v>
      </c>
      <c r="F101" s="20"/>
      <c r="G101" s="20"/>
      <c r="H101" s="43">
        <f>'NDS Data Analysis'!AI101</f>
        <v>0.9517959378063231</v>
      </c>
      <c r="I101" s="20"/>
      <c r="J101" s="20"/>
      <c r="K101" s="43">
        <f>'NDS Data Analysis'!AJ101</f>
        <v>-0.20203073584923581</v>
      </c>
      <c r="L101" s="20"/>
      <c r="M101" s="20"/>
    </row>
    <row r="102" spans="1:13" x14ac:dyDescent="0.15">
      <c r="A102" s="19" t="s">
        <v>70</v>
      </c>
      <c r="B102" s="21" t="s">
        <v>60</v>
      </c>
      <c r="C102" s="22" t="s">
        <v>30</v>
      </c>
      <c r="D102" s="19" t="s">
        <v>33</v>
      </c>
      <c r="E102" s="20">
        <f>Table_1[[#This Row],[NEP (mg O2 cm-2 h-1)]]</f>
        <v>-0.68478056971557766</v>
      </c>
      <c r="F102" s="20"/>
      <c r="G102" s="20"/>
      <c r="H102" s="43">
        <f>'NDS Data Analysis'!AI102</f>
        <v>1.6998099248259064</v>
      </c>
      <c r="I102" s="20"/>
      <c r="J102" s="20"/>
      <c r="K102" s="43">
        <f>'NDS Data Analysis'!AJ102</f>
        <v>1.0150293551103289</v>
      </c>
      <c r="L102" s="20"/>
      <c r="M102" s="20"/>
    </row>
    <row r="103" spans="1:13" x14ac:dyDescent="0.15">
      <c r="A103" s="19" t="s">
        <v>81</v>
      </c>
      <c r="B103" s="21" t="s">
        <v>60</v>
      </c>
      <c r="C103" s="22" t="s">
        <v>30</v>
      </c>
      <c r="D103" s="19" t="s">
        <v>33</v>
      </c>
      <c r="E103" s="20">
        <f>Table_1[[#This Row],[NEP (mg O2 cm-2 h-1)]]</f>
        <v>-1.0958570515357224</v>
      </c>
      <c r="F103" s="20"/>
      <c r="G103" s="20"/>
      <c r="H103" s="43">
        <f>'NDS Data Analysis'!AI103</f>
        <v>1.0128737519971029</v>
      </c>
      <c r="I103" s="20"/>
      <c r="J103" s="20"/>
      <c r="K103" s="43">
        <f>'NDS Data Analysis'!AJ103</f>
        <v>-8.2983299538619493E-2</v>
      </c>
      <c r="L103" s="20"/>
      <c r="M103" s="20"/>
    </row>
    <row r="104" spans="1:13" x14ac:dyDescent="0.15">
      <c r="A104" s="19" t="s">
        <v>83</v>
      </c>
      <c r="B104" s="21" t="s">
        <v>60</v>
      </c>
      <c r="C104" s="22" t="s">
        <v>30</v>
      </c>
      <c r="D104" s="19" t="s">
        <v>33</v>
      </c>
      <c r="E104" s="20">
        <f>Table_1[[#This Row],[NEP (mg O2 cm-2 h-1)]]</f>
        <v>-1.4847613326415148</v>
      </c>
      <c r="F104" s="20">
        <f>AVERAGE(E101:E104)</f>
        <v>-1.1048064068870935</v>
      </c>
      <c r="G104" s="20">
        <f>STDEV(E101:E104)</f>
        <v>0.32826337343254136</v>
      </c>
      <c r="H104" s="43">
        <f>'NDS Data Analysis'!AI104</f>
        <v>1.0293879979535774</v>
      </c>
      <c r="I104" s="20">
        <f>AVERAGE(H101:H104)</f>
        <v>1.1734669031457274</v>
      </c>
      <c r="J104" s="20">
        <f>STDEV(H101:H104)</f>
        <v>0.35247878634188229</v>
      </c>
      <c r="K104" s="43">
        <f>'NDS Data Analysis'!AJ104</f>
        <v>-0.45537333468793739</v>
      </c>
      <c r="L104" s="20">
        <f>AVERAGE(K101:K104)</f>
        <v>6.8660496258634046E-2</v>
      </c>
      <c r="M104" s="20">
        <f>STDEV(K101:K104)</f>
        <v>0.64974227119288741</v>
      </c>
    </row>
    <row r="105" spans="1:13" x14ac:dyDescent="0.15">
      <c r="A105" s="19" t="s">
        <v>85</v>
      </c>
      <c r="B105" s="21" t="s">
        <v>60</v>
      </c>
      <c r="C105" s="19" t="s">
        <v>24</v>
      </c>
      <c r="D105" s="19" t="s">
        <v>24</v>
      </c>
      <c r="E105" s="20">
        <f>Table_1[[#This Row],[NEP (mg O2 cm-2 h-1)]]</f>
        <v>-0.41002996789994489</v>
      </c>
      <c r="F105" s="20"/>
      <c r="G105" s="20"/>
      <c r="H105" s="43">
        <f>'NDS Data Analysis'!AI105</f>
        <v>0</v>
      </c>
      <c r="I105" s="20"/>
      <c r="J105" s="20"/>
      <c r="K105" s="43">
        <f>'NDS Data Analysis'!AJ105</f>
        <v>-0.41002996789994489</v>
      </c>
      <c r="L105" s="20"/>
      <c r="M105" s="20"/>
    </row>
    <row r="106" spans="1:13" x14ac:dyDescent="0.15">
      <c r="A106" s="19" t="s">
        <v>85</v>
      </c>
      <c r="B106" s="21" t="s">
        <v>60</v>
      </c>
      <c r="C106" s="19" t="s">
        <v>24</v>
      </c>
      <c r="D106" s="19" t="s">
        <v>24</v>
      </c>
      <c r="E106" s="20">
        <f>Table_1[[#This Row],[NEP (mg O2 cm-2 h-1)]]</f>
        <v>-0.40662251664315863</v>
      </c>
      <c r="F106" s="20"/>
      <c r="G106" s="20"/>
      <c r="H106" s="43">
        <f>'NDS Data Analysis'!AI106</f>
        <v>0</v>
      </c>
      <c r="I106" s="20"/>
      <c r="J106" s="20"/>
      <c r="K106" s="43">
        <f>'NDS Data Analysis'!AJ106</f>
        <v>-0.40662251664315863</v>
      </c>
      <c r="L106" s="20"/>
      <c r="M106" s="20"/>
    </row>
    <row r="107" spans="1:13" x14ac:dyDescent="0.15">
      <c r="A107" s="19" t="s">
        <v>85</v>
      </c>
      <c r="B107" s="21" t="s">
        <v>60</v>
      </c>
      <c r="C107" s="19" t="s">
        <v>24</v>
      </c>
      <c r="D107" s="19" t="s">
        <v>24</v>
      </c>
      <c r="E107" s="20">
        <f>Table_1[[#This Row],[NEP (mg O2 cm-2 h-1)]]</f>
        <v>-0.4032712321653304</v>
      </c>
      <c r="F107" s="20"/>
      <c r="G107" s="20"/>
      <c r="H107" s="43">
        <f>'NDS Data Analysis'!AI107</f>
        <v>-0.26306582169924642</v>
      </c>
      <c r="I107" s="20"/>
      <c r="J107" s="20"/>
      <c r="K107" s="43">
        <f>'NDS Data Analysis'!AJ107</f>
        <v>-0.66633705386457676</v>
      </c>
      <c r="L107" s="20"/>
      <c r="M107" s="20"/>
    </row>
    <row r="108" spans="1:13" x14ac:dyDescent="0.15">
      <c r="A108" s="19" t="s">
        <v>85</v>
      </c>
      <c r="B108" s="21" t="s">
        <v>60</v>
      </c>
      <c r="C108" s="19" t="s">
        <v>24</v>
      </c>
      <c r="D108" s="19" t="s">
        <v>24</v>
      </c>
      <c r="E108" s="20">
        <f>Table_1[[#This Row],[NEP (mg O2 cm-2 h-1)]]</f>
        <v>-0.40106756423000073</v>
      </c>
      <c r="F108" s="20"/>
      <c r="G108" s="20"/>
      <c r="H108" s="43">
        <f>'NDS Data Analysis'!AI108</f>
        <v>-0.26306582169924642</v>
      </c>
      <c r="I108" s="20"/>
      <c r="J108" s="20"/>
      <c r="K108" s="43">
        <f>'NDS Data Analysis'!AJ108</f>
        <v>-0.66413338592924709</v>
      </c>
      <c r="L108" s="20"/>
      <c r="M108" s="20"/>
    </row>
    <row r="109" spans="1:13" x14ac:dyDescent="0.15">
      <c r="A109" s="19" t="s">
        <v>85</v>
      </c>
      <c r="B109" s="21" t="s">
        <v>60</v>
      </c>
      <c r="C109" s="19" t="s">
        <v>24</v>
      </c>
      <c r="D109" s="19" t="s">
        <v>24</v>
      </c>
      <c r="E109" s="20">
        <f>Table_1[[#This Row],[NEP (mg O2 cm-2 h-1)]]</f>
        <v>-0.41287714795304253</v>
      </c>
      <c r="F109" s="20">
        <f>AVERAGE(E105:E109)</f>
        <v>-0.40677368577829548</v>
      </c>
      <c r="G109" s="20">
        <f>STDEV(E105:E109)</f>
        <v>4.8141842589540943E-3</v>
      </c>
      <c r="H109" s="43">
        <f>'NDS Data Analysis'!AI109</f>
        <v>-0.26752456443991163</v>
      </c>
      <c r="I109" s="20">
        <f>AVERAGE(H105:H109)</f>
        <v>-0.15873124156768087</v>
      </c>
      <c r="J109" s="20">
        <f>STDEV(H105:H109)</f>
        <v>0.14491256883313861</v>
      </c>
      <c r="K109" s="43">
        <f>'NDS Data Analysis'!AJ109</f>
        <v>-0.68040171239295422</v>
      </c>
      <c r="L109" s="20">
        <f>AVERAGE(K105:K109)</f>
        <v>-0.56550492734597635</v>
      </c>
      <c r="M109" s="20">
        <f>STDEV(K105:K109)</f>
        <v>0.14362454981686668</v>
      </c>
    </row>
    <row r="110" spans="1:13" x14ac:dyDescent="0.15">
      <c r="A110" s="19" t="s">
        <v>68</v>
      </c>
      <c r="B110" s="21" t="s">
        <v>60</v>
      </c>
      <c r="C110" s="22" t="s">
        <v>37</v>
      </c>
      <c r="D110" s="19" t="s">
        <v>38</v>
      </c>
      <c r="E110" s="20">
        <f>Table_1[[#This Row],[NEP (mg O2 cm-2 h-1)]]</f>
        <v>-1.2754212903437183</v>
      </c>
      <c r="F110" s="20"/>
      <c r="G110" s="20"/>
      <c r="H110" s="43">
        <f>'NDS Data Analysis'!AI110</f>
        <v>1.449546364465242</v>
      </c>
      <c r="I110" s="20"/>
      <c r="J110" s="20"/>
      <c r="K110" s="43">
        <f>'NDS Data Analysis'!AJ110</f>
        <v>0.17412507412152367</v>
      </c>
      <c r="L110" s="20"/>
      <c r="M110" s="20"/>
    </row>
    <row r="111" spans="1:13" x14ac:dyDescent="0.15">
      <c r="A111" s="19" t="s">
        <v>72</v>
      </c>
      <c r="B111" s="21" t="s">
        <v>60</v>
      </c>
      <c r="C111" s="22" t="s">
        <v>37</v>
      </c>
      <c r="D111" s="19" t="s">
        <v>38</v>
      </c>
      <c r="E111" s="20">
        <f>Table_1[[#This Row],[NEP (mg O2 cm-2 h-1)]]</f>
        <v>-2.1445061817549576</v>
      </c>
      <c r="F111" s="20"/>
      <c r="G111" s="20"/>
      <c r="H111" s="43">
        <f>'NDS Data Analysis'!AI111</f>
        <v>1.2204084511820776</v>
      </c>
      <c r="I111" s="20"/>
      <c r="J111" s="20"/>
      <c r="K111" s="43">
        <f>'NDS Data Analysis'!AJ111</f>
        <v>-0.92409773057287992</v>
      </c>
      <c r="L111" s="20"/>
      <c r="M111" s="20"/>
    </row>
    <row r="112" spans="1:13" x14ac:dyDescent="0.15">
      <c r="A112" s="19" t="s">
        <v>73</v>
      </c>
      <c r="B112" s="21" t="s">
        <v>60</v>
      </c>
      <c r="C112" s="22" t="s">
        <v>37</v>
      </c>
      <c r="D112" s="19" t="s">
        <v>38</v>
      </c>
      <c r="E112" s="20">
        <f>Table_1[[#This Row],[NEP (mg O2 cm-2 h-1)]]</f>
        <v>-2.2746053827892609</v>
      </c>
      <c r="F112" s="20"/>
      <c r="G112" s="20"/>
      <c r="H112" s="43">
        <f>'NDS Data Analysis'!AI112</f>
        <v>2.9289802828369811</v>
      </c>
      <c r="I112" s="20"/>
      <c r="J112" s="20"/>
      <c r="K112" s="43">
        <f>'NDS Data Analysis'!AJ112</f>
        <v>0.65437490004772014</v>
      </c>
      <c r="L112" s="20"/>
      <c r="M112" s="20"/>
    </row>
    <row r="113" spans="1:13" x14ac:dyDescent="0.15">
      <c r="A113" s="19" t="s">
        <v>75</v>
      </c>
      <c r="B113" s="21" t="s">
        <v>60</v>
      </c>
      <c r="C113" s="22" t="s">
        <v>37</v>
      </c>
      <c r="D113" s="19" t="s">
        <v>38</v>
      </c>
      <c r="E113" s="20">
        <f>Table_1[[#This Row],[NEP (mg O2 cm-2 h-1)]]</f>
        <v>-2.4098708309234635</v>
      </c>
      <c r="F113" s="20"/>
      <c r="G113" s="20"/>
      <c r="H113" s="43">
        <f>'NDS Data Analysis'!AI113</f>
        <v>1.9526535218913179</v>
      </c>
      <c r="I113" s="20"/>
      <c r="J113" s="20"/>
      <c r="K113" s="43">
        <f>'NDS Data Analysis'!AJ113</f>
        <v>-0.45721730903214564</v>
      </c>
      <c r="L113" s="20"/>
      <c r="M113" s="20"/>
    </row>
    <row r="114" spans="1:13" x14ac:dyDescent="0.15">
      <c r="A114" s="19" t="s">
        <v>84</v>
      </c>
      <c r="B114" s="21" t="s">
        <v>60</v>
      </c>
      <c r="C114" s="19" t="s">
        <v>37</v>
      </c>
      <c r="D114" s="19" t="s">
        <v>38</v>
      </c>
      <c r="E114" s="20">
        <f>Table_1[[#This Row],[NEP (mg O2 cm-2 h-1)]]</f>
        <v>-1.7473498804699308</v>
      </c>
      <c r="F114" s="20">
        <f>AVERAGE(E110:E114)</f>
        <v>-1.9703507132562663</v>
      </c>
      <c r="G114" s="20">
        <f>STDEV(E110:E114)</f>
        <v>0.460634138777128</v>
      </c>
      <c r="H114" s="43">
        <f>'NDS Data Analysis'!AI114</f>
        <v>1.7916915423840654</v>
      </c>
      <c r="I114" s="20">
        <f>AVERAGE(H110:H114)</f>
        <v>1.8686560325519366</v>
      </c>
      <c r="J114" s="20">
        <f>STDEV(H110:H114)</f>
        <v>0.65824472412247215</v>
      </c>
      <c r="K114" s="43">
        <f>'NDS Data Analysis'!AJ114</f>
        <v>4.4341661914134578E-2</v>
      </c>
      <c r="L114" s="20">
        <f>AVERAGE(K110:K114)</f>
        <v>-0.10169468070432944</v>
      </c>
      <c r="M114" s="20">
        <f>STDEV(K110:K114)</f>
        <v>0.60658624224885849</v>
      </c>
    </row>
    <row r="115" spans="1:13" x14ac:dyDescent="0.15">
      <c r="A115" s="19" t="s">
        <v>66</v>
      </c>
      <c r="B115" s="21" t="s">
        <v>60</v>
      </c>
      <c r="C115" s="22" t="s">
        <v>30</v>
      </c>
      <c r="D115" s="19" t="s">
        <v>38</v>
      </c>
      <c r="E115" s="20">
        <f>Table_1[[#This Row],[NEP (mg O2 cm-2 h-1)]]</f>
        <v>-2.0336060072424567</v>
      </c>
      <c r="F115" s="20"/>
      <c r="G115" s="20"/>
      <c r="H115" s="43">
        <f>'NDS Data Analysis'!AI115</f>
        <v>2.1523567229938427</v>
      </c>
      <c r="I115" s="20"/>
      <c r="J115" s="20"/>
      <c r="K115" s="43">
        <f>'NDS Data Analysis'!AJ115</f>
        <v>0.11875071575138607</v>
      </c>
      <c r="L115" s="20"/>
      <c r="M115" s="20"/>
    </row>
    <row r="116" spans="1:13" x14ac:dyDescent="0.15">
      <c r="A116" s="19" t="s">
        <v>67</v>
      </c>
      <c r="B116" s="21" t="s">
        <v>60</v>
      </c>
      <c r="C116" s="22" t="s">
        <v>30</v>
      </c>
      <c r="D116" s="19" t="s">
        <v>38</v>
      </c>
      <c r="E116" s="20">
        <f>Table_1[[#This Row],[NEP (mg O2 cm-2 h-1)]]</f>
        <v>-1.5931462846832909</v>
      </c>
      <c r="F116" s="20"/>
      <c r="G116" s="20"/>
      <c r="H116" s="43">
        <f>'NDS Data Analysis'!AI116</f>
        <v>1.442188261092322</v>
      </c>
      <c r="I116" s="20"/>
      <c r="J116" s="20"/>
      <c r="K116" s="43">
        <f>'NDS Data Analysis'!AJ116</f>
        <v>-0.15095802359096888</v>
      </c>
      <c r="L116" s="20"/>
      <c r="M116" s="20"/>
    </row>
    <row r="117" spans="1:13" x14ac:dyDescent="0.15">
      <c r="A117" s="19" t="s">
        <v>77</v>
      </c>
      <c r="B117" s="21" t="s">
        <v>60</v>
      </c>
      <c r="C117" s="22" t="s">
        <v>30</v>
      </c>
      <c r="D117" s="19" t="s">
        <v>38</v>
      </c>
      <c r="E117" s="20">
        <f>Table_1[[#This Row],[NEP (mg O2 cm-2 h-1)]]</f>
        <v>-1.4050993443876725</v>
      </c>
      <c r="F117" s="20">
        <f>AVERAGE(E115:E117)</f>
        <v>-1.6772838787711397</v>
      </c>
      <c r="G117" s="20">
        <f>STDEV(E115:E117)</f>
        <v>0.32259030885534024</v>
      </c>
      <c r="H117" s="43">
        <f>'NDS Data Analysis'!AI117</f>
        <v>1.487492604372709</v>
      </c>
      <c r="I117" s="20">
        <f>AVERAGE(H115:H117)</f>
        <v>1.6940125294862911</v>
      </c>
      <c r="J117" s="20">
        <f>STDEV(H115:H117)</f>
        <v>0.39758353923619993</v>
      </c>
      <c r="K117" s="43">
        <f>'NDS Data Analysis'!AJ117</f>
        <v>8.2393259985036549E-2</v>
      </c>
      <c r="L117" s="20">
        <f>AVERAGE(K115:K117)</f>
        <v>1.6728650715151245E-2</v>
      </c>
      <c r="M117" s="20">
        <f>STDEV(K115:K117)</f>
        <v>0.14635430196046723</v>
      </c>
    </row>
    <row r="118" spans="1:13" x14ac:dyDescent="0.15">
      <c r="A118" s="19" t="s">
        <v>148</v>
      </c>
      <c r="B118" s="21" t="s">
        <v>140</v>
      </c>
      <c r="C118" s="19" t="s">
        <v>37</v>
      </c>
      <c r="D118" s="19" t="s">
        <v>31</v>
      </c>
      <c r="E118" s="20">
        <f>Table_1[[#This Row],[NEP (mg O2 cm-2 h-1)]]</f>
        <v>-1.2322042205987038</v>
      </c>
      <c r="F118" s="20"/>
      <c r="G118" s="20"/>
      <c r="H118" s="43">
        <f>'NDS Data Analysis'!AI118</f>
        <v>0.63135797207819144</v>
      </c>
      <c r="I118" s="20"/>
      <c r="J118" s="20"/>
      <c r="K118" s="43">
        <f>'NDS Data Analysis'!AJ118</f>
        <v>-0.60084624852051238</v>
      </c>
      <c r="L118" s="20"/>
      <c r="M118" s="20"/>
    </row>
    <row r="119" spans="1:13" x14ac:dyDescent="0.15">
      <c r="A119" s="19" t="s">
        <v>150</v>
      </c>
      <c r="B119" s="21" t="s">
        <v>140</v>
      </c>
      <c r="C119" s="19" t="s">
        <v>37</v>
      </c>
      <c r="D119" s="19" t="s">
        <v>31</v>
      </c>
      <c r="E119" s="20">
        <f>Table_1[[#This Row],[NEP (mg O2 cm-2 h-1)]]</f>
        <v>-1.2322042205987038</v>
      </c>
      <c r="F119" s="20"/>
      <c r="G119" s="20"/>
      <c r="H119" s="43">
        <f>'NDS Data Analysis'!AI119</f>
        <v>0.63135797207819144</v>
      </c>
      <c r="I119" s="20"/>
      <c r="J119" s="20"/>
      <c r="K119" s="43">
        <f>'NDS Data Analysis'!AJ119</f>
        <v>-0.60084624852051238</v>
      </c>
      <c r="L119" s="20"/>
      <c r="M119" s="20"/>
    </row>
    <row r="120" spans="1:13" x14ac:dyDescent="0.15">
      <c r="A120" s="19" t="s">
        <v>152</v>
      </c>
      <c r="B120" s="21" t="s">
        <v>140</v>
      </c>
      <c r="C120" s="19" t="s">
        <v>37</v>
      </c>
      <c r="D120" s="19" t="s">
        <v>31</v>
      </c>
      <c r="E120" s="20">
        <f>Table_1[[#This Row],[NEP (mg O2 cm-2 h-1)]]</f>
        <v>-2.9924959643111411</v>
      </c>
      <c r="F120" s="20"/>
      <c r="G120" s="20"/>
      <c r="H120" s="43">
        <f>'NDS Data Analysis'!AI120</f>
        <v>2.0859844892451336</v>
      </c>
      <c r="I120" s="20"/>
      <c r="J120" s="20"/>
      <c r="K120" s="43">
        <f>'NDS Data Analysis'!AJ120</f>
        <v>-0.90651147506600749</v>
      </c>
      <c r="L120" s="20"/>
      <c r="M120" s="20"/>
    </row>
    <row r="121" spans="1:13" x14ac:dyDescent="0.15">
      <c r="A121" s="19" t="s">
        <v>159</v>
      </c>
      <c r="B121" s="21" t="s">
        <v>140</v>
      </c>
      <c r="C121" s="19" t="s">
        <v>37</v>
      </c>
      <c r="D121" s="19" t="s">
        <v>31</v>
      </c>
      <c r="E121" s="20">
        <f>Table_1[[#This Row],[NEP (mg O2 cm-2 h-1)]]</f>
        <v>-1.2141499463042174</v>
      </c>
      <c r="F121" s="20">
        <f>AVERAGE(E118:E121)</f>
        <v>-1.6677635879531916</v>
      </c>
      <c r="G121" s="20">
        <f>STDEV(E118:E121)</f>
        <v>0.8831959257608144</v>
      </c>
      <c r="H121" s="43">
        <f>'NDS Data Analysis'!AI121</f>
        <v>0.41175519918142917</v>
      </c>
      <c r="I121" s="20">
        <f>AVERAGE(H118:H121)</f>
        <v>0.94011390814573637</v>
      </c>
      <c r="J121" s="20">
        <f>STDEV(H118:H121)</f>
        <v>0.77089618195997311</v>
      </c>
      <c r="K121" s="43">
        <f>'NDS Data Analysis'!AJ121</f>
        <v>-0.80239474712278813</v>
      </c>
      <c r="L121" s="20">
        <f>AVERAGE(K118:K121)</f>
        <v>-0.7276496798074551</v>
      </c>
      <c r="M121" s="20">
        <f>STDEV(K118:K121)</f>
        <v>0.15246484541621458</v>
      </c>
    </row>
    <row r="122" spans="1:13" x14ac:dyDescent="0.15">
      <c r="A122" s="19" t="s">
        <v>141</v>
      </c>
      <c r="B122" s="21" t="s">
        <v>140</v>
      </c>
      <c r="C122" s="19" t="s">
        <v>30</v>
      </c>
      <c r="D122" s="19" t="s">
        <v>31</v>
      </c>
      <c r="E122" s="20">
        <f>Table_1[[#This Row],[NEP (mg O2 cm-2 h-1)]]</f>
        <v>-0.53404339743456342</v>
      </c>
      <c r="F122" s="20"/>
      <c r="G122" s="20"/>
      <c r="H122" s="43">
        <f>'NDS Data Analysis'!AI122</f>
        <v>0.36097821273528991</v>
      </c>
      <c r="I122" s="20"/>
      <c r="J122" s="20"/>
      <c r="K122" s="43">
        <f>'NDS Data Analysis'!AJ122</f>
        <v>-0.17306518469927351</v>
      </c>
      <c r="L122" s="20"/>
      <c r="M122" s="20"/>
    </row>
    <row r="123" spans="1:13" x14ac:dyDescent="0.15">
      <c r="A123" s="19" t="s">
        <v>143</v>
      </c>
      <c r="B123" s="21" t="s">
        <v>140</v>
      </c>
      <c r="C123" s="19" t="s">
        <v>30</v>
      </c>
      <c r="D123" s="19" t="s">
        <v>31</v>
      </c>
      <c r="E123" s="20">
        <f>Table_1[[#This Row],[NEP (mg O2 cm-2 h-1)]]</f>
        <v>-0.35337199929749835</v>
      </c>
      <c r="F123" s="20"/>
      <c r="G123" s="20"/>
      <c r="H123" s="43">
        <f>'NDS Data Analysis'!AI123</f>
        <v>0.69759418789889716</v>
      </c>
      <c r="I123" s="20"/>
      <c r="J123" s="20"/>
      <c r="K123" s="43">
        <f>'NDS Data Analysis'!AJ123</f>
        <v>0.3442221886013988</v>
      </c>
      <c r="L123" s="20"/>
      <c r="M123" s="20"/>
    </row>
    <row r="124" spans="1:13" x14ac:dyDescent="0.15">
      <c r="A124" s="19" t="s">
        <v>146</v>
      </c>
      <c r="B124" s="21" t="s">
        <v>140</v>
      </c>
      <c r="C124" s="19" t="s">
        <v>30</v>
      </c>
      <c r="D124" s="19" t="s">
        <v>31</v>
      </c>
      <c r="E124" s="20">
        <f>Table_1[[#This Row],[NEP (mg O2 cm-2 h-1)]]</f>
        <v>-0.87365033036650408</v>
      </c>
      <c r="F124" s="20"/>
      <c r="G124" s="20"/>
      <c r="H124" s="43">
        <f>'NDS Data Analysis'!AI124</f>
        <v>0.6341765344535405</v>
      </c>
      <c r="I124" s="20"/>
      <c r="J124" s="20"/>
      <c r="K124" s="43">
        <f>'NDS Data Analysis'!AJ124</f>
        <v>-0.23947379591296358</v>
      </c>
      <c r="L124" s="20"/>
      <c r="M124" s="20"/>
    </row>
    <row r="125" spans="1:13" x14ac:dyDescent="0.15">
      <c r="A125" s="19" t="s">
        <v>149</v>
      </c>
      <c r="B125" s="21" t="s">
        <v>140</v>
      </c>
      <c r="C125" s="19" t="s">
        <v>30</v>
      </c>
      <c r="D125" s="19" t="s">
        <v>31</v>
      </c>
      <c r="E125" s="20">
        <f>Table_1[[#This Row],[NEP (mg O2 cm-2 h-1)]]</f>
        <v>-0.88342999824374102</v>
      </c>
      <c r="F125" s="20">
        <f>AVERAGE(E122:E125)</f>
        <v>-0.66112393133557668</v>
      </c>
      <c r="G125" s="20">
        <f>STDEV(E122:E125)</f>
        <v>0.26169204002603702</v>
      </c>
      <c r="H125" s="43">
        <f>'NDS Data Analysis'!AI125</f>
        <v>0.83808580364361684</v>
      </c>
      <c r="I125" s="20">
        <f>AVERAGE(H122:H125)</f>
        <v>0.63270868468283614</v>
      </c>
      <c r="J125" s="20">
        <f>STDEV(H122:H125)</f>
        <v>0.20019115322445966</v>
      </c>
      <c r="K125" s="43">
        <f>'NDS Data Analysis'!AJ125</f>
        <v>-4.5344194600124177E-2</v>
      </c>
      <c r="L125" s="20">
        <f>AVERAGE(K122:K125)</f>
        <v>-2.8415246652740617E-2</v>
      </c>
      <c r="M125" s="20">
        <f>STDEV(K122:K125)</f>
        <v>0.26116059122315521</v>
      </c>
    </row>
    <row r="126" spans="1:13" x14ac:dyDescent="0.15">
      <c r="A126" s="19" t="s">
        <v>151</v>
      </c>
      <c r="B126" s="21" t="s">
        <v>140</v>
      </c>
      <c r="C126" s="19" t="s">
        <v>37</v>
      </c>
      <c r="D126" s="19" t="s">
        <v>33</v>
      </c>
      <c r="E126" s="20">
        <f>Table_1[[#This Row],[NEP (mg O2 cm-2 h-1)]]</f>
        <v>-1.2368019975412361</v>
      </c>
      <c r="F126" s="20"/>
      <c r="G126" s="20"/>
      <c r="H126" s="43">
        <f>'NDS Data Analysis'!AI126</f>
        <v>1.2571287054654292</v>
      </c>
      <c r="I126" s="20"/>
      <c r="J126" s="20"/>
      <c r="K126" s="43">
        <f>'NDS Data Analysis'!AJ126</f>
        <v>2.032670792419311E-2</v>
      </c>
      <c r="L126" s="20"/>
      <c r="M126" s="20"/>
    </row>
    <row r="127" spans="1:13" x14ac:dyDescent="0.15">
      <c r="A127" s="19" t="s">
        <v>158</v>
      </c>
      <c r="B127" s="21" t="s">
        <v>140</v>
      </c>
      <c r="C127" s="19" t="s">
        <v>37</v>
      </c>
      <c r="D127" s="19" t="s">
        <v>33</v>
      </c>
      <c r="E127" s="20">
        <f>Table_1[[#This Row],[NEP (mg O2 cm-2 h-1)]]</f>
        <v>-1.3927014089960168</v>
      </c>
      <c r="F127" s="20"/>
      <c r="G127" s="20"/>
      <c r="H127" s="43">
        <f>'NDS Data Analysis'!AI127</f>
        <v>0.8307341737870978</v>
      </c>
      <c r="I127" s="20"/>
      <c r="J127" s="20"/>
      <c r="K127" s="43">
        <f>'NDS Data Analysis'!AJ127</f>
        <v>-0.561967235208919</v>
      </c>
      <c r="L127" s="20"/>
      <c r="M127" s="20"/>
    </row>
    <row r="128" spans="1:13" x14ac:dyDescent="0.15">
      <c r="A128" s="19" t="s">
        <v>161</v>
      </c>
      <c r="B128" s="21" t="s">
        <v>140</v>
      </c>
      <c r="C128" s="19" t="s">
        <v>37</v>
      </c>
      <c r="D128" s="19" t="s">
        <v>33</v>
      </c>
      <c r="E128" s="20">
        <f>Table_1[[#This Row],[NEP (mg O2 cm-2 h-1)]]</f>
        <v>-1.3825357052807175</v>
      </c>
      <c r="F128" s="20"/>
      <c r="G128" s="20"/>
      <c r="H128" s="43">
        <f>'NDS Data Analysis'!AI128</f>
        <v>0.81994541828336909</v>
      </c>
      <c r="I128" s="20"/>
      <c r="J128" s="20"/>
      <c r="K128" s="43">
        <f>'NDS Data Analysis'!AJ128</f>
        <v>-0.56259028699734837</v>
      </c>
      <c r="L128" s="20"/>
      <c r="M128" s="20"/>
    </row>
    <row r="129" spans="1:13" x14ac:dyDescent="0.15">
      <c r="A129" s="19" t="s">
        <v>163</v>
      </c>
      <c r="B129" s="21" t="s">
        <v>140</v>
      </c>
      <c r="C129" s="19" t="s">
        <v>37</v>
      </c>
      <c r="D129" s="19" t="s">
        <v>33</v>
      </c>
      <c r="E129" s="20">
        <f>Table_1[[#This Row],[NEP (mg O2 cm-2 h-1)]]</f>
        <v>-1.5496968405555669</v>
      </c>
      <c r="F129" s="20">
        <f>AVERAGE(E126:E129)</f>
        <v>-1.3904339880933843</v>
      </c>
      <c r="G129" s="20">
        <f>STDEV(E126:E129)</f>
        <v>0.12784752476334829</v>
      </c>
      <c r="H129" s="43">
        <f>'NDS Data Analysis'!AI129</f>
        <v>1.2246167561861507</v>
      </c>
      <c r="I129" s="20">
        <f>AVERAGE(H126:H129)</f>
        <v>1.0331062634305117</v>
      </c>
      <c r="J129" s="20">
        <f>STDEV(H126:H129)</f>
        <v>0.24031530117832114</v>
      </c>
      <c r="K129" s="43">
        <f>'NDS Data Analysis'!AJ129</f>
        <v>-0.32508008436941616</v>
      </c>
      <c r="L129" s="20">
        <f>AVERAGE(K126:K129)</f>
        <v>-0.3573277246628726</v>
      </c>
      <c r="M129" s="20">
        <f>STDEV(K126:K129)</f>
        <v>0.27548310869561177</v>
      </c>
    </row>
    <row r="130" spans="1:13" x14ac:dyDescent="0.15">
      <c r="A130" s="19" t="s">
        <v>142</v>
      </c>
      <c r="B130" s="21" t="s">
        <v>140</v>
      </c>
      <c r="C130" s="19" t="s">
        <v>30</v>
      </c>
      <c r="D130" s="19" t="s">
        <v>33</v>
      </c>
      <c r="E130" s="20">
        <f>Table_1[[#This Row],[NEP (mg O2 cm-2 h-1)]]</f>
        <v>-1.246101260680647</v>
      </c>
      <c r="F130" s="20"/>
      <c r="G130" s="20"/>
      <c r="H130" s="43">
        <f>'NDS Data Analysis'!AI130</f>
        <v>0.97676457563666907</v>
      </c>
      <c r="I130" s="20"/>
      <c r="J130" s="20"/>
      <c r="K130" s="43">
        <f>'NDS Data Analysis'!AJ130</f>
        <v>-0.2693366850439779</v>
      </c>
      <c r="L130" s="20"/>
      <c r="M130" s="20"/>
    </row>
    <row r="131" spans="1:13" x14ac:dyDescent="0.15">
      <c r="A131" s="19" t="s">
        <v>153</v>
      </c>
      <c r="B131" s="21" t="s">
        <v>140</v>
      </c>
      <c r="C131" s="19" t="s">
        <v>30</v>
      </c>
      <c r="D131" s="19" t="s">
        <v>33</v>
      </c>
      <c r="E131" s="20">
        <f>Table_1[[#This Row],[NEP (mg O2 cm-2 h-1)]]</f>
        <v>-1.2322042205987038</v>
      </c>
      <c r="F131" s="20"/>
      <c r="G131" s="20"/>
      <c r="H131" s="43">
        <f>'NDS Data Analysis'!AI131</f>
        <v>0.83439379569805405</v>
      </c>
      <c r="I131" s="20"/>
      <c r="J131" s="20"/>
      <c r="K131" s="43">
        <f>'NDS Data Analysis'!AJ131</f>
        <v>-0.39781042490064977</v>
      </c>
      <c r="L131" s="20"/>
      <c r="M131" s="20"/>
    </row>
    <row r="132" spans="1:13" x14ac:dyDescent="0.15">
      <c r="A132" s="19" t="s">
        <v>160</v>
      </c>
      <c r="B132" s="21" t="s">
        <v>140</v>
      </c>
      <c r="C132" s="19" t="s">
        <v>30</v>
      </c>
      <c r="D132" s="19" t="s">
        <v>33</v>
      </c>
      <c r="E132" s="20">
        <f>Table_1[[#This Row],[NEP (mg O2 cm-2 h-1)]]</f>
        <v>-1.9079499156209143</v>
      </c>
      <c r="F132" s="20"/>
      <c r="G132" s="20"/>
      <c r="H132" s="43">
        <f>'NDS Data Analysis'!AI132</f>
        <v>1.2352655975442912</v>
      </c>
      <c r="I132" s="20"/>
      <c r="J132" s="20"/>
      <c r="K132" s="43">
        <f>'NDS Data Analysis'!AJ132</f>
        <v>-0.6726843180766231</v>
      </c>
      <c r="L132" s="20"/>
      <c r="M132" s="20"/>
    </row>
    <row r="133" spans="1:13" x14ac:dyDescent="0.15">
      <c r="A133" s="19" t="s">
        <v>162</v>
      </c>
      <c r="B133" s="21" t="s">
        <v>140</v>
      </c>
      <c r="C133" s="19" t="s">
        <v>30</v>
      </c>
      <c r="D133" s="19" t="s">
        <v>33</v>
      </c>
      <c r="E133" s="20">
        <f>Table_1[[#This Row],[NEP (mg O2 cm-2 h-1)]]</f>
        <v>-2.2384509919135955</v>
      </c>
      <c r="F133" s="20">
        <f>AVERAGE(E130:E133)</f>
        <v>-1.6561765972034652</v>
      </c>
      <c r="G133" s="20">
        <f>STDEV(E130:E133)</f>
        <v>0.50011586402558605</v>
      </c>
      <c r="H133" s="43">
        <f>'NDS Data Analysis'!AI133</f>
        <v>1.4349044819958932</v>
      </c>
      <c r="I133" s="20">
        <f>AVERAGE(H130:H133)</f>
        <v>1.1203321127187269</v>
      </c>
      <c r="J133" s="20">
        <f>STDEV(H130:H133)</f>
        <v>0.2674184238798944</v>
      </c>
      <c r="K133" s="43">
        <f>'NDS Data Analysis'!AJ133</f>
        <v>-0.80354650991770238</v>
      </c>
      <c r="L133" s="20">
        <f>AVERAGE(K130:K133)</f>
        <v>-0.53584448448473831</v>
      </c>
      <c r="M133" s="20">
        <f>STDEV(K130:K133)</f>
        <v>0.24526810041692887</v>
      </c>
    </row>
    <row r="134" spans="1:13" x14ac:dyDescent="0.15">
      <c r="A134" s="21" t="s">
        <v>139</v>
      </c>
      <c r="B134" s="21" t="s">
        <v>140</v>
      </c>
      <c r="C134" s="19" t="s">
        <v>24</v>
      </c>
      <c r="D134" s="19" t="s">
        <v>24</v>
      </c>
      <c r="E134" s="20">
        <f>Table_1[[#This Row],[NEP (mg O2 cm-2 h-1)]]</f>
        <v>-0.36146448783102886</v>
      </c>
      <c r="F134" s="20"/>
      <c r="G134" s="20"/>
      <c r="H134" s="43">
        <f>'NDS Data Analysis'!AI134</f>
        <v>-8.5704702092060644E-2</v>
      </c>
      <c r="I134" s="20"/>
      <c r="J134" s="20"/>
      <c r="K134" s="43">
        <f>'NDS Data Analysis'!AJ134</f>
        <v>-0.44716918992308952</v>
      </c>
      <c r="L134" s="20"/>
      <c r="M134" s="20"/>
    </row>
    <row r="135" spans="1:13" x14ac:dyDescent="0.15">
      <c r="A135" s="21" t="s">
        <v>139</v>
      </c>
      <c r="B135" s="21" t="s">
        <v>140</v>
      </c>
      <c r="C135" s="19" t="s">
        <v>24</v>
      </c>
      <c r="D135" s="19" t="s">
        <v>24</v>
      </c>
      <c r="E135" s="20">
        <f>Table_1[[#This Row],[NEP (mg O2 cm-2 h-1)]]</f>
        <v>-0.36009009814345838</v>
      </c>
      <c r="F135" s="20"/>
      <c r="G135" s="20"/>
      <c r="H135" s="43">
        <f>'NDS Data Analysis'!AI135</f>
        <v>-0.21426175523015545</v>
      </c>
      <c r="I135" s="20"/>
      <c r="J135" s="20"/>
      <c r="K135" s="43">
        <f>'NDS Data Analysis'!AJ135</f>
        <v>-0.57435185337361383</v>
      </c>
      <c r="L135" s="20"/>
      <c r="M135" s="20"/>
    </row>
    <row r="136" spans="1:13" x14ac:dyDescent="0.15">
      <c r="A136" s="21" t="s">
        <v>139</v>
      </c>
      <c r="B136" s="21" t="s">
        <v>140</v>
      </c>
      <c r="C136" s="19" t="s">
        <v>24</v>
      </c>
      <c r="D136" s="19" t="s">
        <v>24</v>
      </c>
      <c r="E136" s="20">
        <f>Table_1[[#This Row],[NEP (mg O2 cm-2 h-1)]]</f>
        <v>-0.35872612049897556</v>
      </c>
      <c r="F136" s="20"/>
      <c r="G136" s="20"/>
      <c r="H136" s="43">
        <f>'NDS Data Analysis'!AI136</f>
        <v>-0.36424498389126542</v>
      </c>
      <c r="I136" s="20"/>
      <c r="J136" s="20"/>
      <c r="K136" s="43">
        <f>'NDS Data Analysis'!AJ136</f>
        <v>-0.72297110439024093</v>
      </c>
      <c r="L136" s="20"/>
      <c r="M136" s="20"/>
    </row>
    <row r="137" spans="1:13" x14ac:dyDescent="0.15">
      <c r="A137" s="21" t="s">
        <v>139</v>
      </c>
      <c r="B137" s="21" t="s">
        <v>140</v>
      </c>
      <c r="C137" s="19" t="s">
        <v>24</v>
      </c>
      <c r="D137" s="19" t="s">
        <v>24</v>
      </c>
      <c r="E137" s="20">
        <f>Table_1[[#This Row],[NEP (mg O2 cm-2 h-1)]]</f>
        <v>-0.35602893162304339</v>
      </c>
      <c r="F137" s="20"/>
      <c r="G137" s="20"/>
      <c r="H137" s="43">
        <f>'NDS Data Analysis'!AI137</f>
        <v>-0.12855705313809099</v>
      </c>
      <c r="I137" s="20"/>
      <c r="J137" s="20"/>
      <c r="K137" s="43">
        <f>'NDS Data Analysis'!AJ137</f>
        <v>-0.48458598476113435</v>
      </c>
      <c r="L137" s="20"/>
      <c r="M137" s="20"/>
    </row>
    <row r="138" spans="1:13" x14ac:dyDescent="0.15">
      <c r="A138" s="21" t="s">
        <v>139</v>
      </c>
      <c r="B138" s="21" t="s">
        <v>140</v>
      </c>
      <c r="C138" s="19" t="s">
        <v>24</v>
      </c>
      <c r="D138" s="19" t="s">
        <v>24</v>
      </c>
      <c r="E138" s="20">
        <f>Table_1[[#This Row],[NEP (mg O2 cm-2 h-1)]]</f>
        <v>0</v>
      </c>
      <c r="F138" s="20">
        <f>AVERAGE(E134:E138)</f>
        <v>-0.28726192761930125</v>
      </c>
      <c r="G138" s="20">
        <f>STDEV(E134:E138)</f>
        <v>0.16059686261491965</v>
      </c>
      <c r="H138" s="43">
        <f>'NDS Data Analysis'!AI138</f>
        <v>-0.31994491828286536</v>
      </c>
      <c r="I138" s="20">
        <f>AVERAGE(H134:H138)</f>
        <v>-0.22254268252688755</v>
      </c>
      <c r="J138" s="20">
        <f>STDEV(H134:H138)</f>
        <v>0.11957554402992294</v>
      </c>
      <c r="K138" s="43">
        <f>'NDS Data Analysis'!AJ138</f>
        <v>-0.31994491828286536</v>
      </c>
      <c r="L138" s="20">
        <f>AVERAGE(K134:K138)</f>
        <v>-0.50980461014618883</v>
      </c>
      <c r="M138" s="20">
        <f>STDEV(K134:K138)</f>
        <v>0.1501767112469774</v>
      </c>
    </row>
    <row r="139" spans="1:13" x14ac:dyDescent="0.15">
      <c r="A139" s="19" t="s">
        <v>144</v>
      </c>
      <c r="B139" s="21" t="s">
        <v>140</v>
      </c>
      <c r="C139" s="19" t="s">
        <v>37</v>
      </c>
      <c r="D139" s="19" t="s">
        <v>38</v>
      </c>
      <c r="E139" s="20">
        <f>Table_1[[#This Row],[NEP (mg O2 cm-2 h-1)]]</f>
        <v>-1.9291493591278148</v>
      </c>
      <c r="F139" s="20"/>
      <c r="G139" s="20"/>
      <c r="H139" s="43">
        <f>'NDS Data Analysis'!AI139</f>
        <v>1.274040750830435</v>
      </c>
      <c r="I139" s="20"/>
      <c r="J139" s="20"/>
      <c r="K139" s="43">
        <f>'NDS Data Analysis'!AJ139</f>
        <v>-0.65510860829737982</v>
      </c>
      <c r="L139" s="20"/>
      <c r="M139" s="20"/>
    </row>
    <row r="140" spans="1:13" x14ac:dyDescent="0.15">
      <c r="A140" s="19" t="s">
        <v>145</v>
      </c>
      <c r="B140" s="21" t="s">
        <v>140</v>
      </c>
      <c r="C140" s="19" t="s">
        <v>37</v>
      </c>
      <c r="D140" s="19" t="s">
        <v>38</v>
      </c>
      <c r="E140" s="20">
        <f>Table_1[[#This Row],[NEP (mg O2 cm-2 h-1)]]</f>
        <v>-0.87688607233082461</v>
      </c>
      <c r="F140" s="20"/>
      <c r="G140" s="20"/>
      <c r="H140" s="43">
        <f>'NDS Data Analysis'!AI140</f>
        <v>0.21139217815118017</v>
      </c>
      <c r="I140" s="20"/>
      <c r="J140" s="20"/>
      <c r="K140" s="43">
        <f>'NDS Data Analysis'!AJ140</f>
        <v>-0.66549389417964444</v>
      </c>
      <c r="L140" s="20"/>
      <c r="M140" s="20"/>
    </row>
    <row r="141" spans="1:13" x14ac:dyDescent="0.15">
      <c r="A141" s="19" t="s">
        <v>147</v>
      </c>
      <c r="B141" s="21" t="s">
        <v>140</v>
      </c>
      <c r="C141" s="19" t="s">
        <v>37</v>
      </c>
      <c r="D141" s="19" t="s">
        <v>38</v>
      </c>
      <c r="E141" s="20">
        <f>Table_1[[#This Row],[NEP (mg O2 cm-2 h-1)]]</f>
        <v>-1.0601159978924888</v>
      </c>
      <c r="F141" s="20"/>
      <c r="G141" s="20"/>
      <c r="H141" s="43">
        <f>'NDS Data Analysis'!AI141</f>
        <v>1.2683530689070848</v>
      </c>
      <c r="I141" s="20"/>
      <c r="J141" s="20"/>
      <c r="K141" s="43">
        <f>'NDS Data Analysis'!AJ141</f>
        <v>0.20823707101459599</v>
      </c>
      <c r="L141" s="20"/>
      <c r="M141" s="20"/>
    </row>
    <row r="142" spans="1:13" x14ac:dyDescent="0.15">
      <c r="A142" s="19" t="s">
        <v>156</v>
      </c>
      <c r="B142" s="21" t="s">
        <v>140</v>
      </c>
      <c r="C142" s="19" t="s">
        <v>37</v>
      </c>
      <c r="D142" s="19" t="s">
        <v>38</v>
      </c>
      <c r="E142" s="20">
        <f>Table_1[[#This Row],[NEP (mg O2 cm-2 h-1)]]</f>
        <v>-1.9220307268063084</v>
      </c>
      <c r="F142" s="20">
        <f>AVERAGE(E139:E142)</f>
        <v>-1.4470455390393591</v>
      </c>
      <c r="G142" s="20">
        <f>STDEV(E139:E142)</f>
        <v>0.55762332245324142</v>
      </c>
      <c r="H142" s="43">
        <f>'NDS Data Analysis'!AI142</f>
        <v>1.6614683475741934</v>
      </c>
      <c r="I142" s="20">
        <f>AVERAGE(H139:H142)</f>
        <v>1.1038135863657232</v>
      </c>
      <c r="J142" s="20">
        <f>STDEV(H139:H142)</f>
        <v>0.62274803127610112</v>
      </c>
      <c r="K142" s="43">
        <f>'NDS Data Analysis'!AJ142</f>
        <v>-0.260562379232115</v>
      </c>
      <c r="L142" s="20">
        <f>AVERAGE(K139:K142)</f>
        <v>-0.34323195267363582</v>
      </c>
      <c r="M142" s="20">
        <f>STDEV(K139:K142)</f>
        <v>0.41314733035037599</v>
      </c>
    </row>
    <row r="143" spans="1:13" x14ac:dyDescent="0.15">
      <c r="A143" s="19" t="s">
        <v>154</v>
      </c>
      <c r="B143" s="21" t="s">
        <v>140</v>
      </c>
      <c r="C143" s="19" t="s">
        <v>30</v>
      </c>
      <c r="D143" s="19" t="s">
        <v>38</v>
      </c>
      <c r="E143" s="20">
        <f>Table_1[[#This Row],[NEP (mg O2 cm-2 h-1)]]</f>
        <v>-2.2799037880601434</v>
      </c>
      <c r="F143" s="20"/>
      <c r="G143" s="20"/>
      <c r="H143" s="43">
        <f>'NDS Data Analysis'!AI143</f>
        <v>1.8773860403206188</v>
      </c>
      <c r="I143" s="20"/>
      <c r="J143" s="20"/>
      <c r="K143" s="43">
        <f>'NDS Data Analysis'!AJ143</f>
        <v>-0.40251774773952453</v>
      </c>
      <c r="L143" s="20"/>
      <c r="M143" s="20"/>
    </row>
    <row r="144" spans="1:13" x14ac:dyDescent="0.15">
      <c r="A144" s="19" t="s">
        <v>155</v>
      </c>
      <c r="B144" s="21" t="s">
        <v>140</v>
      </c>
      <c r="C144" s="19" t="s">
        <v>30</v>
      </c>
      <c r="D144" s="19" t="s">
        <v>38</v>
      </c>
      <c r="E144" s="20">
        <f>Table_1[[#This Row],[NEP (mg O2 cm-2 h-1)]]</f>
        <v>-1.9291493591278133</v>
      </c>
      <c r="F144" s="20"/>
      <c r="G144" s="20"/>
      <c r="H144" s="43">
        <f>'NDS Data Analysis'!AI144</f>
        <v>1.6614683475741934</v>
      </c>
      <c r="I144" s="20"/>
      <c r="J144" s="20"/>
      <c r="K144" s="43">
        <f>'NDS Data Analysis'!AJ144</f>
        <v>-0.2676810115536199</v>
      </c>
      <c r="L144" s="20"/>
      <c r="M144" s="20"/>
    </row>
    <row r="145" spans="1:13" x14ac:dyDescent="0.15">
      <c r="A145" s="19" t="s">
        <v>157</v>
      </c>
      <c r="B145" s="21" t="s">
        <v>140</v>
      </c>
      <c r="C145" s="19" t="s">
        <v>30</v>
      </c>
      <c r="D145" s="19" t="s">
        <v>38</v>
      </c>
      <c r="E145" s="20">
        <f>Table_1[[#This Row],[NEP (mg O2 cm-2 h-1)]]</f>
        <v>-1.9220307268063084</v>
      </c>
      <c r="F145" s="20"/>
      <c r="G145" s="20"/>
      <c r="H145" s="43">
        <f>'NDS Data Analysis'!AI145</f>
        <v>1.4474363988692198</v>
      </c>
      <c r="I145" s="20"/>
      <c r="J145" s="20"/>
      <c r="K145" s="43">
        <f>'NDS Data Analysis'!AJ145</f>
        <v>-0.47459432793708856</v>
      </c>
      <c r="L145" s="20"/>
      <c r="M145" s="20"/>
    </row>
    <row r="146" spans="1:13" x14ac:dyDescent="0.15">
      <c r="A146" s="19" t="s">
        <v>164</v>
      </c>
      <c r="B146" s="21" t="s">
        <v>140</v>
      </c>
      <c r="C146" s="19" t="s">
        <v>30</v>
      </c>
      <c r="D146" s="19" t="s">
        <v>38</v>
      </c>
      <c r="E146" s="20">
        <f>Table_1[[#This Row],[NEP (mg O2 cm-2 h-1)]]</f>
        <v>-1.3675623943932003</v>
      </c>
      <c r="F146" s="20">
        <f>AVERAGE(E143:E146)</f>
        <v>-1.8746615670968665</v>
      </c>
      <c r="G146" s="20">
        <f>STDEV(E143:E146)</f>
        <v>0.37708689775699122</v>
      </c>
      <c r="H146" s="43">
        <f>'NDS Data Analysis'!AI146</f>
        <v>1.6398908365667362</v>
      </c>
      <c r="I146" s="20">
        <f>AVERAGE(H143:H146)</f>
        <v>1.6565454058326921</v>
      </c>
      <c r="J146" s="20">
        <f>STDEV(H143:H146)</f>
        <v>0.17587758305812626</v>
      </c>
      <c r="K146" s="43">
        <f>'NDS Data Analysis'!AJ146</f>
        <v>0.27232844217353591</v>
      </c>
      <c r="L146" s="20">
        <f>AVERAGE(K143:K146)</f>
        <v>-0.21811616126417427</v>
      </c>
      <c r="M146" s="20">
        <f>STDEV(K143:K146)</f>
        <v>0.33802247385832851</v>
      </c>
    </row>
    <row r="147" spans="1:13" x14ac:dyDescent="0.15">
      <c r="A147" s="19" t="s">
        <v>95</v>
      </c>
      <c r="B147" s="21" t="s">
        <v>87</v>
      </c>
      <c r="C147" s="19" t="s">
        <v>37</v>
      </c>
      <c r="D147" s="19" t="s">
        <v>31</v>
      </c>
      <c r="E147" s="20">
        <f>Table_1[[#This Row],[NEP (mg O2 cm-2 h-1)]]</f>
        <v>-0.9663642429768271</v>
      </c>
      <c r="F147" s="20"/>
      <c r="G147" s="20"/>
      <c r="H147" s="43">
        <f>'NDS Data Analysis'!AI147</f>
        <v>0.19327284859536475</v>
      </c>
      <c r="I147" s="20"/>
      <c r="J147" s="20"/>
      <c r="K147" s="43">
        <f>'NDS Data Analysis'!AJ147</f>
        <v>-0.77309139438146235</v>
      </c>
      <c r="L147" s="20"/>
      <c r="M147" s="20"/>
    </row>
    <row r="148" spans="1:13" x14ac:dyDescent="0.15">
      <c r="A148" s="19" t="s">
        <v>97</v>
      </c>
      <c r="B148" s="21" t="s">
        <v>87</v>
      </c>
      <c r="C148" s="19" t="s">
        <v>37</v>
      </c>
      <c r="D148" s="19" t="s">
        <v>31</v>
      </c>
      <c r="E148" s="20">
        <f>Table_1[[#This Row],[NEP (mg O2 cm-2 h-1)]]</f>
        <v>-1.1549231196552316</v>
      </c>
      <c r="F148" s="20"/>
      <c r="G148" s="20"/>
      <c r="H148" s="43">
        <f>'NDS Data Analysis'!AI148</f>
        <v>0.77309139438146235</v>
      </c>
      <c r="I148" s="20"/>
      <c r="J148" s="20"/>
      <c r="K148" s="43">
        <f>'NDS Data Analysis'!AJ148</f>
        <v>-0.3818317252737693</v>
      </c>
      <c r="L148" s="20"/>
      <c r="M148" s="20"/>
    </row>
    <row r="149" spans="1:13" x14ac:dyDescent="0.15">
      <c r="A149" s="19" t="s">
        <v>99</v>
      </c>
      <c r="B149" s="21" t="s">
        <v>87</v>
      </c>
      <c r="C149" s="19" t="s">
        <v>37</v>
      </c>
      <c r="D149" s="19" t="s">
        <v>31</v>
      </c>
      <c r="E149" s="20">
        <f>Table_1[[#This Row],[NEP (mg O2 cm-2 h-1)]]</f>
        <v>-1.1456092235289796</v>
      </c>
      <c r="F149" s="20"/>
      <c r="G149" s="20"/>
      <c r="H149" s="43">
        <f>'NDS Data Analysis'!AI149</f>
        <v>0.57981854578609759</v>
      </c>
      <c r="I149" s="20"/>
      <c r="J149" s="20"/>
      <c r="K149" s="43">
        <f>'NDS Data Analysis'!AJ149</f>
        <v>-0.56579067774288205</v>
      </c>
      <c r="L149" s="20"/>
      <c r="M149" s="20"/>
    </row>
    <row r="150" spans="1:13" x14ac:dyDescent="0.15">
      <c r="A150" s="19" t="s">
        <v>106</v>
      </c>
      <c r="B150" s="21" t="s">
        <v>87</v>
      </c>
      <c r="C150" s="19" t="s">
        <v>37</v>
      </c>
      <c r="D150" s="19" t="s">
        <v>31</v>
      </c>
      <c r="E150" s="20">
        <f>Table_1[[#This Row],[NEP (mg O2 cm-2 h-1)]]</f>
        <v>-1.1364443497407477</v>
      </c>
      <c r="F150" s="20">
        <f>AVERAGE(E147:E150)</f>
        <v>-1.1008352339754466</v>
      </c>
      <c r="G150" s="20">
        <f>STDEV(E147:E150)</f>
        <v>8.9964189289566399E-2</v>
      </c>
      <c r="H150" s="43">
        <f>'NDS Data Analysis'!AI150</f>
        <v>0.38186974117632883</v>
      </c>
      <c r="I150" s="20">
        <f>AVERAGE(H147:H150)</f>
        <v>0.48201313248481337</v>
      </c>
      <c r="J150" s="20">
        <f>STDEV(H147:H150)</f>
        <v>0.25012803640211467</v>
      </c>
      <c r="K150" s="43">
        <f>'NDS Data Analysis'!AJ150</f>
        <v>-0.75457460856441894</v>
      </c>
      <c r="L150" s="20">
        <f>AVERAGE(K147:K150)</f>
        <v>-0.61882210149063321</v>
      </c>
      <c r="M150" s="20">
        <f>STDEV(K147:K150)</f>
        <v>0.18367047324849514</v>
      </c>
    </row>
    <row r="151" spans="1:13" x14ac:dyDescent="0.15">
      <c r="A151" s="19" t="s">
        <v>88</v>
      </c>
      <c r="B151" s="21" t="s">
        <v>87</v>
      </c>
      <c r="C151" s="19" t="s">
        <v>30</v>
      </c>
      <c r="D151" s="19" t="s">
        <v>31</v>
      </c>
      <c r="E151" s="20">
        <f>Table_1[[#This Row],[NEP (mg O2 cm-2 h-1)]]</f>
        <v>-0.59189809882330779</v>
      </c>
      <c r="F151" s="20"/>
      <c r="G151" s="20"/>
      <c r="H151" s="43">
        <f>'NDS Data Analysis'!AI151</f>
        <v>0</v>
      </c>
      <c r="I151" s="20"/>
      <c r="J151" s="20"/>
      <c r="K151" s="43">
        <f>'NDS Data Analysis'!AJ151</f>
        <v>-0.59189809882330779</v>
      </c>
      <c r="L151" s="20"/>
      <c r="M151" s="20"/>
    </row>
    <row r="152" spans="1:13" x14ac:dyDescent="0.15">
      <c r="A152" s="19" t="s">
        <v>90</v>
      </c>
      <c r="B152" s="21" t="s">
        <v>87</v>
      </c>
      <c r="C152" s="19" t="s">
        <v>30</v>
      </c>
      <c r="D152" s="19" t="s">
        <v>31</v>
      </c>
      <c r="E152" s="20">
        <f>Table_1[[#This Row],[NEP (mg O2 cm-2 h-1)]]</f>
        <v>-0.78267517199776138</v>
      </c>
      <c r="F152" s="20"/>
      <c r="G152" s="20"/>
      <c r="H152" s="43">
        <f>'NDS Data Analysis'!AI152</f>
        <v>0.5821948513016143</v>
      </c>
      <c r="I152" s="20"/>
      <c r="J152" s="20"/>
      <c r="K152" s="43">
        <f>'NDS Data Analysis'!AJ152</f>
        <v>-0.20048032069614707</v>
      </c>
      <c r="L152" s="20"/>
      <c r="M152" s="20"/>
    </row>
    <row r="153" spans="1:13" x14ac:dyDescent="0.15">
      <c r="A153" s="19" t="s">
        <v>93</v>
      </c>
      <c r="B153" s="21" t="s">
        <v>87</v>
      </c>
      <c r="C153" s="19" t="s">
        <v>30</v>
      </c>
      <c r="D153" s="19" t="s">
        <v>31</v>
      </c>
      <c r="E153" s="20">
        <f>Table_1[[#This Row],[NEP (mg O2 cm-2 h-1)]]</f>
        <v>-0.97431785814536065</v>
      </c>
      <c r="F153" s="20"/>
      <c r="G153" s="20"/>
      <c r="H153" s="43">
        <f>'NDS Data Analysis'!AI153</f>
        <v>0.77309139438146235</v>
      </c>
      <c r="I153" s="20"/>
      <c r="J153" s="20"/>
      <c r="K153" s="43">
        <f>'NDS Data Analysis'!AJ153</f>
        <v>-0.2012264637638983</v>
      </c>
      <c r="L153" s="20"/>
      <c r="M153" s="20"/>
    </row>
    <row r="154" spans="1:13" x14ac:dyDescent="0.15">
      <c r="A154" s="19" t="s">
        <v>96</v>
      </c>
      <c r="B154" s="21" t="s">
        <v>87</v>
      </c>
      <c r="C154" s="19" t="s">
        <v>30</v>
      </c>
      <c r="D154" s="19" t="s">
        <v>31</v>
      </c>
      <c r="E154" s="20">
        <f>Table_1[[#This Row],[NEP (mg O2 cm-2 h-1)]]</f>
        <v>-1.7323846794828492</v>
      </c>
      <c r="F154" s="20">
        <f>AVERAGE(E151:E154)</f>
        <v>-1.0203189521123197</v>
      </c>
      <c r="G154" s="20">
        <f>STDEV(E151:E154)</f>
        <v>0.49972415541039605</v>
      </c>
      <c r="H154" s="43">
        <f>'NDS Data Analysis'!AI154</f>
        <v>0.9663642429768271</v>
      </c>
      <c r="I154" s="20">
        <f>AVERAGE(H151:H154)</f>
        <v>0.58041262216497591</v>
      </c>
      <c r="J154" s="20">
        <f>STDEV(H151:H154)</f>
        <v>0.41751876252421938</v>
      </c>
      <c r="K154" s="43">
        <f>'NDS Data Analysis'!AJ154</f>
        <v>-0.76602043650602214</v>
      </c>
      <c r="L154" s="20">
        <f>AVERAGE(K151:K154)</f>
        <v>-0.4399063299473438</v>
      </c>
      <c r="M154" s="20">
        <f>STDEV(K151:K154)</f>
        <v>0.28504081621755567</v>
      </c>
    </row>
    <row r="155" spans="1:13" x14ac:dyDescent="0.15">
      <c r="A155" s="19" t="s">
        <v>98</v>
      </c>
      <c r="B155" s="21" t="s">
        <v>87</v>
      </c>
      <c r="C155" s="19" t="s">
        <v>37</v>
      </c>
      <c r="D155" s="19" t="s">
        <v>33</v>
      </c>
      <c r="E155" s="20">
        <f>Table_1[[#This Row],[NEP (mg O2 cm-2 h-1)]]</f>
        <v>-0.95853943129280417</v>
      </c>
      <c r="F155" s="20"/>
      <c r="G155" s="20"/>
      <c r="H155" s="43">
        <f>'NDS Data Analysis'!AI155</f>
        <v>0.38497437321840944</v>
      </c>
      <c r="I155" s="20"/>
      <c r="J155" s="20"/>
      <c r="K155" s="43">
        <f>'NDS Data Analysis'!AJ155</f>
        <v>-0.57356505807439473</v>
      </c>
      <c r="L155" s="20"/>
      <c r="M155" s="20"/>
    </row>
    <row r="156" spans="1:13" x14ac:dyDescent="0.15">
      <c r="A156" s="19" t="s">
        <v>105</v>
      </c>
      <c r="B156" s="21" t="s">
        <v>87</v>
      </c>
      <c r="C156" s="19" t="s">
        <v>37</v>
      </c>
      <c r="D156" s="19" t="s">
        <v>33</v>
      </c>
      <c r="E156" s="20">
        <f>Table_1[[#This Row],[NEP (mg O2 cm-2 h-1)]]</f>
        <v>-0.94703695811729038</v>
      </c>
      <c r="F156" s="20"/>
      <c r="G156" s="20"/>
      <c r="H156" s="43">
        <f>'NDS Data Analysis'!AI156</f>
        <v>0.57280461176449149</v>
      </c>
      <c r="I156" s="20"/>
      <c r="J156" s="20"/>
      <c r="K156" s="43">
        <f>'NDS Data Analysis'!AJ156</f>
        <v>-0.37423234635279889</v>
      </c>
      <c r="L156" s="20"/>
      <c r="M156" s="20"/>
    </row>
    <row r="157" spans="1:13" x14ac:dyDescent="0.15">
      <c r="A157" s="19" t="s">
        <v>108</v>
      </c>
      <c r="B157" s="21" t="s">
        <v>87</v>
      </c>
      <c r="C157" s="19" t="s">
        <v>37</v>
      </c>
      <c r="D157" s="19" t="s">
        <v>33</v>
      </c>
      <c r="E157" s="20">
        <f>Table_1[[#This Row],[NEP (mg O2 cm-2 h-1)]]</f>
        <v>-0.93952079178302628</v>
      </c>
      <c r="F157" s="20"/>
      <c r="G157" s="20"/>
      <c r="H157" s="43">
        <f>'NDS Data Analysis'!AI157</f>
        <v>0.57512365877568383</v>
      </c>
      <c r="I157" s="20"/>
      <c r="J157" s="20"/>
      <c r="K157" s="43">
        <f>'NDS Data Analysis'!AJ157</f>
        <v>-0.36439713300734244</v>
      </c>
      <c r="L157" s="20"/>
      <c r="M157" s="20"/>
    </row>
    <row r="158" spans="1:13" x14ac:dyDescent="0.15">
      <c r="A158" s="19" t="s">
        <v>110</v>
      </c>
      <c r="B158" s="21" t="s">
        <v>87</v>
      </c>
      <c r="C158" s="19" t="s">
        <v>37</v>
      </c>
      <c r="D158" s="19" t="s">
        <v>33</v>
      </c>
      <c r="E158" s="20">
        <f>Table_1[[#This Row],[NEP (mg O2 cm-2 h-1)]]</f>
        <v>-2.0669457419226589</v>
      </c>
      <c r="F158" s="20">
        <f>AVERAGE(E155:E158)</f>
        <v>-1.228010730778945</v>
      </c>
      <c r="G158" s="20">
        <f>STDEV(E155:E158)</f>
        <v>0.55934468800405024</v>
      </c>
      <c r="H158" s="43">
        <f>'NDS Data Analysis'!AI158</f>
        <v>1.9016806387897398</v>
      </c>
      <c r="I158" s="20">
        <f>AVERAGE(H155:H158)</f>
        <v>0.85864582063708106</v>
      </c>
      <c r="J158" s="20">
        <f>STDEV(H155:H158)</f>
        <v>0.70104119825080036</v>
      </c>
      <c r="K158" s="43">
        <f>'NDS Data Analysis'!AJ158</f>
        <v>-0.16526510313291909</v>
      </c>
      <c r="L158" s="20">
        <f>AVERAGE(K155:K158)</f>
        <v>-0.36936491014186379</v>
      </c>
      <c r="M158" s="20">
        <f>STDEV(K155:K158)</f>
        <v>0.16673612124320059</v>
      </c>
    </row>
    <row r="159" spans="1:13" x14ac:dyDescent="0.15">
      <c r="A159" s="19" t="s">
        <v>89</v>
      </c>
      <c r="B159" s="21" t="s">
        <v>87</v>
      </c>
      <c r="C159" s="19" t="s">
        <v>30</v>
      </c>
      <c r="D159" s="19" t="s">
        <v>33</v>
      </c>
      <c r="E159" s="20">
        <f>Table_1[[#This Row],[NEP (mg O2 cm-2 h-1)]]</f>
        <v>-1.9648069670483206</v>
      </c>
      <c r="F159" s="20"/>
      <c r="G159" s="20"/>
      <c r="H159" s="43">
        <f>'NDS Data Analysis'!AI159</f>
        <v>1.1691814297744338</v>
      </c>
      <c r="I159" s="20"/>
      <c r="J159" s="20"/>
      <c r="K159" s="43">
        <f>'NDS Data Analysis'!AJ159</f>
        <v>-0.79562553727388674</v>
      </c>
      <c r="L159" s="20"/>
      <c r="M159" s="20"/>
    </row>
    <row r="160" spans="1:13" x14ac:dyDescent="0.15">
      <c r="A160" s="19" t="s">
        <v>100</v>
      </c>
      <c r="B160" s="21" t="s">
        <v>87</v>
      </c>
      <c r="C160" s="19" t="s">
        <v>30</v>
      </c>
      <c r="D160" s="19" t="s">
        <v>33</v>
      </c>
      <c r="E160" s="20">
        <f>Table_1[[#This Row],[NEP (mg O2 cm-2 h-1)]]</f>
        <v>-1.1410083832738431</v>
      </c>
      <c r="F160" s="20"/>
      <c r="G160" s="20"/>
      <c r="H160" s="43">
        <f>'NDS Data Analysis'!AI160</f>
        <v>0.57981854578609759</v>
      </c>
      <c r="I160" s="20"/>
      <c r="J160" s="20"/>
      <c r="K160" s="43">
        <f>'NDS Data Analysis'!AJ160</f>
        <v>-0.56118983748774554</v>
      </c>
      <c r="L160" s="20"/>
      <c r="M160" s="20"/>
    </row>
    <row r="161" spans="1:13" x14ac:dyDescent="0.15">
      <c r="A161" s="19" t="s">
        <v>107</v>
      </c>
      <c r="B161" s="21" t="s">
        <v>87</v>
      </c>
      <c r="C161" s="19" t="s">
        <v>30</v>
      </c>
      <c r="D161" s="19" t="s">
        <v>33</v>
      </c>
      <c r="E161" s="20">
        <f>Table_1[[#This Row],[NEP (mg O2 cm-2 h-1)]]</f>
        <v>-0.75461112200580982</v>
      </c>
      <c r="F161" s="20"/>
      <c r="G161" s="20"/>
      <c r="H161" s="43">
        <f>'NDS Data Analysis'!AI161</f>
        <v>0.38033612775794656</v>
      </c>
      <c r="I161" s="20"/>
      <c r="J161" s="20"/>
      <c r="K161" s="43">
        <f>'NDS Data Analysis'!AJ161</f>
        <v>-0.37427499424786326</v>
      </c>
      <c r="L161" s="20"/>
      <c r="M161" s="20"/>
    </row>
    <row r="162" spans="1:13" x14ac:dyDescent="0.15">
      <c r="A162" s="19" t="s">
        <v>109</v>
      </c>
      <c r="B162" s="21" t="s">
        <v>87</v>
      </c>
      <c r="C162" s="19" t="s">
        <v>30</v>
      </c>
      <c r="D162" s="19" t="s">
        <v>33</v>
      </c>
      <c r="E162" s="20">
        <f>Table_1[[#This Row],[NEP (mg O2 cm-2 h-1)]]</f>
        <v>-1.6844530875603987</v>
      </c>
      <c r="F162" s="20">
        <f>AVERAGE(E159:E162)</f>
        <v>-1.386219889972093</v>
      </c>
      <c r="G162" s="20">
        <f>STDEV(E159:E162)</f>
        <v>0.54245256772442652</v>
      </c>
      <c r="H162" s="43">
        <f>'NDS Data Analysis'!AI162</f>
        <v>1.1456092235289796</v>
      </c>
      <c r="I162" s="20">
        <f>AVERAGE(H159:H162)</f>
        <v>0.81873633171186444</v>
      </c>
      <c r="J162" s="20">
        <f>STDEV(H159:H162)</f>
        <v>0.39955562875919809</v>
      </c>
      <c r="K162" s="43">
        <f>'NDS Data Analysis'!AJ162</f>
        <v>-0.53884386403141904</v>
      </c>
      <c r="L162" s="20">
        <f>AVERAGE(K159:K162)</f>
        <v>-0.56748355826022867</v>
      </c>
      <c r="M162" s="20">
        <f>STDEV(K159:K162)</f>
        <v>0.17343409392107259</v>
      </c>
    </row>
    <row r="163" spans="1:13" x14ac:dyDescent="0.15">
      <c r="A163" s="19" t="s">
        <v>86</v>
      </c>
      <c r="B163" s="21" t="s">
        <v>87</v>
      </c>
      <c r="C163" s="19" t="s">
        <v>24</v>
      </c>
      <c r="D163" s="19" t="s">
        <v>24</v>
      </c>
      <c r="E163" s="20">
        <f>Table_1[[#This Row],[NEP (mg O2 cm-2 h-1)]]</f>
        <v>0.39791468828457793</v>
      </c>
      <c r="F163" s="20"/>
      <c r="G163" s="20"/>
      <c r="H163" s="43">
        <f>'NDS Data Analysis'!AI163</f>
        <v>-0.39133758599887902</v>
      </c>
      <c r="I163" s="20"/>
      <c r="J163" s="20"/>
      <c r="K163" s="43">
        <f>'NDS Data Analysis'!AJ163</f>
        <v>6.5771022856989103E-3</v>
      </c>
      <c r="L163" s="20"/>
      <c r="M163" s="20"/>
    </row>
    <row r="164" spans="1:13" x14ac:dyDescent="0.15">
      <c r="A164" s="19" t="s">
        <v>86</v>
      </c>
      <c r="B164" s="21" t="s">
        <v>87</v>
      </c>
      <c r="C164" s="19" t="s">
        <v>24</v>
      </c>
      <c r="D164" s="19" t="s">
        <v>24</v>
      </c>
      <c r="E164" s="20">
        <f>Table_1[[#This Row],[NEP (mg O2 cm-2 h-1)]]</f>
        <v>0.19812488663541572</v>
      </c>
      <c r="F164" s="20"/>
      <c r="G164" s="20"/>
      <c r="H164" s="43">
        <f>'NDS Data Analysis'!AI164</f>
        <v>-0.58700637899832186</v>
      </c>
      <c r="I164" s="20"/>
      <c r="J164" s="20"/>
      <c r="K164" s="43">
        <f>'NDS Data Analysis'!AJ164</f>
        <v>-0.38888149236290614</v>
      </c>
      <c r="L164" s="20"/>
      <c r="M164" s="20"/>
    </row>
    <row r="165" spans="1:13" x14ac:dyDescent="0.15">
      <c r="A165" s="19" t="s">
        <v>86</v>
      </c>
      <c r="B165" s="21" t="s">
        <v>87</v>
      </c>
      <c r="C165" s="19" t="s">
        <v>24</v>
      </c>
      <c r="D165" s="19" t="s">
        <v>24</v>
      </c>
      <c r="E165" s="20">
        <f>Table_1[[#This Row],[NEP (mg O2 cm-2 h-1)]]</f>
        <v>0</v>
      </c>
      <c r="F165" s="20"/>
      <c r="G165" s="20"/>
      <c r="H165" s="43">
        <f>'NDS Data Analysis'!AI165</f>
        <v>-0.58700637899832186</v>
      </c>
      <c r="I165" s="20"/>
      <c r="J165" s="20"/>
      <c r="K165" s="43">
        <f>'NDS Data Analysis'!AJ165</f>
        <v>-0.58700637899832186</v>
      </c>
      <c r="L165" s="20"/>
      <c r="M165" s="20"/>
    </row>
    <row r="166" spans="1:13" x14ac:dyDescent="0.15">
      <c r="A166" s="19" t="s">
        <v>86</v>
      </c>
      <c r="B166" s="21" t="s">
        <v>87</v>
      </c>
      <c r="C166" s="19" t="s">
        <v>24</v>
      </c>
      <c r="D166" s="19" t="s">
        <v>24</v>
      </c>
      <c r="E166" s="20">
        <f>Table_1[[#This Row],[NEP (mg O2 cm-2 h-1)]]</f>
        <v>-0.19729936627443481</v>
      </c>
      <c r="F166" s="20"/>
      <c r="G166" s="20"/>
      <c r="H166" s="43">
        <f>'NDS Data Analysis'!AI166</f>
        <v>-0.77945428651628923</v>
      </c>
      <c r="I166" s="20"/>
      <c r="J166" s="20"/>
      <c r="K166" s="43">
        <f>'NDS Data Analysis'!AJ166</f>
        <v>-0.97675365279072401</v>
      </c>
      <c r="L166" s="20"/>
      <c r="M166" s="20"/>
    </row>
    <row r="167" spans="1:13" x14ac:dyDescent="0.15">
      <c r="A167" s="19" t="s">
        <v>86</v>
      </c>
      <c r="B167" s="21" t="s">
        <v>87</v>
      </c>
      <c r="C167" s="19" t="s">
        <v>24</v>
      </c>
      <c r="D167" s="19" t="s">
        <v>24</v>
      </c>
      <c r="E167" s="20">
        <f>Table_1[[#This Row],[NEP (mg O2 cm-2 h-1)]]</f>
        <v>-0.19729936627443481</v>
      </c>
      <c r="F167" s="20">
        <f>AVERAGE(E163:E167)</f>
        <v>4.0288168474224798E-2</v>
      </c>
      <c r="G167" s="20">
        <f>STDEV(E163:E167)</f>
        <v>0.25851884221776694</v>
      </c>
      <c r="H167" s="43">
        <f>'NDS Data Analysis'!AI167</f>
        <v>-0.97431785814536065</v>
      </c>
      <c r="I167" s="20">
        <f>AVERAGE(H163:H167)</f>
        <v>-0.66382449773143448</v>
      </c>
      <c r="J167" s="20">
        <f>STDEV(H163:H167)</f>
        <v>0.22126202719428453</v>
      </c>
      <c r="K167" s="43">
        <f>'NDS Data Analysis'!AJ167</f>
        <v>-1.1716172244197955</v>
      </c>
      <c r="L167" s="20">
        <f>AVERAGE(K163:K167)</f>
        <v>-0.62353632925720981</v>
      </c>
      <c r="M167" s="20">
        <f>STDEV(K163:K167)</f>
        <v>0.46866710244079152</v>
      </c>
    </row>
    <row r="168" spans="1:13" x14ac:dyDescent="0.15">
      <c r="A168" s="19" t="s">
        <v>91</v>
      </c>
      <c r="B168" s="21" t="s">
        <v>87</v>
      </c>
      <c r="C168" s="19" t="s">
        <v>37</v>
      </c>
      <c r="D168" s="19" t="s">
        <v>38</v>
      </c>
      <c r="E168" s="20">
        <f>Table_1[[#This Row],[NEP (mg O2 cm-2 h-1)]]</f>
        <v>-2.7393631019921636</v>
      </c>
      <c r="F168" s="20"/>
      <c r="G168" s="20"/>
      <c r="H168" s="43">
        <f>'NDS Data Analysis'!AI168</f>
        <v>1.3584546530370976</v>
      </c>
      <c r="I168" s="20"/>
      <c r="J168" s="20"/>
      <c r="K168" s="43">
        <f>'NDS Data Analysis'!AJ168</f>
        <v>-1.380908448955066</v>
      </c>
      <c r="L168" s="20"/>
      <c r="M168" s="20"/>
    </row>
    <row r="169" spans="1:13" x14ac:dyDescent="0.15">
      <c r="A169" s="19" t="s">
        <v>92</v>
      </c>
      <c r="B169" s="21" t="s">
        <v>87</v>
      </c>
      <c r="C169" s="19" t="s">
        <v>37</v>
      </c>
      <c r="D169" s="19" t="s">
        <v>38</v>
      </c>
      <c r="E169" s="20">
        <f>Table_1[[#This Row],[NEP (mg O2 cm-2 h-1)]]</f>
        <v>-2.3383628595488659</v>
      </c>
      <c r="F169" s="20"/>
      <c r="G169" s="20"/>
      <c r="H169" s="43">
        <f>'NDS Data Analysis'!AI169</f>
        <v>1.3529099401675584</v>
      </c>
      <c r="I169" s="20"/>
      <c r="J169" s="20"/>
      <c r="K169" s="43">
        <f>'NDS Data Analysis'!AJ169</f>
        <v>-0.98545291938130752</v>
      </c>
      <c r="L169" s="20"/>
      <c r="M169" s="20"/>
    </row>
    <row r="170" spans="1:13" x14ac:dyDescent="0.15">
      <c r="A170" s="19" t="s">
        <v>94</v>
      </c>
      <c r="B170" s="21" t="s">
        <v>87</v>
      </c>
      <c r="C170" s="19" t="s">
        <v>37</v>
      </c>
      <c r="D170" s="19" t="s">
        <v>38</v>
      </c>
      <c r="E170" s="20">
        <f>Table_1[[#This Row],[NEP (mg O2 cm-2 h-1)]]</f>
        <v>-1.7465845539048397</v>
      </c>
      <c r="F170" s="20"/>
      <c r="G170" s="20"/>
      <c r="H170" s="43">
        <f>'NDS Data Analysis'!AI170</f>
        <v>1.1596370915721919</v>
      </c>
      <c r="I170" s="20"/>
      <c r="J170" s="20"/>
      <c r="K170" s="43">
        <f>'NDS Data Analysis'!AJ170</f>
        <v>-0.58694746233264783</v>
      </c>
      <c r="L170" s="20"/>
      <c r="M170" s="20"/>
    </row>
    <row r="171" spans="1:13" x14ac:dyDescent="0.15">
      <c r="A171" s="19" t="s">
        <v>103</v>
      </c>
      <c r="B171" s="21" t="s">
        <v>87</v>
      </c>
      <c r="C171" s="19" t="s">
        <v>37</v>
      </c>
      <c r="D171" s="19" t="s">
        <v>38</v>
      </c>
      <c r="E171" s="20">
        <f>Table_1[[#This Row],[NEP (mg O2 cm-2 h-1)]]</f>
        <v>-2.2820167665476885</v>
      </c>
      <c r="F171" s="20">
        <f>AVERAGE(E168:E171)</f>
        <v>-2.2765818204983894</v>
      </c>
      <c r="G171" s="20">
        <f>STDEV(E168:E171)</f>
        <v>0.40780307850823155</v>
      </c>
      <c r="H171" s="43">
        <f>'NDS Data Analysis'!AI171</f>
        <v>1.7253709763270482</v>
      </c>
      <c r="I171" s="20">
        <f>AVERAGE(H168:H171)</f>
        <v>1.3990931652759739</v>
      </c>
      <c r="J171" s="20">
        <f>STDEV(H168:H171)</f>
        <v>0.23634776649132691</v>
      </c>
      <c r="K171" s="43">
        <f>'NDS Data Analysis'!AJ171</f>
        <v>-0.55664579022064031</v>
      </c>
      <c r="L171" s="20">
        <f>AVERAGE(K168:K171)</f>
        <v>-0.87748865522241548</v>
      </c>
      <c r="M171" s="20">
        <f>STDEV(K168:K171)</f>
        <v>0.38834782512826127</v>
      </c>
    </row>
    <row r="172" spans="1:13" x14ac:dyDescent="0.15">
      <c r="A172" s="19" t="s">
        <v>101</v>
      </c>
      <c r="B172" s="21" t="s">
        <v>87</v>
      </c>
      <c r="C172" s="19" t="s">
        <v>30</v>
      </c>
      <c r="D172" s="19" t="s">
        <v>38</v>
      </c>
      <c r="E172" s="20">
        <f>Table_1[[#This Row],[NEP (mg O2 cm-2 h-1)]]</f>
        <v>-0.95467435294081693</v>
      </c>
      <c r="F172" s="20"/>
      <c r="G172" s="20"/>
      <c r="H172" s="43">
        <f>'NDS Data Analysis'!AI172</f>
        <v>0.76994874643682232</v>
      </c>
      <c r="I172" s="20"/>
      <c r="J172" s="20"/>
      <c r="K172" s="43">
        <f>'NDS Data Analysis'!AJ172</f>
        <v>-0.18472560650399461</v>
      </c>
      <c r="L172" s="20"/>
      <c r="M172" s="20"/>
    </row>
    <row r="173" spans="1:13" x14ac:dyDescent="0.15">
      <c r="A173" s="19" t="s">
        <v>102</v>
      </c>
      <c r="B173" s="21" t="s">
        <v>87</v>
      </c>
      <c r="C173" s="19" t="s">
        <v>30</v>
      </c>
      <c r="D173" s="19" t="s">
        <v>38</v>
      </c>
      <c r="E173" s="20">
        <f>Table_1[[#This Row],[NEP (mg O2 cm-2 h-1)]]</f>
        <v>-1.1410083832738431</v>
      </c>
      <c r="F173" s="20"/>
      <c r="G173" s="20"/>
      <c r="H173" s="43">
        <f>'NDS Data Analysis'!AI173</f>
        <v>0.57746155982761749</v>
      </c>
      <c r="I173" s="20"/>
      <c r="J173" s="20"/>
      <c r="K173" s="43">
        <f>'NDS Data Analysis'!AJ173</f>
        <v>-0.56354682344622564</v>
      </c>
      <c r="L173" s="20"/>
      <c r="M173" s="20"/>
    </row>
    <row r="174" spans="1:13" x14ac:dyDescent="0.15">
      <c r="A174" s="19" t="s">
        <v>104</v>
      </c>
      <c r="B174" s="21" t="s">
        <v>87</v>
      </c>
      <c r="C174" s="19" t="s">
        <v>30</v>
      </c>
      <c r="D174" s="19" t="s">
        <v>38</v>
      </c>
      <c r="E174" s="20">
        <f>Table_1[[#This Row],[NEP (mg O2 cm-2 h-1)]]</f>
        <v>-0.75762956649383306</v>
      </c>
      <c r="F174" s="20"/>
      <c r="G174" s="20"/>
      <c r="H174" s="43">
        <f>'NDS Data Analysis'!AI174</f>
        <v>0.38341577251712033</v>
      </c>
      <c r="I174" s="20"/>
      <c r="J174" s="20"/>
      <c r="K174" s="43">
        <f>'NDS Data Analysis'!AJ174</f>
        <v>-0.37421379397671273</v>
      </c>
      <c r="L174" s="20"/>
      <c r="M174" s="20"/>
    </row>
    <row r="175" spans="1:13" x14ac:dyDescent="0.15">
      <c r="A175" s="19" t="s">
        <v>111</v>
      </c>
      <c r="B175" s="21" t="s">
        <v>87</v>
      </c>
      <c r="C175" s="19" t="s">
        <v>30</v>
      </c>
      <c r="D175" s="19" t="s">
        <v>38</v>
      </c>
      <c r="E175" s="20">
        <f>Table_1[[#This Row],[NEP (mg O2 cm-2 h-1)]]</f>
        <v>-1.3049721863820949</v>
      </c>
      <c r="F175" s="20">
        <f>AVERAGE(E172:E175)</f>
        <v>-1.0395711222726469</v>
      </c>
      <c r="G175" s="20">
        <f>STDEV(E172:E175)</f>
        <v>0.23623840011579644</v>
      </c>
      <c r="H175" s="43">
        <f>'NDS Data Analysis'!AI175</f>
        <v>1.3365440941171443</v>
      </c>
      <c r="I175" s="20">
        <f>AVERAGE(H172:H175)</f>
        <v>0.76684254322467615</v>
      </c>
      <c r="J175" s="20">
        <f>STDEV(H172:H175)</f>
        <v>0.41127879877091472</v>
      </c>
      <c r="K175" s="43">
        <f>'NDS Data Analysis'!AJ175</f>
        <v>3.1571907735049365E-2</v>
      </c>
      <c r="L175" s="20">
        <f>AVERAGE(K172:K175)</f>
        <v>-0.27272857904797088</v>
      </c>
      <c r="M175" s="20">
        <f>STDEV(K172:K175)</f>
        <v>0.25509332250307598</v>
      </c>
    </row>
    <row r="176" spans="1:13" x14ac:dyDescent="0.15">
      <c r="A176" s="19"/>
      <c r="B176" s="19"/>
      <c r="C176" s="19"/>
      <c r="D176" s="19"/>
      <c r="E176" s="19"/>
      <c r="F176" s="19"/>
      <c r="G176" s="19"/>
    </row>
    <row r="177" spans="1:7" x14ac:dyDescent="0.15">
      <c r="A177" s="19"/>
      <c r="B177" s="19"/>
      <c r="C177" s="19"/>
      <c r="D177" s="19"/>
      <c r="E177" s="19"/>
      <c r="F177" s="19"/>
      <c r="G177" s="19"/>
    </row>
    <row r="178" spans="1:7" x14ac:dyDescent="0.15">
      <c r="A178" s="19"/>
      <c r="B178" s="19"/>
      <c r="C178" s="19"/>
      <c r="D178" s="19"/>
      <c r="E178" s="19"/>
      <c r="F178" s="19"/>
      <c r="G178" s="19"/>
    </row>
    <row r="179" spans="1:7" x14ac:dyDescent="0.15">
      <c r="A179" s="19"/>
      <c r="B179" s="19"/>
      <c r="C179" s="19"/>
      <c r="D179" s="19"/>
      <c r="E179" s="19"/>
      <c r="F179" s="19"/>
      <c r="G179" s="19"/>
    </row>
    <row r="180" spans="1:7" x14ac:dyDescent="0.15">
      <c r="A180" s="19"/>
      <c r="B180" s="19"/>
      <c r="C180" s="19"/>
      <c r="D180" s="19"/>
      <c r="E180" s="19"/>
      <c r="F180" s="19"/>
      <c r="G180" s="19"/>
    </row>
    <row r="181" spans="1:7" x14ac:dyDescent="0.15">
      <c r="A181" s="19"/>
      <c r="B181" s="19"/>
      <c r="C181" s="19"/>
      <c r="D181" s="19"/>
      <c r="E181" s="19"/>
      <c r="F181" s="19"/>
      <c r="G181" s="19"/>
    </row>
    <row r="182" spans="1:7" x14ac:dyDescent="0.15">
      <c r="A182" s="19"/>
      <c r="B182" s="19"/>
      <c r="C182" s="19"/>
      <c r="D182" s="19"/>
      <c r="E182" s="19"/>
      <c r="F182" s="19"/>
      <c r="G182" s="19"/>
    </row>
    <row r="183" spans="1:7" x14ac:dyDescent="0.15">
      <c r="A183" s="19"/>
      <c r="B183" s="19"/>
      <c r="C183" s="19"/>
      <c r="D183" s="19"/>
      <c r="E183" s="19"/>
      <c r="F183" s="19"/>
      <c r="G183" s="19"/>
    </row>
    <row r="184" spans="1:7" x14ac:dyDescent="0.15">
      <c r="A184" s="19"/>
      <c r="B184" s="19"/>
      <c r="C184" s="19"/>
      <c r="D184" s="19"/>
      <c r="E184" s="19"/>
      <c r="F184" s="19"/>
      <c r="G184" s="19"/>
    </row>
    <row r="185" spans="1:7" x14ac:dyDescent="0.15">
      <c r="A185" s="19"/>
      <c r="B185" s="19"/>
      <c r="C185" s="19"/>
      <c r="D185" s="19"/>
      <c r="E185" s="19"/>
      <c r="F185" s="19"/>
      <c r="G185" s="19"/>
    </row>
    <row r="186" spans="1:7" x14ac:dyDescent="0.15">
      <c r="A186" s="19"/>
      <c r="B186" s="19"/>
      <c r="C186" s="19"/>
      <c r="D186" s="19"/>
      <c r="E186" s="19"/>
      <c r="F186" s="19"/>
      <c r="G186" s="19"/>
    </row>
    <row r="187" spans="1:7" x14ac:dyDescent="0.15">
      <c r="A187" s="19"/>
      <c r="B187" s="19"/>
      <c r="C187" s="19"/>
      <c r="D187" s="19"/>
      <c r="E187" s="19"/>
      <c r="F187" s="19"/>
      <c r="G187" s="19"/>
    </row>
    <row r="188" spans="1:7" x14ac:dyDescent="0.15">
      <c r="A188" s="19"/>
      <c r="B188" s="19"/>
      <c r="C188" s="19"/>
      <c r="D188" s="19"/>
      <c r="E188" s="19"/>
      <c r="F188" s="19"/>
      <c r="G188" s="19"/>
    </row>
    <row r="189" spans="1:7" x14ac:dyDescent="0.15">
      <c r="A189" s="19"/>
      <c r="B189" s="19"/>
      <c r="C189" s="19"/>
      <c r="D189" s="19"/>
      <c r="E189" s="19"/>
      <c r="F189" s="19"/>
      <c r="G189" s="19"/>
    </row>
    <row r="190" spans="1:7" x14ac:dyDescent="0.15">
      <c r="A190" s="19"/>
      <c r="B190" s="19"/>
      <c r="C190" s="19"/>
      <c r="D190" s="19"/>
      <c r="E190" s="19"/>
      <c r="F190" s="19"/>
      <c r="G190" s="19"/>
    </row>
    <row r="191" spans="1:7" x14ac:dyDescent="0.15">
      <c r="A191" s="19"/>
      <c r="B191" s="19"/>
      <c r="C191" s="19"/>
      <c r="D191" s="19"/>
      <c r="E191" s="19"/>
      <c r="F191" s="19"/>
      <c r="G191" s="19"/>
    </row>
    <row r="192" spans="1:7" x14ac:dyDescent="0.15">
      <c r="A192" s="19"/>
      <c r="B192" s="19"/>
      <c r="C192" s="19"/>
      <c r="D192" s="19"/>
      <c r="E192" s="19"/>
      <c r="F192" s="19"/>
      <c r="G192" s="19"/>
    </row>
    <row r="193" spans="1:7" x14ac:dyDescent="0.15">
      <c r="A193" s="19"/>
      <c r="B193" s="19"/>
      <c r="C193" s="19"/>
      <c r="D193" s="19"/>
      <c r="E193" s="19"/>
      <c r="F193" s="19"/>
      <c r="G193" s="19"/>
    </row>
    <row r="194" spans="1:7" x14ac:dyDescent="0.15">
      <c r="A194" s="19"/>
      <c r="B194" s="19"/>
      <c r="C194" s="19"/>
      <c r="D194" s="19"/>
      <c r="E194" s="19"/>
      <c r="F194" s="19"/>
      <c r="G194" s="19"/>
    </row>
    <row r="195" spans="1:7" x14ac:dyDescent="0.15">
      <c r="A195" s="19"/>
      <c r="B195" s="19"/>
      <c r="C195" s="19"/>
      <c r="D195" s="19"/>
      <c r="E195" s="19"/>
      <c r="F195" s="19"/>
      <c r="G195" s="19"/>
    </row>
    <row r="196" spans="1:7" x14ac:dyDescent="0.15">
      <c r="A196" s="19"/>
      <c r="B196" s="19"/>
      <c r="C196" s="19"/>
      <c r="D196" s="19"/>
      <c r="E196" s="19"/>
      <c r="F196" s="19"/>
      <c r="G196" s="19"/>
    </row>
    <row r="197" spans="1:7" x14ac:dyDescent="0.15">
      <c r="A197" s="19"/>
      <c r="B197" s="19"/>
      <c r="C197" s="19"/>
      <c r="D197" s="19"/>
      <c r="E197" s="19"/>
      <c r="F197" s="19"/>
      <c r="G197" s="19"/>
    </row>
    <row r="198" spans="1:7" x14ac:dyDescent="0.15">
      <c r="A198" s="19"/>
      <c r="B198" s="19"/>
      <c r="C198" s="19"/>
      <c r="D198" s="19"/>
      <c r="E198" s="19"/>
      <c r="F198" s="19"/>
      <c r="G198" s="19"/>
    </row>
    <row r="199" spans="1:7" x14ac:dyDescent="0.15">
      <c r="A199" s="19"/>
      <c r="B199" s="19"/>
      <c r="C199" s="19"/>
      <c r="D199" s="19"/>
      <c r="E199" s="19"/>
      <c r="F199" s="19"/>
      <c r="G199" s="19"/>
    </row>
    <row r="200" spans="1:7" x14ac:dyDescent="0.15">
      <c r="A200" s="19"/>
      <c r="B200" s="19"/>
      <c r="C200" s="19"/>
      <c r="D200" s="19"/>
      <c r="E200" s="19"/>
      <c r="F200" s="19"/>
      <c r="G200" s="19"/>
    </row>
    <row r="201" spans="1:7" x14ac:dyDescent="0.15">
      <c r="A201" s="19"/>
      <c r="B201" s="19"/>
      <c r="C201" s="19"/>
      <c r="D201" s="19"/>
      <c r="E201" s="19"/>
      <c r="F201" s="19"/>
      <c r="G201" s="19"/>
    </row>
    <row r="202" spans="1:7" x14ac:dyDescent="0.15">
      <c r="A202" s="19"/>
      <c r="B202" s="19"/>
      <c r="C202" s="19"/>
      <c r="D202" s="19"/>
      <c r="E202" s="19"/>
      <c r="F202" s="19"/>
      <c r="G202" s="19"/>
    </row>
    <row r="203" spans="1:7" x14ac:dyDescent="0.15">
      <c r="A203" s="19"/>
      <c r="B203" s="19"/>
      <c r="C203" s="19"/>
      <c r="D203" s="19"/>
      <c r="E203" s="19"/>
      <c r="F203" s="19"/>
      <c r="G203" s="19"/>
    </row>
    <row r="204" spans="1:7" x14ac:dyDescent="0.15">
      <c r="A204" s="19"/>
      <c r="B204" s="19"/>
      <c r="C204" s="19"/>
      <c r="D204" s="19"/>
      <c r="E204" s="19"/>
      <c r="F204" s="19"/>
      <c r="G204" s="19"/>
    </row>
    <row r="205" spans="1:7" x14ac:dyDescent="0.15">
      <c r="A205" s="19"/>
      <c r="B205" s="19"/>
      <c r="C205" s="19"/>
      <c r="D205" s="19"/>
      <c r="E205" s="19"/>
      <c r="F205" s="19"/>
      <c r="G205" s="19"/>
    </row>
    <row r="206" spans="1:7" x14ac:dyDescent="0.15">
      <c r="A206" s="19"/>
      <c r="B206" s="19"/>
      <c r="C206" s="19"/>
      <c r="D206" s="19"/>
      <c r="E206" s="19"/>
      <c r="F206" s="19"/>
      <c r="G206" s="19"/>
    </row>
    <row r="207" spans="1:7" x14ac:dyDescent="0.15">
      <c r="A207" s="19"/>
      <c r="B207" s="19"/>
      <c r="C207" s="19"/>
      <c r="D207" s="19"/>
      <c r="E207" s="19"/>
      <c r="F207" s="19"/>
      <c r="G207" s="19"/>
    </row>
    <row r="208" spans="1:7" x14ac:dyDescent="0.15">
      <c r="A208" s="19"/>
      <c r="B208" s="19"/>
      <c r="C208" s="19"/>
      <c r="D208" s="19"/>
      <c r="E208" s="19"/>
      <c r="F208" s="19"/>
      <c r="G208" s="19"/>
    </row>
    <row r="209" spans="1:7" x14ac:dyDescent="0.15">
      <c r="A209" s="19"/>
      <c r="B209" s="19"/>
      <c r="C209" s="19"/>
      <c r="D209" s="19"/>
      <c r="E209" s="19"/>
      <c r="F209" s="19"/>
      <c r="G209" s="19"/>
    </row>
    <row r="210" spans="1:7" x14ac:dyDescent="0.15">
      <c r="A210" s="19"/>
      <c r="B210" s="19"/>
      <c r="C210" s="19"/>
      <c r="D210" s="19"/>
      <c r="E210" s="19"/>
      <c r="F210" s="19"/>
      <c r="G210" s="19"/>
    </row>
    <row r="211" spans="1:7" x14ac:dyDescent="0.15">
      <c r="A211" s="19"/>
      <c r="B211" s="19"/>
      <c r="C211" s="19"/>
      <c r="D211" s="19"/>
      <c r="E211" s="19"/>
      <c r="F211" s="19"/>
      <c r="G211" s="19"/>
    </row>
    <row r="212" spans="1:7" x14ac:dyDescent="0.15">
      <c r="A212" s="19"/>
      <c r="B212" s="19"/>
      <c r="C212" s="19"/>
      <c r="D212" s="19"/>
      <c r="E212" s="19"/>
      <c r="F212" s="19"/>
      <c r="G212" s="19"/>
    </row>
    <row r="213" spans="1:7" x14ac:dyDescent="0.15">
      <c r="A213" s="19"/>
      <c r="B213" s="19"/>
      <c r="C213" s="19"/>
      <c r="D213" s="19"/>
      <c r="E213" s="19"/>
      <c r="F213" s="19"/>
      <c r="G213" s="19"/>
    </row>
    <row r="214" spans="1:7" x14ac:dyDescent="0.15">
      <c r="A214" s="19"/>
      <c r="B214" s="19"/>
      <c r="C214" s="19"/>
      <c r="D214" s="19"/>
      <c r="E214" s="19"/>
      <c r="F214" s="19"/>
      <c r="G214" s="19"/>
    </row>
    <row r="215" spans="1:7" x14ac:dyDescent="0.15">
      <c r="A215" s="19"/>
      <c r="B215" s="19"/>
      <c r="C215" s="19"/>
      <c r="D215" s="19"/>
      <c r="E215" s="19"/>
      <c r="F215" s="19"/>
      <c r="G215" s="19"/>
    </row>
    <row r="216" spans="1:7" x14ac:dyDescent="0.15">
      <c r="A216" s="19"/>
      <c r="B216" s="19"/>
      <c r="C216" s="19"/>
      <c r="D216" s="19"/>
      <c r="E216" s="19"/>
      <c r="F216" s="19"/>
      <c r="G216" s="19"/>
    </row>
    <row r="217" spans="1:7" x14ac:dyDescent="0.15">
      <c r="A217" s="19"/>
      <c r="B217" s="19"/>
      <c r="C217" s="19"/>
      <c r="D217" s="19"/>
      <c r="E217" s="19"/>
      <c r="F217" s="19"/>
      <c r="G217" s="19"/>
    </row>
    <row r="218" spans="1:7" x14ac:dyDescent="0.15">
      <c r="A218" s="19"/>
      <c r="B218" s="19"/>
      <c r="C218" s="19"/>
      <c r="D218" s="19"/>
      <c r="E218" s="19"/>
      <c r="F218" s="19"/>
      <c r="G218" s="19"/>
    </row>
    <row r="219" spans="1:7" x14ac:dyDescent="0.15">
      <c r="A219" s="19"/>
      <c r="B219" s="19"/>
      <c r="C219" s="19"/>
      <c r="D219" s="19"/>
      <c r="E219" s="19"/>
      <c r="F219" s="19"/>
      <c r="G219" s="19"/>
    </row>
    <row r="220" spans="1:7" x14ac:dyDescent="0.15">
      <c r="A220" s="19"/>
      <c r="B220" s="19"/>
      <c r="C220" s="19"/>
      <c r="D220" s="19"/>
      <c r="E220" s="19"/>
      <c r="F220" s="19"/>
      <c r="G220" s="19"/>
    </row>
    <row r="221" spans="1:7" x14ac:dyDescent="0.15">
      <c r="A221" s="19"/>
      <c r="B221" s="19"/>
      <c r="C221" s="19"/>
      <c r="D221" s="19"/>
      <c r="E221" s="19"/>
      <c r="F221" s="19"/>
      <c r="G221" s="19"/>
    </row>
    <row r="222" spans="1:7" x14ac:dyDescent="0.15">
      <c r="A222" s="19"/>
      <c r="B222" s="19"/>
      <c r="C222" s="19"/>
      <c r="D222" s="19"/>
      <c r="E222" s="19"/>
      <c r="F222" s="19"/>
      <c r="G222" s="19"/>
    </row>
    <row r="223" spans="1:7" x14ac:dyDescent="0.15">
      <c r="A223" s="19"/>
      <c r="B223" s="19"/>
      <c r="C223" s="19"/>
      <c r="D223" s="19"/>
      <c r="E223" s="19"/>
      <c r="F223" s="19"/>
      <c r="G223" s="19"/>
    </row>
    <row r="224" spans="1:7" x14ac:dyDescent="0.15">
      <c r="A224" s="19"/>
      <c r="B224" s="19"/>
      <c r="C224" s="19"/>
      <c r="D224" s="19"/>
      <c r="E224" s="19"/>
      <c r="F224" s="19"/>
      <c r="G224" s="19"/>
    </row>
    <row r="225" spans="1:7" x14ac:dyDescent="0.15">
      <c r="A225" s="19"/>
      <c r="B225" s="19"/>
      <c r="C225" s="19"/>
      <c r="D225" s="19"/>
      <c r="E225" s="19"/>
      <c r="F225" s="19"/>
      <c r="G225" s="19"/>
    </row>
    <row r="226" spans="1:7" x14ac:dyDescent="0.15">
      <c r="A226" s="19"/>
      <c r="B226" s="19"/>
      <c r="C226" s="19"/>
      <c r="D226" s="19"/>
      <c r="E226" s="19"/>
      <c r="F226" s="19"/>
      <c r="G226" s="19"/>
    </row>
    <row r="227" spans="1:7" x14ac:dyDescent="0.15">
      <c r="A227" s="19"/>
      <c r="B227" s="19"/>
      <c r="C227" s="19"/>
      <c r="D227" s="19"/>
      <c r="E227" s="19"/>
      <c r="F227" s="19"/>
      <c r="G227" s="19"/>
    </row>
    <row r="228" spans="1:7" x14ac:dyDescent="0.15">
      <c r="A228" s="19"/>
      <c r="B228" s="19"/>
      <c r="C228" s="19"/>
      <c r="D228" s="19"/>
      <c r="E228" s="19"/>
      <c r="F228" s="19"/>
      <c r="G228" s="19"/>
    </row>
    <row r="229" spans="1:7" x14ac:dyDescent="0.15">
      <c r="A229" s="19"/>
      <c r="B229" s="19"/>
      <c r="C229" s="19"/>
      <c r="D229" s="19"/>
      <c r="E229" s="19"/>
      <c r="F229" s="19"/>
      <c r="G229" s="19"/>
    </row>
    <row r="230" spans="1:7" x14ac:dyDescent="0.15">
      <c r="A230" s="19"/>
      <c r="B230" s="19"/>
      <c r="C230" s="19"/>
      <c r="D230" s="19"/>
      <c r="E230" s="19"/>
      <c r="F230" s="19"/>
      <c r="G230" s="19"/>
    </row>
    <row r="231" spans="1:7" x14ac:dyDescent="0.15">
      <c r="A231" s="19"/>
      <c r="B231" s="19"/>
      <c r="C231" s="19"/>
      <c r="D231" s="19"/>
      <c r="E231" s="19"/>
      <c r="F231" s="19"/>
      <c r="G231" s="19"/>
    </row>
    <row r="232" spans="1:7" x14ac:dyDescent="0.15">
      <c r="A232" s="19"/>
      <c r="B232" s="19"/>
      <c r="C232" s="19"/>
      <c r="D232" s="19"/>
      <c r="E232" s="19"/>
      <c r="F232" s="19"/>
      <c r="G232" s="19"/>
    </row>
    <row r="233" spans="1:7" x14ac:dyDescent="0.15">
      <c r="A233" s="19"/>
      <c r="B233" s="19"/>
      <c r="C233" s="19"/>
      <c r="D233" s="19"/>
      <c r="E233" s="19"/>
      <c r="F233" s="19"/>
      <c r="G233" s="19"/>
    </row>
    <row r="234" spans="1:7" x14ac:dyDescent="0.15">
      <c r="A234" s="19"/>
      <c r="B234" s="19"/>
      <c r="C234" s="19"/>
      <c r="D234" s="19"/>
      <c r="E234" s="19"/>
      <c r="F234" s="19"/>
      <c r="G234" s="19"/>
    </row>
    <row r="235" spans="1:7" x14ac:dyDescent="0.15">
      <c r="A235" s="19"/>
      <c r="B235" s="19"/>
      <c r="C235" s="19"/>
      <c r="D235" s="19"/>
      <c r="E235" s="19"/>
      <c r="F235" s="19"/>
      <c r="G235" s="19"/>
    </row>
    <row r="236" spans="1:7" x14ac:dyDescent="0.15">
      <c r="A236" s="19"/>
      <c r="B236" s="19"/>
      <c r="C236" s="19"/>
      <c r="D236" s="19"/>
      <c r="E236" s="19"/>
      <c r="F236" s="19"/>
      <c r="G236" s="19"/>
    </row>
    <row r="237" spans="1:7" x14ac:dyDescent="0.15">
      <c r="A237" s="19"/>
      <c r="B237" s="19"/>
      <c r="C237" s="19"/>
      <c r="D237" s="19"/>
      <c r="E237" s="19"/>
      <c r="F237" s="19"/>
      <c r="G237" s="19"/>
    </row>
    <row r="238" spans="1:7" x14ac:dyDescent="0.15">
      <c r="A238" s="19"/>
      <c r="B238" s="19"/>
      <c r="C238" s="19"/>
      <c r="D238" s="19"/>
      <c r="E238" s="19"/>
      <c r="F238" s="19"/>
      <c r="G238" s="19"/>
    </row>
    <row r="239" spans="1:7" x14ac:dyDescent="0.15">
      <c r="A239" s="19"/>
      <c r="B239" s="19"/>
      <c r="C239" s="19"/>
      <c r="D239" s="19"/>
      <c r="E239" s="19"/>
      <c r="F239" s="19"/>
      <c r="G239" s="19"/>
    </row>
    <row r="240" spans="1:7" x14ac:dyDescent="0.15">
      <c r="A240" s="19"/>
      <c r="B240" s="19"/>
      <c r="C240" s="19"/>
      <c r="D240" s="19"/>
      <c r="E240" s="19"/>
      <c r="F240" s="19"/>
      <c r="G240" s="19"/>
    </row>
    <row r="241" spans="1:7" x14ac:dyDescent="0.15">
      <c r="A241" s="19"/>
      <c r="B241" s="19"/>
      <c r="C241" s="19"/>
      <c r="D241" s="19"/>
      <c r="E241" s="19"/>
      <c r="F241" s="19"/>
      <c r="G241" s="19"/>
    </row>
    <row r="242" spans="1:7" x14ac:dyDescent="0.15">
      <c r="A242" s="19"/>
      <c r="B242" s="19"/>
      <c r="C242" s="19"/>
      <c r="D242" s="19"/>
      <c r="E242" s="19"/>
      <c r="F242" s="19"/>
      <c r="G242" s="19"/>
    </row>
    <row r="243" spans="1:7" x14ac:dyDescent="0.15">
      <c r="A243" s="19"/>
      <c r="B243" s="19"/>
      <c r="C243" s="19"/>
      <c r="D243" s="19"/>
      <c r="E243" s="19"/>
      <c r="F243" s="19"/>
      <c r="G243" s="19"/>
    </row>
    <row r="244" spans="1:7" x14ac:dyDescent="0.15">
      <c r="A244" s="19"/>
      <c r="B244" s="19"/>
      <c r="C244" s="19"/>
      <c r="D244" s="19"/>
      <c r="E244" s="19"/>
      <c r="F244" s="19"/>
      <c r="G244" s="19"/>
    </row>
    <row r="245" spans="1:7" x14ac:dyDescent="0.15">
      <c r="A245" s="19"/>
      <c r="B245" s="19"/>
      <c r="C245" s="19"/>
      <c r="D245" s="19"/>
      <c r="E245" s="19"/>
      <c r="F245" s="19"/>
      <c r="G245" s="19"/>
    </row>
    <row r="246" spans="1:7" x14ac:dyDescent="0.15">
      <c r="A246" s="19"/>
      <c r="B246" s="19"/>
      <c r="C246" s="19"/>
      <c r="D246" s="19"/>
      <c r="E246" s="19"/>
      <c r="F246" s="19"/>
      <c r="G246" s="19"/>
    </row>
    <row r="247" spans="1:7" x14ac:dyDescent="0.15">
      <c r="A247" s="19"/>
      <c r="B247" s="19"/>
      <c r="C247" s="19"/>
      <c r="D247" s="19"/>
      <c r="E247" s="19"/>
      <c r="F247" s="19"/>
      <c r="G247" s="19"/>
    </row>
    <row r="248" spans="1:7" x14ac:dyDescent="0.15">
      <c r="A248" s="19"/>
      <c r="B248" s="19"/>
      <c r="C248" s="19"/>
      <c r="D248" s="19"/>
      <c r="E248" s="19"/>
      <c r="F248" s="19"/>
      <c r="G248" s="19"/>
    </row>
    <row r="249" spans="1:7" x14ac:dyDescent="0.15">
      <c r="A249" s="19"/>
      <c r="B249" s="19"/>
      <c r="C249" s="19"/>
      <c r="D249" s="19"/>
      <c r="E249" s="19"/>
      <c r="F249" s="19"/>
      <c r="G249" s="19"/>
    </row>
    <row r="250" spans="1:7" x14ac:dyDescent="0.15">
      <c r="A250" s="19"/>
      <c r="B250" s="19"/>
      <c r="C250" s="19"/>
      <c r="D250" s="19"/>
      <c r="E250" s="19"/>
      <c r="F250" s="19"/>
      <c r="G250" s="19"/>
    </row>
    <row r="251" spans="1:7" x14ac:dyDescent="0.15">
      <c r="A251" s="19"/>
      <c r="B251" s="19"/>
      <c r="C251" s="19"/>
      <c r="D251" s="19"/>
      <c r="E251" s="19"/>
      <c r="F251" s="19"/>
      <c r="G251" s="19"/>
    </row>
    <row r="252" spans="1:7" x14ac:dyDescent="0.15">
      <c r="A252" s="19"/>
      <c r="B252" s="19"/>
      <c r="C252" s="19"/>
      <c r="D252" s="19"/>
      <c r="E252" s="19"/>
      <c r="F252" s="19"/>
      <c r="G252" s="19"/>
    </row>
    <row r="253" spans="1:7" x14ac:dyDescent="0.15">
      <c r="A253" s="19"/>
      <c r="B253" s="19"/>
      <c r="C253" s="19"/>
      <c r="D253" s="19"/>
      <c r="E253" s="19"/>
      <c r="F253" s="19"/>
      <c r="G253" s="19"/>
    </row>
    <row r="254" spans="1:7" x14ac:dyDescent="0.15">
      <c r="A254" s="19"/>
      <c r="B254" s="19"/>
      <c r="C254" s="19"/>
      <c r="D254" s="19"/>
      <c r="E254" s="19"/>
      <c r="F254" s="19"/>
      <c r="G254" s="19"/>
    </row>
    <row r="255" spans="1:7" x14ac:dyDescent="0.15">
      <c r="A255" s="19"/>
      <c r="B255" s="19"/>
      <c r="C255" s="19"/>
      <c r="D255" s="19"/>
      <c r="E255" s="19"/>
      <c r="F255" s="19"/>
      <c r="G255" s="19"/>
    </row>
    <row r="256" spans="1:7" x14ac:dyDescent="0.15">
      <c r="A256" s="19"/>
      <c r="B256" s="19"/>
      <c r="C256" s="19"/>
      <c r="D256" s="19"/>
      <c r="E256" s="19"/>
      <c r="F256" s="19"/>
      <c r="G256" s="19"/>
    </row>
    <row r="257" spans="1:7" x14ac:dyDescent="0.15">
      <c r="A257" s="19"/>
      <c r="B257" s="19"/>
      <c r="C257" s="19"/>
      <c r="D257" s="19"/>
      <c r="E257" s="19"/>
      <c r="F257" s="19"/>
      <c r="G257" s="19"/>
    </row>
    <row r="258" spans="1:7" x14ac:dyDescent="0.15">
      <c r="A258" s="19"/>
      <c r="B258" s="19"/>
      <c r="C258" s="19"/>
      <c r="D258" s="19"/>
      <c r="E258" s="19"/>
      <c r="F258" s="19"/>
      <c r="G258" s="19"/>
    </row>
    <row r="259" spans="1:7" x14ac:dyDescent="0.15">
      <c r="A259" s="19"/>
      <c r="B259" s="19"/>
      <c r="C259" s="19"/>
      <c r="D259" s="19"/>
      <c r="E259" s="19"/>
      <c r="F259" s="19"/>
      <c r="G259" s="19"/>
    </row>
    <row r="260" spans="1:7" x14ac:dyDescent="0.15">
      <c r="A260" s="19"/>
      <c r="B260" s="19"/>
      <c r="C260" s="19"/>
      <c r="D260" s="19"/>
      <c r="E260" s="19"/>
      <c r="F260" s="19"/>
      <c r="G260" s="19"/>
    </row>
    <row r="261" spans="1:7" x14ac:dyDescent="0.15">
      <c r="A261" s="19"/>
      <c r="B261" s="19"/>
      <c r="C261" s="19"/>
      <c r="D261" s="19"/>
      <c r="E261" s="19"/>
      <c r="F261" s="19"/>
      <c r="G261" s="19"/>
    </row>
    <row r="262" spans="1:7" x14ac:dyDescent="0.15">
      <c r="A262" s="19"/>
      <c r="B262" s="19"/>
      <c r="C262" s="19"/>
      <c r="D262" s="19"/>
      <c r="E262" s="19"/>
      <c r="F262" s="19"/>
      <c r="G262" s="19"/>
    </row>
    <row r="263" spans="1:7" x14ac:dyDescent="0.15">
      <c r="A263" s="19"/>
      <c r="B263" s="19"/>
      <c r="C263" s="19"/>
      <c r="D263" s="19"/>
      <c r="E263" s="19"/>
      <c r="F263" s="19"/>
      <c r="G263" s="19"/>
    </row>
    <row r="264" spans="1:7" x14ac:dyDescent="0.15">
      <c r="A264" s="19"/>
      <c r="B264" s="19"/>
      <c r="C264" s="19"/>
      <c r="D264" s="19"/>
      <c r="E264" s="19"/>
      <c r="F264" s="19"/>
      <c r="G264" s="19"/>
    </row>
    <row r="265" spans="1:7" x14ac:dyDescent="0.15">
      <c r="A265" s="19"/>
      <c r="B265" s="19"/>
      <c r="C265" s="19"/>
      <c r="D265" s="19"/>
      <c r="E265" s="19"/>
      <c r="F265" s="19"/>
      <c r="G265" s="19"/>
    </row>
    <row r="266" spans="1:7" x14ac:dyDescent="0.15">
      <c r="A266" s="19"/>
      <c r="B266" s="19"/>
      <c r="C266" s="19"/>
      <c r="D266" s="19"/>
      <c r="E266" s="19"/>
      <c r="F266" s="19"/>
      <c r="G266" s="19"/>
    </row>
    <row r="267" spans="1:7" x14ac:dyDescent="0.15">
      <c r="A267" s="19"/>
      <c r="B267" s="19"/>
      <c r="C267" s="19"/>
      <c r="D267" s="19"/>
      <c r="E267" s="19"/>
      <c r="F267" s="19"/>
      <c r="G267" s="19"/>
    </row>
    <row r="268" spans="1:7" x14ac:dyDescent="0.15">
      <c r="A268" s="19"/>
      <c r="B268" s="19"/>
      <c r="C268" s="19"/>
      <c r="D268" s="19"/>
      <c r="E268" s="19"/>
      <c r="F268" s="19"/>
      <c r="G268" s="19"/>
    </row>
    <row r="269" spans="1:7" x14ac:dyDescent="0.15">
      <c r="A269" s="19"/>
      <c r="B269" s="19"/>
      <c r="C269" s="19"/>
      <c r="D269" s="19"/>
      <c r="E269" s="19"/>
      <c r="F269" s="19"/>
      <c r="G269" s="19"/>
    </row>
    <row r="270" spans="1:7" x14ac:dyDescent="0.15">
      <c r="A270" s="19"/>
      <c r="B270" s="19"/>
      <c r="C270" s="19"/>
      <c r="D270" s="19"/>
      <c r="E270" s="19"/>
      <c r="F270" s="19"/>
      <c r="G270" s="19"/>
    </row>
    <row r="271" spans="1:7" x14ac:dyDescent="0.15">
      <c r="A271" s="19"/>
      <c r="B271" s="19"/>
      <c r="C271" s="19"/>
      <c r="D271" s="19"/>
      <c r="E271" s="19"/>
      <c r="F271" s="19"/>
      <c r="G271" s="19"/>
    </row>
    <row r="272" spans="1:7" x14ac:dyDescent="0.15">
      <c r="A272" s="19"/>
      <c r="B272" s="19"/>
      <c r="C272" s="19"/>
      <c r="D272" s="19"/>
      <c r="E272" s="19"/>
      <c r="F272" s="19"/>
      <c r="G272" s="19"/>
    </row>
    <row r="273" spans="1:7" x14ac:dyDescent="0.15">
      <c r="A273" s="19"/>
      <c r="B273" s="19"/>
      <c r="C273" s="19"/>
      <c r="D273" s="19"/>
      <c r="E273" s="19"/>
      <c r="F273" s="19"/>
      <c r="G273" s="19"/>
    </row>
    <row r="274" spans="1:7" x14ac:dyDescent="0.15">
      <c r="A274" s="19"/>
      <c r="B274" s="19"/>
      <c r="C274" s="19"/>
      <c r="D274" s="19"/>
      <c r="E274" s="19"/>
      <c r="F274" s="19"/>
      <c r="G274" s="19"/>
    </row>
    <row r="275" spans="1:7" x14ac:dyDescent="0.15">
      <c r="A275" s="19"/>
      <c r="B275" s="19"/>
      <c r="C275" s="19"/>
      <c r="D275" s="19"/>
      <c r="E275" s="19"/>
      <c r="F275" s="19"/>
      <c r="G275" s="19"/>
    </row>
    <row r="276" spans="1:7" x14ac:dyDescent="0.15">
      <c r="A276" s="19"/>
      <c r="B276" s="19"/>
      <c r="C276" s="19"/>
      <c r="D276" s="19"/>
      <c r="E276" s="19"/>
      <c r="F276" s="19"/>
      <c r="G276" s="19"/>
    </row>
    <row r="277" spans="1:7" x14ac:dyDescent="0.15">
      <c r="A277" s="19"/>
      <c r="B277" s="19"/>
      <c r="C277" s="19"/>
      <c r="D277" s="19"/>
      <c r="E277" s="19"/>
      <c r="F277" s="19"/>
      <c r="G277" s="19"/>
    </row>
    <row r="278" spans="1:7" x14ac:dyDescent="0.15">
      <c r="A278" s="19"/>
      <c r="B278" s="19"/>
      <c r="C278" s="19"/>
      <c r="D278" s="19"/>
      <c r="E278" s="19"/>
      <c r="F278" s="19"/>
      <c r="G278" s="19"/>
    </row>
    <row r="279" spans="1:7" x14ac:dyDescent="0.15">
      <c r="A279" s="19"/>
      <c r="B279" s="19"/>
      <c r="C279" s="19"/>
      <c r="D279" s="19"/>
      <c r="E279" s="19"/>
      <c r="F279" s="19"/>
      <c r="G279" s="19"/>
    </row>
    <row r="280" spans="1:7" x14ac:dyDescent="0.15">
      <c r="A280" s="19"/>
      <c r="B280" s="19"/>
      <c r="C280" s="19"/>
      <c r="D280" s="19"/>
      <c r="E280" s="19"/>
      <c r="F280" s="19"/>
      <c r="G280" s="19"/>
    </row>
    <row r="281" spans="1:7" x14ac:dyDescent="0.15">
      <c r="A281" s="19"/>
      <c r="B281" s="19"/>
      <c r="C281" s="19"/>
      <c r="D281" s="19"/>
      <c r="E281" s="19"/>
      <c r="F281" s="19"/>
      <c r="G281" s="19"/>
    </row>
    <row r="282" spans="1:7" x14ac:dyDescent="0.15">
      <c r="A282" s="19"/>
      <c r="B282" s="19"/>
      <c r="C282" s="19"/>
      <c r="D282" s="19"/>
      <c r="E282" s="19"/>
      <c r="F282" s="19"/>
      <c r="G282" s="19"/>
    </row>
    <row r="283" spans="1:7" x14ac:dyDescent="0.15">
      <c r="A283" s="19"/>
      <c r="B283" s="19"/>
      <c r="C283" s="19"/>
      <c r="D283" s="19"/>
      <c r="E283" s="19"/>
      <c r="F283" s="19"/>
      <c r="G283" s="19"/>
    </row>
    <row r="284" spans="1:7" x14ac:dyDescent="0.15">
      <c r="A284" s="19"/>
      <c r="B284" s="19"/>
      <c r="C284" s="19"/>
      <c r="D284" s="19"/>
      <c r="E284" s="19"/>
      <c r="F284" s="19"/>
      <c r="G284" s="19"/>
    </row>
    <row r="285" spans="1:7" x14ac:dyDescent="0.15">
      <c r="A285" s="19"/>
      <c r="B285" s="19"/>
      <c r="C285" s="19"/>
      <c r="D285" s="19"/>
      <c r="E285" s="19"/>
      <c r="F285" s="19"/>
      <c r="G285" s="19"/>
    </row>
    <row r="286" spans="1:7" x14ac:dyDescent="0.15">
      <c r="A286" s="19"/>
      <c r="B286" s="19"/>
      <c r="C286" s="19"/>
      <c r="D286" s="19"/>
      <c r="E286" s="19"/>
      <c r="F286" s="19"/>
      <c r="G286" s="19"/>
    </row>
    <row r="287" spans="1:7" x14ac:dyDescent="0.15">
      <c r="A287" s="19"/>
      <c r="B287" s="19"/>
      <c r="C287" s="19"/>
      <c r="D287" s="19"/>
      <c r="E287" s="19"/>
      <c r="F287" s="19"/>
      <c r="G287" s="19"/>
    </row>
    <row r="288" spans="1:7" x14ac:dyDescent="0.15">
      <c r="A288" s="19"/>
      <c r="B288" s="19"/>
      <c r="C288" s="19"/>
      <c r="D288" s="19"/>
      <c r="E288" s="19"/>
      <c r="F288" s="19"/>
      <c r="G288" s="19"/>
    </row>
    <row r="289" spans="1:7" x14ac:dyDescent="0.15">
      <c r="A289" s="19"/>
      <c r="B289" s="19"/>
      <c r="C289" s="19"/>
      <c r="D289" s="19"/>
      <c r="E289" s="19"/>
      <c r="F289" s="19"/>
      <c r="G289" s="19"/>
    </row>
    <row r="290" spans="1:7" x14ac:dyDescent="0.15">
      <c r="A290" s="19"/>
      <c r="B290" s="19"/>
      <c r="C290" s="19"/>
      <c r="D290" s="19"/>
      <c r="E290" s="19"/>
      <c r="F290" s="19"/>
      <c r="G290" s="19"/>
    </row>
    <row r="291" spans="1:7" x14ac:dyDescent="0.15">
      <c r="A291" s="19"/>
      <c r="B291" s="19"/>
      <c r="C291" s="19"/>
      <c r="D291" s="19"/>
      <c r="E291" s="19"/>
      <c r="F291" s="19"/>
      <c r="G291" s="19"/>
    </row>
    <row r="292" spans="1:7" x14ac:dyDescent="0.15">
      <c r="A292" s="19"/>
      <c r="B292" s="19"/>
      <c r="C292" s="19"/>
      <c r="D292" s="19"/>
      <c r="E292" s="19"/>
      <c r="F292" s="19"/>
      <c r="G292" s="19"/>
    </row>
    <row r="293" spans="1:7" x14ac:dyDescent="0.15">
      <c r="A293" s="19"/>
      <c r="B293" s="19"/>
      <c r="C293" s="19"/>
      <c r="D293" s="19"/>
      <c r="E293" s="19"/>
      <c r="F293" s="19"/>
      <c r="G293" s="19"/>
    </row>
    <row r="294" spans="1:7" x14ac:dyDescent="0.15">
      <c r="A294" s="19"/>
      <c r="B294" s="19"/>
      <c r="C294" s="19"/>
      <c r="D294" s="19"/>
      <c r="E294" s="19"/>
      <c r="F294" s="19"/>
      <c r="G294" s="19"/>
    </row>
    <row r="295" spans="1:7" x14ac:dyDescent="0.15">
      <c r="A295" s="19"/>
      <c r="B295" s="19"/>
      <c r="C295" s="19"/>
      <c r="D295" s="19"/>
      <c r="E295" s="19"/>
      <c r="F295" s="19"/>
      <c r="G295" s="19"/>
    </row>
    <row r="296" spans="1:7" x14ac:dyDescent="0.15">
      <c r="A296" s="19"/>
      <c r="B296" s="19"/>
      <c r="C296" s="19"/>
      <c r="D296" s="19"/>
      <c r="E296" s="19"/>
      <c r="F296" s="19"/>
      <c r="G296" s="19"/>
    </row>
    <row r="297" spans="1:7" x14ac:dyDescent="0.15">
      <c r="A297" s="19"/>
      <c r="B297" s="19"/>
      <c r="C297" s="19"/>
      <c r="D297" s="19"/>
      <c r="E297" s="19"/>
      <c r="F297" s="19"/>
      <c r="G297" s="19"/>
    </row>
    <row r="298" spans="1:7" x14ac:dyDescent="0.15">
      <c r="A298" s="19"/>
      <c r="B298" s="19"/>
      <c r="C298" s="19"/>
      <c r="D298" s="19"/>
      <c r="E298" s="19"/>
      <c r="F298" s="19"/>
      <c r="G298" s="19"/>
    </row>
    <row r="299" spans="1:7" x14ac:dyDescent="0.15">
      <c r="A299" s="19"/>
      <c r="B299" s="19"/>
      <c r="C299" s="19"/>
      <c r="D299" s="19"/>
      <c r="E299" s="19"/>
      <c r="F299" s="19"/>
      <c r="G299" s="19"/>
    </row>
    <row r="300" spans="1:7" x14ac:dyDescent="0.15">
      <c r="A300" s="19"/>
      <c r="B300" s="19"/>
      <c r="C300" s="19"/>
      <c r="D300" s="19"/>
      <c r="E300" s="19"/>
      <c r="F300" s="19"/>
      <c r="G300" s="19"/>
    </row>
    <row r="301" spans="1:7" x14ac:dyDescent="0.15">
      <c r="A301" s="19"/>
      <c r="B301" s="19"/>
      <c r="C301" s="19"/>
      <c r="D301" s="19"/>
      <c r="E301" s="19"/>
      <c r="F301" s="19"/>
      <c r="G301" s="19"/>
    </row>
    <row r="302" spans="1:7" x14ac:dyDescent="0.15">
      <c r="A302" s="19"/>
      <c r="B302" s="19"/>
      <c r="C302" s="19"/>
      <c r="D302" s="19"/>
      <c r="E302" s="19"/>
      <c r="F302" s="19"/>
      <c r="G302" s="19"/>
    </row>
    <row r="303" spans="1:7" x14ac:dyDescent="0.15">
      <c r="A303" s="19"/>
      <c r="B303" s="19"/>
      <c r="C303" s="19"/>
      <c r="D303" s="19"/>
      <c r="E303" s="19"/>
      <c r="F303" s="19"/>
      <c r="G303" s="19"/>
    </row>
    <row r="304" spans="1:7" x14ac:dyDescent="0.15">
      <c r="A304" s="19"/>
      <c r="B304" s="19"/>
      <c r="C304" s="19"/>
      <c r="D304" s="19"/>
      <c r="E304" s="19"/>
      <c r="F304" s="19"/>
      <c r="G304" s="19"/>
    </row>
    <row r="305" spans="1:7" x14ac:dyDescent="0.15">
      <c r="A305" s="19"/>
      <c r="B305" s="19"/>
      <c r="C305" s="19"/>
      <c r="D305" s="19"/>
      <c r="E305" s="19"/>
      <c r="F305" s="19"/>
      <c r="G305" s="19"/>
    </row>
    <row r="306" spans="1:7" x14ac:dyDescent="0.15">
      <c r="A306" s="19"/>
      <c r="B306" s="19"/>
      <c r="C306" s="19"/>
      <c r="D306" s="19"/>
      <c r="E306" s="19"/>
      <c r="F306" s="19"/>
      <c r="G306" s="19"/>
    </row>
    <row r="307" spans="1:7" x14ac:dyDescent="0.15">
      <c r="A307" s="19"/>
      <c r="B307" s="19"/>
      <c r="C307" s="19"/>
      <c r="D307" s="19"/>
      <c r="E307" s="19"/>
      <c r="F307" s="19"/>
      <c r="G307" s="19"/>
    </row>
    <row r="308" spans="1:7" x14ac:dyDescent="0.15">
      <c r="A308" s="19"/>
      <c r="B308" s="19"/>
      <c r="C308" s="19"/>
      <c r="D308" s="19"/>
      <c r="E308" s="19"/>
      <c r="F308" s="19"/>
      <c r="G308" s="19"/>
    </row>
    <row r="309" spans="1:7" x14ac:dyDescent="0.15">
      <c r="A309" s="19"/>
      <c r="B309" s="19"/>
      <c r="C309" s="19"/>
      <c r="D309" s="19"/>
      <c r="E309" s="19"/>
      <c r="F309" s="19"/>
      <c r="G309" s="19"/>
    </row>
    <row r="310" spans="1:7" x14ac:dyDescent="0.15">
      <c r="A310" s="19"/>
      <c r="B310" s="19"/>
      <c r="C310" s="19"/>
      <c r="D310" s="19"/>
      <c r="E310" s="19"/>
      <c r="F310" s="19"/>
      <c r="G310" s="19"/>
    </row>
    <row r="311" spans="1:7" x14ac:dyDescent="0.15">
      <c r="A311" s="19"/>
      <c r="B311" s="19"/>
      <c r="C311" s="19"/>
      <c r="D311" s="19"/>
      <c r="E311" s="19"/>
      <c r="F311" s="19"/>
      <c r="G311" s="19"/>
    </row>
    <row r="312" spans="1:7" x14ac:dyDescent="0.15">
      <c r="A312" s="19"/>
      <c r="B312" s="19"/>
      <c r="C312" s="19"/>
      <c r="D312" s="19"/>
      <c r="E312" s="19"/>
      <c r="F312" s="19"/>
      <c r="G312" s="19"/>
    </row>
    <row r="313" spans="1:7" x14ac:dyDescent="0.15">
      <c r="A313" s="19"/>
      <c r="B313" s="19"/>
      <c r="C313" s="19"/>
      <c r="D313" s="19"/>
      <c r="E313" s="19"/>
      <c r="F313" s="19"/>
      <c r="G313" s="19"/>
    </row>
    <row r="314" spans="1:7" x14ac:dyDescent="0.15">
      <c r="A314" s="19"/>
      <c r="B314" s="19"/>
      <c r="C314" s="19"/>
      <c r="D314" s="19"/>
      <c r="E314" s="19"/>
      <c r="F314" s="19"/>
      <c r="G314" s="19"/>
    </row>
    <row r="315" spans="1:7" x14ac:dyDescent="0.15">
      <c r="A315" s="19"/>
      <c r="B315" s="19"/>
      <c r="C315" s="19"/>
      <c r="D315" s="19"/>
      <c r="E315" s="19"/>
      <c r="F315" s="19"/>
      <c r="G315" s="19"/>
    </row>
    <row r="316" spans="1:7" x14ac:dyDescent="0.15">
      <c r="A316" s="19"/>
      <c r="B316" s="19"/>
      <c r="C316" s="19"/>
      <c r="D316" s="19"/>
      <c r="E316" s="19"/>
      <c r="F316" s="19"/>
      <c r="G316" s="19"/>
    </row>
    <row r="317" spans="1:7" x14ac:dyDescent="0.15">
      <c r="A317" s="19"/>
      <c r="B317" s="19"/>
      <c r="C317" s="19"/>
      <c r="D317" s="19"/>
      <c r="E317" s="19"/>
      <c r="F317" s="19"/>
      <c r="G317" s="19"/>
    </row>
    <row r="318" spans="1:7" x14ac:dyDescent="0.15">
      <c r="A318" s="19"/>
      <c r="B318" s="19"/>
      <c r="C318" s="19"/>
      <c r="D318" s="19"/>
      <c r="E318" s="19"/>
      <c r="F318" s="19"/>
      <c r="G318" s="19"/>
    </row>
    <row r="319" spans="1:7" x14ac:dyDescent="0.15">
      <c r="A319" s="19"/>
      <c r="B319" s="19"/>
      <c r="C319" s="19"/>
      <c r="D319" s="19"/>
      <c r="E319" s="19"/>
      <c r="F319" s="19"/>
      <c r="G319" s="19"/>
    </row>
    <row r="320" spans="1:7" x14ac:dyDescent="0.15">
      <c r="A320" s="19"/>
      <c r="B320" s="19"/>
      <c r="C320" s="19"/>
      <c r="D320" s="19"/>
      <c r="E320" s="19"/>
      <c r="F320" s="19"/>
      <c r="G320" s="19"/>
    </row>
    <row r="321" spans="1:7" x14ac:dyDescent="0.15">
      <c r="A321" s="19"/>
      <c r="B321" s="19"/>
      <c r="C321" s="19"/>
      <c r="D321" s="19"/>
      <c r="E321" s="19"/>
      <c r="F321" s="19"/>
      <c r="G321" s="19"/>
    </row>
    <row r="322" spans="1:7" x14ac:dyDescent="0.15">
      <c r="A322" s="19"/>
      <c r="B322" s="19"/>
      <c r="C322" s="19"/>
      <c r="D322" s="19"/>
      <c r="E322" s="19"/>
      <c r="F322" s="19"/>
      <c r="G322" s="19"/>
    </row>
    <row r="323" spans="1:7" x14ac:dyDescent="0.15">
      <c r="A323" s="19"/>
      <c r="B323" s="19"/>
      <c r="C323" s="19"/>
      <c r="D323" s="19"/>
      <c r="E323" s="19"/>
      <c r="F323" s="19"/>
      <c r="G323" s="19"/>
    </row>
    <row r="324" spans="1:7" x14ac:dyDescent="0.15">
      <c r="A324" s="19"/>
      <c r="B324" s="19"/>
      <c r="C324" s="19"/>
      <c r="D324" s="19"/>
      <c r="E324" s="19"/>
      <c r="F324" s="19"/>
      <c r="G324" s="19"/>
    </row>
    <row r="325" spans="1:7" x14ac:dyDescent="0.15">
      <c r="A325" s="19"/>
      <c r="B325" s="19"/>
      <c r="C325" s="19"/>
      <c r="D325" s="19"/>
      <c r="E325" s="19"/>
      <c r="F325" s="19"/>
      <c r="G325" s="19"/>
    </row>
    <row r="326" spans="1:7" x14ac:dyDescent="0.15">
      <c r="A326" s="19"/>
      <c r="B326" s="19"/>
      <c r="C326" s="19"/>
      <c r="D326" s="19"/>
      <c r="E326" s="19"/>
      <c r="F326" s="19"/>
      <c r="G326" s="19"/>
    </row>
    <row r="327" spans="1:7" x14ac:dyDescent="0.15">
      <c r="A327" s="19"/>
      <c r="B327" s="19"/>
      <c r="C327" s="19"/>
      <c r="D327" s="19"/>
      <c r="E327" s="19"/>
      <c r="F327" s="19"/>
      <c r="G327" s="19"/>
    </row>
    <row r="328" spans="1:7" x14ac:dyDescent="0.15">
      <c r="A328" s="19"/>
      <c r="B328" s="19"/>
      <c r="C328" s="19"/>
      <c r="D328" s="19"/>
      <c r="E328" s="19"/>
      <c r="F328" s="19"/>
      <c r="G328" s="19"/>
    </row>
    <row r="329" spans="1:7" x14ac:dyDescent="0.15">
      <c r="A329" s="19"/>
      <c r="B329" s="19"/>
      <c r="C329" s="19"/>
      <c r="D329" s="19"/>
      <c r="E329" s="19"/>
      <c r="F329" s="19"/>
      <c r="G329" s="19"/>
    </row>
    <row r="330" spans="1:7" x14ac:dyDescent="0.15">
      <c r="A330" s="19"/>
      <c r="B330" s="19"/>
      <c r="C330" s="19"/>
      <c r="D330" s="19"/>
      <c r="E330" s="19"/>
      <c r="F330" s="19"/>
      <c r="G330" s="19"/>
    </row>
    <row r="331" spans="1:7" x14ac:dyDescent="0.15">
      <c r="A331" s="19"/>
      <c r="B331" s="19"/>
      <c r="C331" s="19"/>
      <c r="D331" s="19"/>
      <c r="E331" s="19"/>
      <c r="F331" s="19"/>
      <c r="G331" s="19"/>
    </row>
    <row r="332" spans="1:7" x14ac:dyDescent="0.15">
      <c r="A332" s="19"/>
      <c r="B332" s="19"/>
      <c r="C332" s="19"/>
      <c r="D332" s="19"/>
      <c r="E332" s="19"/>
      <c r="F332" s="19"/>
      <c r="G332" s="19"/>
    </row>
    <row r="333" spans="1:7" x14ac:dyDescent="0.15">
      <c r="A333" s="19"/>
      <c r="B333" s="19"/>
      <c r="C333" s="19"/>
      <c r="D333" s="19"/>
      <c r="E333" s="19"/>
      <c r="F333" s="19"/>
      <c r="G333" s="19"/>
    </row>
    <row r="334" spans="1:7" x14ac:dyDescent="0.15">
      <c r="A334" s="19"/>
      <c r="B334" s="19"/>
      <c r="C334" s="19"/>
      <c r="D334" s="19"/>
      <c r="E334" s="19"/>
      <c r="F334" s="19"/>
      <c r="G334" s="19"/>
    </row>
    <row r="335" spans="1:7" x14ac:dyDescent="0.15">
      <c r="A335" s="19"/>
      <c r="B335" s="19"/>
      <c r="C335" s="19"/>
      <c r="D335" s="19"/>
      <c r="E335" s="19"/>
      <c r="F335" s="19"/>
      <c r="G335" s="19"/>
    </row>
    <row r="336" spans="1:7" x14ac:dyDescent="0.15">
      <c r="A336" s="19"/>
      <c r="B336" s="19"/>
      <c r="C336" s="19"/>
      <c r="D336" s="19"/>
      <c r="E336" s="19"/>
      <c r="F336" s="19"/>
      <c r="G336" s="19"/>
    </row>
    <row r="337" spans="1:7" x14ac:dyDescent="0.15">
      <c r="A337" s="19"/>
      <c r="B337" s="19"/>
      <c r="C337" s="19"/>
      <c r="D337" s="19"/>
      <c r="E337" s="19"/>
      <c r="F337" s="19"/>
      <c r="G337" s="19"/>
    </row>
    <row r="338" spans="1:7" x14ac:dyDescent="0.15">
      <c r="A338" s="19"/>
      <c r="B338" s="19"/>
      <c r="C338" s="19"/>
      <c r="D338" s="19"/>
      <c r="E338" s="19"/>
      <c r="F338" s="19"/>
      <c r="G338" s="19"/>
    </row>
    <row r="339" spans="1:7" x14ac:dyDescent="0.15">
      <c r="A339" s="19"/>
      <c r="B339" s="19"/>
      <c r="C339" s="19"/>
      <c r="D339" s="19"/>
      <c r="E339" s="19"/>
      <c r="F339" s="19"/>
      <c r="G339" s="19"/>
    </row>
    <row r="340" spans="1:7" x14ac:dyDescent="0.15">
      <c r="A340" s="19"/>
      <c r="B340" s="19"/>
      <c r="C340" s="19"/>
      <c r="D340" s="19"/>
      <c r="E340" s="19"/>
      <c r="F340" s="19"/>
      <c r="G340" s="19"/>
    </row>
    <row r="341" spans="1:7" x14ac:dyDescent="0.15">
      <c r="A341" s="19"/>
      <c r="B341" s="19"/>
      <c r="C341" s="19"/>
      <c r="D341" s="19"/>
      <c r="E341" s="19"/>
      <c r="F341" s="19"/>
      <c r="G341" s="19"/>
    </row>
    <row r="342" spans="1:7" x14ac:dyDescent="0.15">
      <c r="A342" s="19"/>
      <c r="B342" s="19"/>
      <c r="C342" s="19"/>
      <c r="D342" s="19"/>
      <c r="E342" s="19"/>
      <c r="F342" s="19"/>
      <c r="G342" s="19"/>
    </row>
    <row r="343" spans="1:7" x14ac:dyDescent="0.15">
      <c r="A343" s="19"/>
      <c r="B343" s="19"/>
      <c r="C343" s="19"/>
      <c r="D343" s="19"/>
      <c r="E343" s="19"/>
      <c r="F343" s="19"/>
      <c r="G343" s="19"/>
    </row>
    <row r="344" spans="1:7" x14ac:dyDescent="0.15">
      <c r="A344" s="19"/>
      <c r="B344" s="19"/>
      <c r="C344" s="19"/>
      <c r="D344" s="19"/>
      <c r="E344" s="19"/>
      <c r="F344" s="19"/>
      <c r="G344" s="19"/>
    </row>
    <row r="345" spans="1:7" x14ac:dyDescent="0.15">
      <c r="A345" s="19"/>
      <c r="B345" s="19"/>
      <c r="C345" s="19"/>
      <c r="D345" s="19"/>
      <c r="E345" s="19"/>
      <c r="F345" s="19"/>
      <c r="G345" s="19"/>
    </row>
    <row r="346" spans="1:7" x14ac:dyDescent="0.15">
      <c r="A346" s="19"/>
      <c r="B346" s="19"/>
      <c r="C346" s="19"/>
      <c r="D346" s="19"/>
      <c r="E346" s="19"/>
      <c r="F346" s="19"/>
      <c r="G346" s="19"/>
    </row>
    <row r="347" spans="1:7" x14ac:dyDescent="0.15">
      <c r="A347" s="19"/>
      <c r="B347" s="19"/>
      <c r="C347" s="19"/>
      <c r="D347" s="19"/>
      <c r="E347" s="19"/>
      <c r="F347" s="19"/>
      <c r="G347" s="19"/>
    </row>
    <row r="348" spans="1:7" x14ac:dyDescent="0.15">
      <c r="A348" s="19"/>
      <c r="B348" s="19"/>
      <c r="C348" s="19"/>
      <c r="D348" s="19"/>
      <c r="E348" s="19"/>
      <c r="F348" s="19"/>
      <c r="G348" s="19"/>
    </row>
    <row r="349" spans="1:7" x14ac:dyDescent="0.15">
      <c r="A349" s="19"/>
      <c r="B349" s="19"/>
      <c r="C349" s="19"/>
      <c r="D349" s="19"/>
      <c r="E349" s="19"/>
      <c r="F349" s="19"/>
      <c r="G349" s="19"/>
    </row>
    <row r="350" spans="1:7" x14ac:dyDescent="0.15">
      <c r="A350" s="19"/>
      <c r="B350" s="19"/>
      <c r="C350" s="19"/>
      <c r="D350" s="19"/>
      <c r="E350" s="19"/>
      <c r="F350" s="19"/>
      <c r="G350" s="19"/>
    </row>
    <row r="351" spans="1:7" x14ac:dyDescent="0.15">
      <c r="A351" s="19"/>
      <c r="B351" s="19"/>
      <c r="C351" s="19"/>
      <c r="D351" s="19"/>
      <c r="E351" s="19"/>
      <c r="F351" s="19"/>
      <c r="G351" s="19"/>
    </row>
    <row r="352" spans="1:7" x14ac:dyDescent="0.15">
      <c r="A352" s="19"/>
      <c r="B352" s="19"/>
      <c r="C352" s="19"/>
      <c r="D352" s="19"/>
      <c r="E352" s="19"/>
      <c r="F352" s="19"/>
      <c r="G352" s="19"/>
    </row>
    <row r="353" spans="1:7" x14ac:dyDescent="0.15">
      <c r="A353" s="19"/>
      <c r="B353" s="19"/>
      <c r="C353" s="19"/>
      <c r="D353" s="19"/>
      <c r="E353" s="19"/>
      <c r="F353" s="19"/>
      <c r="G353" s="19"/>
    </row>
    <row r="354" spans="1:7" x14ac:dyDescent="0.15">
      <c r="A354" s="19"/>
      <c r="B354" s="19"/>
      <c r="C354" s="19"/>
      <c r="D354" s="19"/>
      <c r="E354" s="19"/>
      <c r="F354" s="19"/>
      <c r="G354" s="19"/>
    </row>
    <row r="355" spans="1:7" x14ac:dyDescent="0.15">
      <c r="A355" s="19"/>
      <c r="B355" s="19"/>
      <c r="C355" s="19"/>
      <c r="D355" s="19"/>
      <c r="E355" s="19"/>
      <c r="F355" s="19"/>
      <c r="G355" s="19"/>
    </row>
    <row r="356" spans="1:7" x14ac:dyDescent="0.15">
      <c r="A356" s="19"/>
      <c r="B356" s="19"/>
      <c r="C356" s="19"/>
      <c r="D356" s="19"/>
      <c r="E356" s="19"/>
      <c r="F356" s="19"/>
      <c r="G356" s="19"/>
    </row>
    <row r="357" spans="1:7" x14ac:dyDescent="0.15">
      <c r="A357" s="19"/>
      <c r="B357" s="19"/>
      <c r="C357" s="19"/>
      <c r="D357" s="19"/>
      <c r="E357" s="19"/>
      <c r="F357" s="19"/>
      <c r="G357" s="19"/>
    </row>
    <row r="358" spans="1:7" x14ac:dyDescent="0.15">
      <c r="A358" s="19"/>
      <c r="B358" s="19"/>
      <c r="C358" s="19"/>
      <c r="D358" s="19"/>
      <c r="E358" s="19"/>
      <c r="F358" s="19"/>
      <c r="G358" s="19"/>
    </row>
    <row r="359" spans="1:7" x14ac:dyDescent="0.15">
      <c r="A359" s="19"/>
      <c r="B359" s="19"/>
      <c r="C359" s="19"/>
      <c r="D359" s="19"/>
      <c r="E359" s="19"/>
      <c r="F359" s="19"/>
      <c r="G359" s="19"/>
    </row>
    <row r="360" spans="1:7" x14ac:dyDescent="0.15">
      <c r="A360" s="19"/>
      <c r="B360" s="19"/>
      <c r="C360" s="19"/>
      <c r="D360" s="19"/>
      <c r="E360" s="19"/>
      <c r="F360" s="19"/>
      <c r="G360" s="19"/>
    </row>
    <row r="361" spans="1:7" x14ac:dyDescent="0.15">
      <c r="A361" s="19"/>
      <c r="B361" s="19"/>
      <c r="C361" s="19"/>
      <c r="D361" s="19"/>
      <c r="E361" s="19"/>
      <c r="F361" s="19"/>
      <c r="G361" s="19"/>
    </row>
    <row r="362" spans="1:7" x14ac:dyDescent="0.15">
      <c r="A362" s="19"/>
      <c r="B362" s="19"/>
      <c r="C362" s="19"/>
      <c r="D362" s="19"/>
      <c r="E362" s="19"/>
      <c r="F362" s="19"/>
      <c r="G362" s="19"/>
    </row>
    <row r="363" spans="1:7" x14ac:dyDescent="0.15">
      <c r="A363" s="19"/>
      <c r="B363" s="19"/>
      <c r="C363" s="19"/>
      <c r="D363" s="19"/>
      <c r="E363" s="19"/>
      <c r="F363" s="19"/>
      <c r="G363" s="19"/>
    </row>
    <row r="364" spans="1:7" x14ac:dyDescent="0.15">
      <c r="A364" s="19"/>
      <c r="B364" s="19"/>
      <c r="C364" s="19"/>
      <c r="D364" s="19"/>
      <c r="E364" s="19"/>
      <c r="F364" s="19"/>
      <c r="G364" s="19"/>
    </row>
    <row r="365" spans="1:7" x14ac:dyDescent="0.15">
      <c r="A365" s="19"/>
      <c r="B365" s="19"/>
      <c r="C365" s="19"/>
      <c r="D365" s="19"/>
      <c r="E365" s="19"/>
      <c r="F365" s="19"/>
      <c r="G365" s="19"/>
    </row>
    <row r="366" spans="1:7" x14ac:dyDescent="0.15">
      <c r="A366" s="19"/>
      <c r="B366" s="19"/>
      <c r="C366" s="19"/>
      <c r="D366" s="19"/>
      <c r="E366" s="19"/>
      <c r="F366" s="19"/>
      <c r="G366" s="19"/>
    </row>
    <row r="367" spans="1:7" x14ac:dyDescent="0.15">
      <c r="A367" s="19"/>
      <c r="B367" s="19"/>
      <c r="C367" s="19"/>
      <c r="D367" s="19"/>
      <c r="E367" s="19"/>
      <c r="F367" s="19"/>
      <c r="G367" s="19"/>
    </row>
    <row r="368" spans="1:7" x14ac:dyDescent="0.15">
      <c r="A368" s="19"/>
      <c r="B368" s="19"/>
      <c r="C368" s="19"/>
      <c r="D368" s="19"/>
      <c r="E368" s="19"/>
      <c r="F368" s="19"/>
      <c r="G368" s="19"/>
    </row>
    <row r="369" spans="1:7" x14ac:dyDescent="0.15">
      <c r="A369" s="19"/>
      <c r="B369" s="19"/>
      <c r="C369" s="19"/>
      <c r="D369" s="19"/>
      <c r="E369" s="19"/>
      <c r="F369" s="19"/>
      <c r="G369" s="19"/>
    </row>
    <row r="370" spans="1:7" x14ac:dyDescent="0.15">
      <c r="A370" s="19"/>
      <c r="B370" s="19"/>
      <c r="C370" s="19"/>
      <c r="D370" s="19"/>
      <c r="E370" s="19"/>
      <c r="F370" s="19"/>
      <c r="G370" s="19"/>
    </row>
    <row r="371" spans="1:7" x14ac:dyDescent="0.15">
      <c r="A371" s="19"/>
      <c r="B371" s="19"/>
      <c r="C371" s="19"/>
      <c r="D371" s="19"/>
      <c r="E371" s="19"/>
      <c r="F371" s="19"/>
      <c r="G371" s="19"/>
    </row>
    <row r="372" spans="1:7" x14ac:dyDescent="0.15">
      <c r="A372" s="19"/>
      <c r="B372" s="19"/>
      <c r="C372" s="19"/>
      <c r="D372" s="19"/>
      <c r="E372" s="19"/>
      <c r="F372" s="19"/>
      <c r="G372" s="19"/>
    </row>
    <row r="373" spans="1:7" x14ac:dyDescent="0.15">
      <c r="A373" s="19"/>
      <c r="B373" s="19"/>
      <c r="C373" s="19"/>
      <c r="D373" s="19"/>
      <c r="E373" s="19"/>
      <c r="F373" s="19"/>
      <c r="G373" s="19"/>
    </row>
    <row r="374" spans="1:7" x14ac:dyDescent="0.15">
      <c r="A374" s="19"/>
      <c r="B374" s="19"/>
      <c r="C374" s="19"/>
      <c r="D374" s="19"/>
      <c r="E374" s="19"/>
      <c r="F374" s="19"/>
      <c r="G374" s="19"/>
    </row>
    <row r="375" spans="1:7" x14ac:dyDescent="0.15">
      <c r="A375" s="19"/>
      <c r="B375" s="19"/>
      <c r="C375" s="19"/>
      <c r="D375" s="19"/>
      <c r="E375" s="19"/>
      <c r="F375" s="19"/>
      <c r="G375" s="19"/>
    </row>
    <row r="376" spans="1:7" x14ac:dyDescent="0.15">
      <c r="A376" s="19"/>
      <c r="B376" s="19"/>
      <c r="C376" s="19"/>
      <c r="D376" s="19"/>
      <c r="E376" s="19"/>
      <c r="F376" s="19"/>
      <c r="G376" s="19"/>
    </row>
    <row r="377" spans="1:7" x14ac:dyDescent="0.15">
      <c r="A377" s="19"/>
      <c r="B377" s="19"/>
      <c r="C377" s="19"/>
      <c r="D377" s="19"/>
      <c r="E377" s="19"/>
      <c r="F377" s="19"/>
      <c r="G377" s="19"/>
    </row>
    <row r="378" spans="1:7" x14ac:dyDescent="0.15">
      <c r="A378" s="19"/>
      <c r="B378" s="19"/>
      <c r="C378" s="19"/>
      <c r="D378" s="19"/>
      <c r="E378" s="19"/>
      <c r="F378" s="19"/>
      <c r="G378" s="19"/>
    </row>
    <row r="379" spans="1:7" x14ac:dyDescent="0.15">
      <c r="A379" s="19"/>
      <c r="B379" s="19"/>
      <c r="C379" s="19"/>
      <c r="D379" s="19"/>
      <c r="E379" s="19"/>
      <c r="F379" s="19"/>
      <c r="G379" s="19"/>
    </row>
    <row r="380" spans="1:7" x14ac:dyDescent="0.15">
      <c r="A380" s="19"/>
      <c r="B380" s="19"/>
      <c r="C380" s="19"/>
      <c r="D380" s="19"/>
      <c r="E380" s="19"/>
      <c r="F380" s="19"/>
      <c r="G380" s="19"/>
    </row>
    <row r="381" spans="1:7" x14ac:dyDescent="0.15">
      <c r="A381" s="19"/>
      <c r="B381" s="19"/>
      <c r="C381" s="19"/>
      <c r="D381" s="19"/>
      <c r="E381" s="19"/>
      <c r="F381" s="19"/>
      <c r="G381" s="19"/>
    </row>
    <row r="382" spans="1:7" x14ac:dyDescent="0.15">
      <c r="A382" s="19"/>
      <c r="B382" s="19"/>
      <c r="C382" s="19"/>
      <c r="D382" s="19"/>
      <c r="E382" s="19"/>
      <c r="F382" s="19"/>
      <c r="G382" s="19"/>
    </row>
    <row r="383" spans="1:7" x14ac:dyDescent="0.15">
      <c r="A383" s="19"/>
      <c r="B383" s="19"/>
      <c r="C383" s="19"/>
      <c r="D383" s="19"/>
      <c r="E383" s="19"/>
      <c r="F383" s="19"/>
      <c r="G383" s="19"/>
    </row>
    <row r="384" spans="1:7" x14ac:dyDescent="0.15">
      <c r="A384" s="19"/>
      <c r="B384" s="19"/>
      <c r="C384" s="19"/>
      <c r="D384" s="19"/>
      <c r="E384" s="19"/>
      <c r="F384" s="19"/>
      <c r="G384" s="19"/>
    </row>
    <row r="385" spans="1:7" x14ac:dyDescent="0.15">
      <c r="A385" s="19"/>
      <c r="B385" s="19"/>
      <c r="C385" s="19"/>
      <c r="D385" s="19"/>
      <c r="E385" s="19"/>
      <c r="F385" s="19"/>
      <c r="G385" s="19"/>
    </row>
    <row r="386" spans="1:7" x14ac:dyDescent="0.15">
      <c r="A386" s="19"/>
      <c r="B386" s="19"/>
      <c r="C386" s="19"/>
      <c r="D386" s="19"/>
      <c r="E386" s="19"/>
      <c r="F386" s="19"/>
      <c r="G386" s="19"/>
    </row>
    <row r="387" spans="1:7" x14ac:dyDescent="0.15">
      <c r="A387" s="19"/>
      <c r="B387" s="19"/>
      <c r="C387" s="19"/>
      <c r="D387" s="19"/>
      <c r="E387" s="19"/>
      <c r="F387" s="19"/>
      <c r="G387" s="19"/>
    </row>
    <row r="388" spans="1:7" x14ac:dyDescent="0.15">
      <c r="A388" s="19"/>
      <c r="B388" s="19"/>
      <c r="C388" s="19"/>
      <c r="D388" s="19"/>
      <c r="E388" s="19"/>
      <c r="F388" s="19"/>
      <c r="G388" s="19"/>
    </row>
    <row r="389" spans="1:7" x14ac:dyDescent="0.15">
      <c r="A389" s="19"/>
      <c r="B389" s="19"/>
      <c r="C389" s="19"/>
      <c r="D389" s="19"/>
      <c r="E389" s="19"/>
      <c r="F389" s="19"/>
      <c r="G389" s="19"/>
    </row>
    <row r="390" spans="1:7" x14ac:dyDescent="0.15">
      <c r="A390" s="19"/>
      <c r="B390" s="19"/>
      <c r="C390" s="19"/>
      <c r="D390" s="19"/>
      <c r="E390" s="19"/>
      <c r="F390" s="19"/>
      <c r="G390" s="19"/>
    </row>
    <row r="391" spans="1:7" x14ac:dyDescent="0.15">
      <c r="A391" s="19"/>
      <c r="B391" s="19"/>
      <c r="C391" s="19"/>
      <c r="D391" s="19"/>
      <c r="E391" s="19"/>
      <c r="F391" s="19"/>
      <c r="G391" s="19"/>
    </row>
    <row r="392" spans="1:7" x14ac:dyDescent="0.15">
      <c r="A392" s="19"/>
      <c r="B392" s="19"/>
      <c r="C392" s="19"/>
      <c r="D392" s="19"/>
      <c r="E392" s="19"/>
      <c r="F392" s="19"/>
      <c r="G392" s="19"/>
    </row>
    <row r="393" spans="1:7" x14ac:dyDescent="0.15">
      <c r="A393" s="19"/>
      <c r="B393" s="19"/>
      <c r="C393" s="19"/>
      <c r="D393" s="19"/>
      <c r="E393" s="19"/>
      <c r="F393" s="19"/>
      <c r="G393" s="19"/>
    </row>
    <row r="394" spans="1:7" x14ac:dyDescent="0.15">
      <c r="A394" s="19"/>
      <c r="B394" s="19"/>
      <c r="C394" s="19"/>
      <c r="D394" s="19"/>
      <c r="E394" s="19"/>
      <c r="F394" s="19"/>
      <c r="G394" s="19"/>
    </row>
    <row r="395" spans="1:7" x14ac:dyDescent="0.15">
      <c r="A395" s="19"/>
      <c r="B395" s="19"/>
      <c r="C395" s="19"/>
      <c r="D395" s="19"/>
      <c r="E395" s="19"/>
      <c r="F395" s="19"/>
      <c r="G395" s="19"/>
    </row>
    <row r="396" spans="1:7" x14ac:dyDescent="0.15">
      <c r="A396" s="19"/>
      <c r="B396" s="19"/>
      <c r="C396" s="19"/>
      <c r="D396" s="19"/>
      <c r="E396" s="19"/>
      <c r="F396" s="19"/>
      <c r="G396" s="19"/>
    </row>
    <row r="397" spans="1:7" x14ac:dyDescent="0.15">
      <c r="A397" s="19"/>
      <c r="B397" s="19"/>
      <c r="C397" s="19"/>
      <c r="D397" s="19"/>
      <c r="E397" s="19"/>
      <c r="F397" s="19"/>
      <c r="G397" s="19"/>
    </row>
    <row r="398" spans="1:7" x14ac:dyDescent="0.15">
      <c r="A398" s="19"/>
      <c r="B398" s="19"/>
      <c r="C398" s="19"/>
      <c r="D398" s="19"/>
      <c r="E398" s="19"/>
      <c r="F398" s="19"/>
      <c r="G398" s="19"/>
    </row>
    <row r="399" spans="1:7" x14ac:dyDescent="0.15">
      <c r="A399" s="19"/>
      <c r="B399" s="19"/>
      <c r="C399" s="19"/>
      <c r="D399" s="19"/>
      <c r="E399" s="19"/>
      <c r="F399" s="19"/>
      <c r="G399" s="19"/>
    </row>
    <row r="400" spans="1:7" x14ac:dyDescent="0.15">
      <c r="A400" s="19"/>
      <c r="B400" s="19"/>
      <c r="C400" s="19"/>
      <c r="D400" s="19"/>
      <c r="E400" s="19"/>
      <c r="F400" s="19"/>
      <c r="G400" s="19"/>
    </row>
    <row r="401" spans="1:7" x14ac:dyDescent="0.15">
      <c r="A401" s="19"/>
      <c r="B401" s="19"/>
      <c r="C401" s="19"/>
      <c r="D401" s="19"/>
      <c r="E401" s="19"/>
      <c r="F401" s="19"/>
      <c r="G401" s="19"/>
    </row>
    <row r="402" spans="1:7" x14ac:dyDescent="0.15">
      <c r="A402" s="19"/>
      <c r="B402" s="19"/>
      <c r="C402" s="19"/>
      <c r="D402" s="19"/>
      <c r="E402" s="19"/>
      <c r="F402" s="19"/>
      <c r="G402" s="19"/>
    </row>
    <row r="403" spans="1:7" x14ac:dyDescent="0.15">
      <c r="A403" s="19"/>
      <c r="B403" s="19"/>
      <c r="C403" s="19"/>
      <c r="D403" s="19"/>
      <c r="E403" s="19"/>
      <c r="F403" s="19"/>
      <c r="G403" s="19"/>
    </row>
    <row r="404" spans="1:7" x14ac:dyDescent="0.15">
      <c r="A404" s="19"/>
      <c r="B404" s="19"/>
      <c r="C404" s="19"/>
      <c r="D404" s="19"/>
      <c r="E404" s="19"/>
      <c r="F404" s="19"/>
      <c r="G404" s="19"/>
    </row>
    <row r="405" spans="1:7" x14ac:dyDescent="0.15">
      <c r="A405" s="19"/>
      <c r="B405" s="19"/>
      <c r="C405" s="19"/>
      <c r="D405" s="19"/>
      <c r="E405" s="19"/>
      <c r="F405" s="19"/>
      <c r="G405" s="19"/>
    </row>
    <row r="406" spans="1:7" x14ac:dyDescent="0.15">
      <c r="A406" s="19"/>
      <c r="B406" s="19"/>
      <c r="C406" s="19"/>
      <c r="D406" s="19"/>
      <c r="E406" s="19"/>
      <c r="F406" s="19"/>
      <c r="G406" s="19"/>
    </row>
    <row r="407" spans="1:7" x14ac:dyDescent="0.15">
      <c r="A407" s="19"/>
      <c r="B407" s="19"/>
      <c r="C407" s="19"/>
      <c r="D407" s="19"/>
      <c r="E407" s="19"/>
      <c r="F407" s="19"/>
      <c r="G407" s="19"/>
    </row>
    <row r="408" spans="1:7" x14ac:dyDescent="0.15">
      <c r="A408" s="19"/>
      <c r="B408" s="19"/>
      <c r="C408" s="19"/>
      <c r="D408" s="19"/>
      <c r="E408" s="19"/>
      <c r="F408" s="19"/>
      <c r="G408" s="19"/>
    </row>
    <row r="409" spans="1:7" x14ac:dyDescent="0.15">
      <c r="A409" s="19"/>
      <c r="B409" s="19"/>
      <c r="C409" s="19"/>
      <c r="D409" s="19"/>
      <c r="E409" s="19"/>
      <c r="F409" s="19"/>
      <c r="G409" s="19"/>
    </row>
    <row r="410" spans="1:7" x14ac:dyDescent="0.15">
      <c r="A410" s="19"/>
      <c r="B410" s="19"/>
      <c r="C410" s="19"/>
      <c r="D410" s="19"/>
      <c r="E410" s="19"/>
      <c r="F410" s="19"/>
      <c r="G410" s="19"/>
    </row>
    <row r="411" spans="1:7" x14ac:dyDescent="0.15">
      <c r="A411" s="19"/>
      <c r="B411" s="19"/>
      <c r="C411" s="19"/>
      <c r="D411" s="19"/>
      <c r="E411" s="19"/>
      <c r="F411" s="19"/>
      <c r="G411" s="19"/>
    </row>
    <row r="412" spans="1:7" x14ac:dyDescent="0.15">
      <c r="A412" s="19"/>
      <c r="B412" s="19"/>
      <c r="C412" s="19"/>
      <c r="D412" s="19"/>
      <c r="E412" s="19"/>
      <c r="F412" s="19"/>
      <c r="G412" s="19"/>
    </row>
    <row r="413" spans="1:7" x14ac:dyDescent="0.15">
      <c r="A413" s="19"/>
      <c r="B413" s="19"/>
      <c r="C413" s="19"/>
      <c r="D413" s="19"/>
      <c r="E413" s="19"/>
      <c r="F413" s="19"/>
      <c r="G413" s="19"/>
    </row>
    <row r="414" spans="1:7" x14ac:dyDescent="0.15">
      <c r="A414" s="19"/>
      <c r="B414" s="19"/>
      <c r="C414" s="19"/>
      <c r="D414" s="19"/>
      <c r="E414" s="19"/>
      <c r="F414" s="19"/>
      <c r="G414" s="19"/>
    </row>
    <row r="415" spans="1:7" x14ac:dyDescent="0.15">
      <c r="A415" s="19"/>
      <c r="B415" s="19"/>
      <c r="C415" s="19"/>
      <c r="D415" s="19"/>
      <c r="E415" s="19"/>
      <c r="F415" s="19"/>
      <c r="G415" s="19"/>
    </row>
    <row r="416" spans="1:7" x14ac:dyDescent="0.15">
      <c r="A416" s="19"/>
      <c r="B416" s="19"/>
      <c r="C416" s="19"/>
      <c r="D416" s="19"/>
      <c r="E416" s="19"/>
      <c r="F416" s="19"/>
      <c r="G416" s="19"/>
    </row>
    <row r="417" spans="1:7" x14ac:dyDescent="0.15">
      <c r="A417" s="19"/>
      <c r="B417" s="19"/>
      <c r="C417" s="19"/>
      <c r="D417" s="19"/>
      <c r="E417" s="19"/>
      <c r="F417" s="19"/>
      <c r="G417" s="19"/>
    </row>
    <row r="418" spans="1:7" x14ac:dyDescent="0.15">
      <c r="A418" s="19"/>
      <c r="B418" s="19"/>
      <c r="C418" s="19"/>
      <c r="D418" s="19"/>
      <c r="E418" s="19"/>
      <c r="F418" s="19"/>
      <c r="G418" s="19"/>
    </row>
    <row r="419" spans="1:7" x14ac:dyDescent="0.15">
      <c r="A419" s="19"/>
      <c r="B419" s="19"/>
      <c r="C419" s="19"/>
      <c r="D419" s="19"/>
      <c r="E419" s="19"/>
      <c r="F419" s="19"/>
      <c r="G419" s="19"/>
    </row>
    <row r="420" spans="1:7" x14ac:dyDescent="0.15">
      <c r="A420" s="19"/>
      <c r="B420" s="19"/>
      <c r="C420" s="19"/>
      <c r="D420" s="19"/>
      <c r="E420" s="19"/>
      <c r="F420" s="19"/>
      <c r="G420" s="19"/>
    </row>
    <row r="421" spans="1:7" x14ac:dyDescent="0.15">
      <c r="A421" s="19"/>
      <c r="B421" s="19"/>
      <c r="C421" s="19"/>
      <c r="D421" s="19"/>
      <c r="E421" s="19"/>
      <c r="F421" s="19"/>
      <c r="G421" s="19"/>
    </row>
    <row r="422" spans="1:7" x14ac:dyDescent="0.15">
      <c r="A422" s="19"/>
      <c r="B422" s="19"/>
      <c r="C422" s="19"/>
      <c r="D422" s="19"/>
      <c r="E422" s="19"/>
      <c r="F422" s="19"/>
      <c r="G422" s="19"/>
    </row>
    <row r="423" spans="1:7" x14ac:dyDescent="0.15">
      <c r="A423" s="19"/>
      <c r="B423" s="19"/>
      <c r="C423" s="19"/>
      <c r="D423" s="19"/>
      <c r="E423" s="19"/>
      <c r="F423" s="19"/>
      <c r="G423" s="19"/>
    </row>
    <row r="424" spans="1:7" x14ac:dyDescent="0.15">
      <c r="A424" s="19"/>
      <c r="B424" s="19"/>
      <c r="C424" s="19"/>
      <c r="D424" s="19"/>
      <c r="E424" s="19"/>
      <c r="F424" s="19"/>
      <c r="G424" s="19"/>
    </row>
    <row r="425" spans="1:7" x14ac:dyDescent="0.15">
      <c r="A425" s="19"/>
      <c r="B425" s="19"/>
      <c r="C425" s="19"/>
      <c r="D425" s="19"/>
      <c r="E425" s="19"/>
      <c r="F425" s="19"/>
      <c r="G425" s="19"/>
    </row>
    <row r="426" spans="1:7" x14ac:dyDescent="0.15">
      <c r="A426" s="19"/>
      <c r="B426" s="19"/>
      <c r="C426" s="19"/>
      <c r="D426" s="19"/>
      <c r="E426" s="19"/>
      <c r="F426" s="19"/>
      <c r="G426" s="19"/>
    </row>
    <row r="427" spans="1:7" x14ac:dyDescent="0.15">
      <c r="A427" s="19"/>
      <c r="B427" s="19"/>
      <c r="C427" s="19"/>
      <c r="D427" s="19"/>
      <c r="E427" s="19"/>
      <c r="F427" s="19"/>
      <c r="G427" s="19"/>
    </row>
    <row r="428" spans="1:7" x14ac:dyDescent="0.15">
      <c r="A428" s="19"/>
      <c r="B428" s="19"/>
      <c r="C428" s="19"/>
      <c r="D428" s="19"/>
      <c r="E428" s="19"/>
      <c r="F428" s="19"/>
      <c r="G428" s="19"/>
    </row>
    <row r="429" spans="1:7" x14ac:dyDescent="0.15">
      <c r="A429" s="19"/>
      <c r="B429" s="19"/>
      <c r="C429" s="19"/>
      <c r="D429" s="19"/>
      <c r="E429" s="19"/>
      <c r="F429" s="19"/>
      <c r="G429" s="19"/>
    </row>
    <row r="430" spans="1:7" x14ac:dyDescent="0.15">
      <c r="A430" s="19"/>
      <c r="B430" s="19"/>
      <c r="C430" s="19"/>
      <c r="D430" s="19"/>
      <c r="E430" s="19"/>
      <c r="F430" s="19"/>
      <c r="G430" s="19"/>
    </row>
    <row r="431" spans="1:7" x14ac:dyDescent="0.15">
      <c r="A431" s="19"/>
      <c r="B431" s="19"/>
      <c r="C431" s="19"/>
      <c r="D431" s="19"/>
      <c r="E431" s="19"/>
      <c r="F431" s="19"/>
      <c r="G431" s="19"/>
    </row>
    <row r="432" spans="1:7" x14ac:dyDescent="0.15">
      <c r="A432" s="19"/>
      <c r="B432" s="19"/>
      <c r="C432" s="19"/>
      <c r="D432" s="19"/>
      <c r="E432" s="19"/>
      <c r="F432" s="19"/>
      <c r="G432" s="19"/>
    </row>
    <row r="433" spans="1:7" x14ac:dyDescent="0.15">
      <c r="A433" s="19"/>
      <c r="B433" s="19"/>
      <c r="C433" s="19"/>
      <c r="D433" s="19"/>
      <c r="E433" s="19"/>
      <c r="F433" s="19"/>
      <c r="G433" s="19"/>
    </row>
    <row r="434" spans="1:7" x14ac:dyDescent="0.15">
      <c r="A434" s="19"/>
      <c r="B434" s="19"/>
      <c r="C434" s="19"/>
      <c r="D434" s="19"/>
      <c r="E434" s="19"/>
      <c r="F434" s="19"/>
      <c r="G434" s="19"/>
    </row>
    <row r="435" spans="1:7" x14ac:dyDescent="0.15">
      <c r="A435" s="19"/>
      <c r="B435" s="19"/>
      <c r="C435" s="19"/>
      <c r="D435" s="19"/>
      <c r="E435" s="19"/>
      <c r="F435" s="19"/>
      <c r="G435" s="19"/>
    </row>
    <row r="436" spans="1:7" x14ac:dyDescent="0.15">
      <c r="A436" s="19"/>
      <c r="B436" s="19"/>
      <c r="C436" s="19"/>
      <c r="D436" s="19"/>
      <c r="E436" s="19"/>
      <c r="F436" s="19"/>
      <c r="G436" s="19"/>
    </row>
    <row r="437" spans="1:7" x14ac:dyDescent="0.15">
      <c r="A437" s="19"/>
      <c r="B437" s="19"/>
      <c r="C437" s="19"/>
      <c r="D437" s="19"/>
      <c r="E437" s="19"/>
      <c r="F437" s="19"/>
      <c r="G437" s="19"/>
    </row>
    <row r="438" spans="1:7" x14ac:dyDescent="0.15">
      <c r="A438" s="19"/>
      <c r="B438" s="19"/>
      <c r="C438" s="19"/>
      <c r="D438" s="19"/>
      <c r="E438" s="19"/>
      <c r="F438" s="19"/>
      <c r="G438" s="19"/>
    </row>
    <row r="439" spans="1:7" x14ac:dyDescent="0.15">
      <c r="A439" s="19"/>
      <c r="B439" s="19"/>
      <c r="C439" s="19"/>
      <c r="D439" s="19"/>
      <c r="E439" s="19"/>
      <c r="F439" s="19"/>
      <c r="G439" s="19"/>
    </row>
    <row r="440" spans="1:7" x14ac:dyDescent="0.15">
      <c r="A440" s="19"/>
      <c r="B440" s="19"/>
      <c r="C440" s="19"/>
      <c r="D440" s="19"/>
      <c r="E440" s="19"/>
      <c r="F440" s="19"/>
      <c r="G440" s="19"/>
    </row>
    <row r="441" spans="1:7" x14ac:dyDescent="0.15">
      <c r="A441" s="19"/>
      <c r="B441" s="19"/>
      <c r="C441" s="19"/>
      <c r="D441" s="19"/>
      <c r="E441" s="19"/>
      <c r="F441" s="19"/>
      <c r="G441" s="19"/>
    </row>
    <row r="442" spans="1:7" x14ac:dyDescent="0.15">
      <c r="A442" s="19"/>
      <c r="B442" s="19"/>
      <c r="C442" s="19"/>
      <c r="D442" s="19"/>
      <c r="E442" s="19"/>
      <c r="F442" s="19"/>
      <c r="G442" s="19"/>
    </row>
    <row r="443" spans="1:7" x14ac:dyDescent="0.15">
      <c r="A443" s="19"/>
      <c r="B443" s="19"/>
      <c r="C443" s="19"/>
      <c r="D443" s="19"/>
      <c r="E443" s="19"/>
      <c r="F443" s="19"/>
      <c r="G443" s="19"/>
    </row>
    <row r="444" spans="1:7" x14ac:dyDescent="0.15">
      <c r="A444" s="19"/>
      <c r="B444" s="19"/>
      <c r="C444" s="19"/>
      <c r="D444" s="19"/>
      <c r="E444" s="19"/>
      <c r="F444" s="19"/>
      <c r="G444" s="19"/>
    </row>
    <row r="445" spans="1:7" x14ac:dyDescent="0.15">
      <c r="A445" s="19"/>
      <c r="B445" s="19"/>
      <c r="C445" s="19"/>
      <c r="D445" s="19"/>
      <c r="E445" s="19"/>
      <c r="F445" s="19"/>
      <c r="G445" s="19"/>
    </row>
    <row r="446" spans="1:7" x14ac:dyDescent="0.15">
      <c r="A446" s="19"/>
      <c r="B446" s="19"/>
      <c r="C446" s="19"/>
      <c r="D446" s="19"/>
      <c r="E446" s="19"/>
      <c r="F446" s="19"/>
      <c r="G446" s="19"/>
    </row>
    <row r="447" spans="1:7" x14ac:dyDescent="0.15">
      <c r="A447" s="19"/>
      <c r="B447" s="19"/>
      <c r="C447" s="19"/>
      <c r="D447" s="19"/>
      <c r="E447" s="19"/>
      <c r="F447" s="19"/>
      <c r="G447" s="19"/>
    </row>
    <row r="448" spans="1:7" x14ac:dyDescent="0.15">
      <c r="A448" s="19"/>
      <c r="B448" s="19"/>
      <c r="C448" s="19"/>
      <c r="D448" s="19"/>
      <c r="E448" s="19"/>
      <c r="F448" s="19"/>
      <c r="G448" s="19"/>
    </row>
    <row r="449" spans="1:7" x14ac:dyDescent="0.15">
      <c r="A449" s="19"/>
      <c r="B449" s="19"/>
      <c r="C449" s="19"/>
      <c r="D449" s="19"/>
      <c r="E449" s="19"/>
      <c r="F449" s="19"/>
      <c r="G449" s="19"/>
    </row>
    <row r="450" spans="1:7" x14ac:dyDescent="0.15">
      <c r="A450" s="19"/>
      <c r="B450" s="19"/>
      <c r="C450" s="19"/>
      <c r="D450" s="19"/>
      <c r="E450" s="19"/>
      <c r="F450" s="19"/>
      <c r="G450" s="19"/>
    </row>
    <row r="451" spans="1:7" x14ac:dyDescent="0.15">
      <c r="A451" s="19"/>
      <c r="B451" s="19"/>
      <c r="C451" s="19"/>
      <c r="D451" s="19"/>
      <c r="E451" s="19"/>
      <c r="F451" s="19"/>
      <c r="G451" s="19"/>
    </row>
    <row r="452" spans="1:7" x14ac:dyDescent="0.15">
      <c r="A452" s="19"/>
      <c r="B452" s="19"/>
      <c r="C452" s="19"/>
      <c r="D452" s="19"/>
      <c r="E452" s="19"/>
      <c r="F452" s="19"/>
      <c r="G452" s="19"/>
    </row>
    <row r="453" spans="1:7" x14ac:dyDescent="0.15">
      <c r="A453" s="19"/>
      <c r="B453" s="19"/>
      <c r="C453" s="19"/>
      <c r="D453" s="19"/>
      <c r="E453" s="19"/>
      <c r="F453" s="19"/>
      <c r="G453" s="19"/>
    </row>
    <row r="454" spans="1:7" x14ac:dyDescent="0.15">
      <c r="A454" s="19"/>
      <c r="B454" s="19"/>
      <c r="C454" s="19"/>
      <c r="D454" s="19"/>
      <c r="E454" s="19"/>
      <c r="F454" s="19"/>
      <c r="G454" s="19"/>
    </row>
    <row r="455" spans="1:7" x14ac:dyDescent="0.15">
      <c r="A455" s="19"/>
      <c r="B455" s="19"/>
      <c r="C455" s="19"/>
      <c r="D455" s="19"/>
      <c r="E455" s="19"/>
      <c r="F455" s="19"/>
      <c r="G455" s="19"/>
    </row>
    <row r="456" spans="1:7" x14ac:dyDescent="0.15">
      <c r="A456" s="19"/>
      <c r="B456" s="19"/>
      <c r="C456" s="19"/>
      <c r="D456" s="19"/>
      <c r="E456" s="19"/>
      <c r="F456" s="19"/>
      <c r="G456" s="19"/>
    </row>
    <row r="457" spans="1:7" x14ac:dyDescent="0.15">
      <c r="A457" s="19"/>
      <c r="B457" s="19"/>
      <c r="C457" s="19"/>
      <c r="D457" s="19"/>
      <c r="E457" s="19"/>
      <c r="F457" s="19"/>
      <c r="G457" s="19"/>
    </row>
    <row r="458" spans="1:7" x14ac:dyDescent="0.15">
      <c r="A458" s="19"/>
      <c r="B458" s="19"/>
      <c r="C458" s="19"/>
      <c r="D458" s="19"/>
      <c r="E458" s="19"/>
      <c r="F458" s="19"/>
      <c r="G458" s="19"/>
    </row>
    <row r="459" spans="1:7" x14ac:dyDescent="0.15">
      <c r="A459" s="19"/>
      <c r="B459" s="19"/>
      <c r="C459" s="19"/>
      <c r="D459" s="19"/>
      <c r="E459" s="19"/>
      <c r="F459" s="19"/>
      <c r="G459" s="19"/>
    </row>
    <row r="460" spans="1:7" x14ac:dyDescent="0.15">
      <c r="A460" s="19"/>
      <c r="B460" s="19"/>
      <c r="C460" s="19"/>
      <c r="D460" s="19"/>
      <c r="E460" s="19"/>
      <c r="F460" s="19"/>
      <c r="G460" s="19"/>
    </row>
    <row r="461" spans="1:7" x14ac:dyDescent="0.15">
      <c r="A461" s="19"/>
      <c r="B461" s="19"/>
      <c r="C461" s="19"/>
      <c r="D461" s="19"/>
      <c r="E461" s="19"/>
      <c r="F461" s="19"/>
      <c r="G461" s="19"/>
    </row>
    <row r="462" spans="1:7" x14ac:dyDescent="0.15">
      <c r="A462" s="19"/>
      <c r="B462" s="19"/>
      <c r="C462" s="19"/>
      <c r="D462" s="19"/>
      <c r="E462" s="19"/>
      <c r="F462" s="19"/>
      <c r="G462" s="19"/>
    </row>
    <row r="463" spans="1:7" x14ac:dyDescent="0.15">
      <c r="A463" s="19"/>
      <c r="B463" s="19"/>
      <c r="C463" s="19"/>
      <c r="D463" s="19"/>
      <c r="E463" s="19"/>
      <c r="F463" s="19"/>
      <c r="G463" s="19"/>
    </row>
    <row r="464" spans="1:7" x14ac:dyDescent="0.15">
      <c r="A464" s="19"/>
      <c r="B464" s="19"/>
      <c r="C464" s="19"/>
      <c r="D464" s="19"/>
      <c r="E464" s="19"/>
      <c r="F464" s="19"/>
      <c r="G464" s="19"/>
    </row>
    <row r="465" spans="1:7" x14ac:dyDescent="0.15">
      <c r="A465" s="19"/>
      <c r="B465" s="19"/>
      <c r="C465" s="19"/>
      <c r="D465" s="19"/>
      <c r="E465" s="19"/>
      <c r="F465" s="19"/>
      <c r="G465" s="19"/>
    </row>
    <row r="466" spans="1:7" x14ac:dyDescent="0.15">
      <c r="A466" s="19"/>
      <c r="B466" s="19"/>
      <c r="C466" s="19"/>
      <c r="D466" s="19"/>
      <c r="E466" s="19"/>
      <c r="F466" s="19"/>
      <c r="G466" s="19"/>
    </row>
    <row r="467" spans="1:7" x14ac:dyDescent="0.15">
      <c r="A467" s="19"/>
      <c r="B467" s="19"/>
      <c r="C467" s="19"/>
      <c r="D467" s="19"/>
      <c r="E467" s="19"/>
      <c r="F467" s="19"/>
      <c r="G467" s="19"/>
    </row>
    <row r="468" spans="1:7" x14ac:dyDescent="0.15">
      <c r="A468" s="19"/>
      <c r="B468" s="19"/>
      <c r="C468" s="19"/>
      <c r="D468" s="19"/>
      <c r="E468" s="19"/>
      <c r="F468" s="19"/>
      <c r="G468" s="19"/>
    </row>
    <row r="469" spans="1:7" x14ac:dyDescent="0.15">
      <c r="A469" s="19"/>
      <c r="B469" s="19"/>
      <c r="C469" s="19"/>
      <c r="D469" s="19"/>
      <c r="E469" s="19"/>
      <c r="F469" s="19"/>
      <c r="G469" s="19"/>
    </row>
    <row r="470" spans="1:7" x14ac:dyDescent="0.15">
      <c r="A470" s="19"/>
      <c r="B470" s="19"/>
      <c r="C470" s="19"/>
      <c r="D470" s="19"/>
      <c r="E470" s="19"/>
      <c r="F470" s="19"/>
      <c r="G470" s="19"/>
    </row>
    <row r="471" spans="1:7" x14ac:dyDescent="0.15">
      <c r="A471" s="19"/>
      <c r="B471" s="19"/>
      <c r="C471" s="19"/>
      <c r="D471" s="19"/>
      <c r="E471" s="19"/>
      <c r="F471" s="19"/>
      <c r="G471" s="19"/>
    </row>
    <row r="472" spans="1:7" x14ac:dyDescent="0.15">
      <c r="A472" s="19"/>
      <c r="B472" s="19"/>
      <c r="C472" s="19"/>
      <c r="D472" s="19"/>
      <c r="E472" s="19"/>
      <c r="F472" s="19"/>
      <c r="G472" s="19"/>
    </row>
    <row r="473" spans="1:7" x14ac:dyDescent="0.15">
      <c r="A473" s="19"/>
      <c r="B473" s="19"/>
      <c r="C473" s="19"/>
      <c r="D473" s="19"/>
      <c r="E473" s="19"/>
      <c r="F473" s="19"/>
      <c r="G473" s="19"/>
    </row>
    <row r="474" spans="1:7" x14ac:dyDescent="0.15">
      <c r="A474" s="19"/>
      <c r="B474" s="19"/>
      <c r="C474" s="19"/>
      <c r="D474" s="19"/>
      <c r="E474" s="19"/>
      <c r="F474" s="19"/>
      <c r="G474" s="19"/>
    </row>
    <row r="475" spans="1:7" x14ac:dyDescent="0.15">
      <c r="A475" s="19"/>
      <c r="B475" s="19"/>
      <c r="C475" s="19"/>
      <c r="D475" s="19"/>
      <c r="E475" s="19"/>
      <c r="F475" s="19"/>
      <c r="G475" s="19"/>
    </row>
    <row r="476" spans="1:7" x14ac:dyDescent="0.15">
      <c r="A476" s="19"/>
      <c r="B476" s="19"/>
      <c r="C476" s="19"/>
      <c r="D476" s="19"/>
      <c r="E476" s="19"/>
      <c r="F476" s="19"/>
      <c r="G476" s="19"/>
    </row>
    <row r="477" spans="1:7" x14ac:dyDescent="0.15">
      <c r="A477" s="19"/>
      <c r="B477" s="19"/>
      <c r="C477" s="19"/>
      <c r="D477" s="19"/>
      <c r="E477" s="19"/>
      <c r="F477" s="19"/>
      <c r="G477" s="19"/>
    </row>
    <row r="478" spans="1:7" x14ac:dyDescent="0.15">
      <c r="A478" s="19"/>
      <c r="B478" s="19"/>
      <c r="C478" s="19"/>
      <c r="D478" s="19"/>
      <c r="E478" s="19"/>
      <c r="F478" s="19"/>
      <c r="G478" s="19"/>
    </row>
    <row r="479" spans="1:7" x14ac:dyDescent="0.15">
      <c r="A479" s="19"/>
      <c r="B479" s="19"/>
      <c r="C479" s="19"/>
      <c r="D479" s="19"/>
      <c r="E479" s="19"/>
      <c r="F479" s="19"/>
      <c r="G479" s="19"/>
    </row>
    <row r="480" spans="1:7" x14ac:dyDescent="0.15">
      <c r="A480" s="19"/>
      <c r="B480" s="19"/>
      <c r="C480" s="19"/>
      <c r="D480" s="19"/>
      <c r="E480" s="19"/>
      <c r="F480" s="19"/>
      <c r="G480" s="19"/>
    </row>
    <row r="481" spans="1:7" x14ac:dyDescent="0.15">
      <c r="A481" s="19"/>
      <c r="B481" s="19"/>
      <c r="C481" s="19"/>
      <c r="D481" s="19"/>
      <c r="E481" s="19"/>
      <c r="F481" s="19"/>
      <c r="G481" s="19"/>
    </row>
    <row r="482" spans="1:7" x14ac:dyDescent="0.15">
      <c r="A482" s="19"/>
      <c r="B482" s="19"/>
      <c r="C482" s="19"/>
      <c r="D482" s="19"/>
      <c r="E482" s="19"/>
      <c r="F482" s="19"/>
      <c r="G482" s="19"/>
    </row>
    <row r="483" spans="1:7" x14ac:dyDescent="0.15">
      <c r="A483" s="19"/>
      <c r="B483" s="19"/>
      <c r="C483" s="19"/>
      <c r="D483" s="19"/>
      <c r="E483" s="19"/>
      <c r="F483" s="19"/>
      <c r="G483" s="19"/>
    </row>
    <row r="484" spans="1:7" x14ac:dyDescent="0.15">
      <c r="A484" s="19"/>
      <c r="B484" s="19"/>
      <c r="C484" s="19"/>
      <c r="D484" s="19"/>
      <c r="E484" s="19"/>
      <c r="F484" s="19"/>
      <c r="G484" s="19"/>
    </row>
    <row r="485" spans="1:7" x14ac:dyDescent="0.15">
      <c r="A485" s="19"/>
      <c r="B485" s="19"/>
      <c r="C485" s="19"/>
      <c r="D485" s="19"/>
      <c r="E485" s="19"/>
      <c r="F485" s="19"/>
      <c r="G485" s="19"/>
    </row>
    <row r="486" spans="1:7" x14ac:dyDescent="0.15">
      <c r="A486" s="19"/>
      <c r="B486" s="19"/>
      <c r="C486" s="19"/>
      <c r="D486" s="19"/>
      <c r="E486" s="19"/>
      <c r="F486" s="19"/>
      <c r="G486" s="19"/>
    </row>
    <row r="487" spans="1:7" x14ac:dyDescent="0.15">
      <c r="A487" s="19"/>
      <c r="B487" s="19"/>
      <c r="C487" s="19"/>
      <c r="D487" s="19"/>
      <c r="E487" s="19"/>
      <c r="F487" s="19"/>
      <c r="G487" s="19"/>
    </row>
    <row r="488" spans="1:7" x14ac:dyDescent="0.15">
      <c r="A488" s="19"/>
      <c r="B488" s="19"/>
      <c r="C488" s="19"/>
      <c r="D488" s="19"/>
      <c r="E488" s="19"/>
      <c r="F488" s="19"/>
      <c r="G488" s="19"/>
    </row>
    <row r="489" spans="1:7" x14ac:dyDescent="0.15">
      <c r="A489" s="19"/>
      <c r="B489" s="19"/>
      <c r="C489" s="19"/>
      <c r="D489" s="19"/>
      <c r="E489" s="19"/>
      <c r="F489" s="19"/>
      <c r="G489" s="19"/>
    </row>
    <row r="490" spans="1:7" x14ac:dyDescent="0.15">
      <c r="A490" s="19"/>
      <c r="B490" s="19"/>
      <c r="C490" s="19"/>
      <c r="D490" s="19"/>
      <c r="E490" s="19"/>
      <c r="F490" s="19"/>
      <c r="G490" s="19"/>
    </row>
    <row r="491" spans="1:7" x14ac:dyDescent="0.15">
      <c r="A491" s="19"/>
      <c r="B491" s="19"/>
      <c r="C491" s="19"/>
      <c r="D491" s="19"/>
      <c r="E491" s="19"/>
      <c r="F491" s="19"/>
      <c r="G491" s="19"/>
    </row>
    <row r="492" spans="1:7" x14ac:dyDescent="0.15">
      <c r="A492" s="19"/>
      <c r="B492" s="19"/>
      <c r="C492" s="19"/>
      <c r="D492" s="19"/>
      <c r="E492" s="19"/>
      <c r="F492" s="19"/>
      <c r="G492" s="19"/>
    </row>
    <row r="493" spans="1:7" x14ac:dyDescent="0.15">
      <c r="A493" s="19"/>
      <c r="B493" s="19"/>
      <c r="C493" s="19"/>
      <c r="D493" s="19"/>
      <c r="E493" s="19"/>
      <c r="F493" s="19"/>
      <c r="G493" s="19"/>
    </row>
    <row r="494" spans="1:7" x14ac:dyDescent="0.15">
      <c r="A494" s="19"/>
      <c r="B494" s="19"/>
      <c r="C494" s="19"/>
      <c r="D494" s="19"/>
      <c r="E494" s="19"/>
      <c r="F494" s="19"/>
      <c r="G494" s="19"/>
    </row>
    <row r="495" spans="1:7" x14ac:dyDescent="0.15">
      <c r="A495" s="19"/>
      <c r="B495" s="19"/>
      <c r="C495" s="19"/>
      <c r="D495" s="19"/>
      <c r="E495" s="19"/>
      <c r="F495" s="19"/>
      <c r="G495" s="19"/>
    </row>
    <row r="496" spans="1:7" x14ac:dyDescent="0.15">
      <c r="A496" s="19"/>
      <c r="B496" s="19"/>
      <c r="C496" s="19"/>
      <c r="D496" s="19"/>
      <c r="E496" s="19"/>
      <c r="F496" s="19"/>
      <c r="G496" s="19"/>
    </row>
    <row r="497" spans="1:7" x14ac:dyDescent="0.15">
      <c r="A497" s="19"/>
      <c r="B497" s="19"/>
      <c r="C497" s="19"/>
      <c r="D497" s="19"/>
      <c r="E497" s="19"/>
      <c r="F497" s="19"/>
      <c r="G497" s="19"/>
    </row>
    <row r="498" spans="1:7" x14ac:dyDescent="0.15">
      <c r="A498" s="19"/>
      <c r="B498" s="19"/>
      <c r="C498" s="19"/>
      <c r="D498" s="19"/>
      <c r="E498" s="19"/>
      <c r="F498" s="19"/>
      <c r="G498" s="19"/>
    </row>
    <row r="499" spans="1:7" x14ac:dyDescent="0.15">
      <c r="A499" s="19"/>
      <c r="B499" s="19"/>
      <c r="C499" s="19"/>
      <c r="D499" s="19"/>
      <c r="E499" s="19"/>
      <c r="F499" s="19"/>
      <c r="G499" s="19"/>
    </row>
    <row r="500" spans="1:7" x14ac:dyDescent="0.15">
      <c r="A500" s="19"/>
      <c r="B500" s="19"/>
      <c r="C500" s="19"/>
      <c r="D500" s="19"/>
      <c r="E500" s="19"/>
      <c r="F500" s="19"/>
      <c r="G500" s="19"/>
    </row>
    <row r="501" spans="1:7" x14ac:dyDescent="0.15">
      <c r="A501" s="19"/>
      <c r="B501" s="19"/>
      <c r="C501" s="19"/>
      <c r="D501" s="19"/>
      <c r="E501" s="19"/>
      <c r="F501" s="19"/>
      <c r="G501" s="19"/>
    </row>
    <row r="502" spans="1:7" x14ac:dyDescent="0.15">
      <c r="A502" s="19"/>
      <c r="B502" s="19"/>
      <c r="C502" s="19"/>
      <c r="D502" s="19"/>
      <c r="E502" s="19"/>
      <c r="F502" s="19"/>
      <c r="G502" s="19"/>
    </row>
    <row r="503" spans="1:7" x14ac:dyDescent="0.15">
      <c r="A503" s="19"/>
      <c r="B503" s="19"/>
      <c r="C503" s="19"/>
      <c r="D503" s="19"/>
      <c r="E503" s="19"/>
      <c r="F503" s="19"/>
      <c r="G503" s="19"/>
    </row>
    <row r="504" spans="1:7" x14ac:dyDescent="0.15">
      <c r="A504" s="19"/>
      <c r="B504" s="19"/>
      <c r="C504" s="19"/>
      <c r="D504" s="19"/>
      <c r="E504" s="19"/>
      <c r="F504" s="19"/>
      <c r="G504" s="19"/>
    </row>
    <row r="505" spans="1:7" x14ac:dyDescent="0.15">
      <c r="A505" s="19"/>
      <c r="B505" s="19"/>
      <c r="C505" s="19"/>
      <c r="D505" s="19"/>
      <c r="E505" s="19"/>
      <c r="F505" s="19"/>
      <c r="G505" s="19"/>
    </row>
    <row r="506" spans="1:7" x14ac:dyDescent="0.15">
      <c r="A506" s="19"/>
      <c r="B506" s="19"/>
      <c r="C506" s="19"/>
      <c r="D506" s="19"/>
      <c r="E506" s="19"/>
      <c r="F506" s="19"/>
      <c r="G506" s="19"/>
    </row>
    <row r="507" spans="1:7" x14ac:dyDescent="0.15">
      <c r="A507" s="19"/>
      <c r="B507" s="19"/>
      <c r="C507" s="19"/>
      <c r="D507" s="19"/>
      <c r="E507" s="19"/>
      <c r="F507" s="19"/>
      <c r="G507" s="19"/>
    </row>
    <row r="508" spans="1:7" x14ac:dyDescent="0.15">
      <c r="A508" s="19"/>
      <c r="B508" s="19"/>
      <c r="C508" s="19"/>
      <c r="D508" s="19"/>
      <c r="E508" s="19"/>
      <c r="F508" s="19"/>
      <c r="G508" s="19"/>
    </row>
    <row r="509" spans="1:7" x14ac:dyDescent="0.15">
      <c r="A509" s="19"/>
      <c r="B509" s="19"/>
      <c r="C509" s="19"/>
      <c r="D509" s="19"/>
      <c r="E509" s="19"/>
      <c r="F509" s="19"/>
      <c r="G509" s="19"/>
    </row>
    <row r="510" spans="1:7" x14ac:dyDescent="0.15">
      <c r="A510" s="19"/>
      <c r="B510" s="19"/>
      <c r="C510" s="19"/>
      <c r="D510" s="19"/>
      <c r="E510" s="19"/>
      <c r="F510" s="19"/>
      <c r="G510" s="19"/>
    </row>
    <row r="511" spans="1:7" x14ac:dyDescent="0.15">
      <c r="A511" s="19"/>
      <c r="B511" s="19"/>
      <c r="C511" s="19"/>
      <c r="D511" s="19"/>
      <c r="E511" s="19"/>
      <c r="F511" s="19"/>
      <c r="G511" s="19"/>
    </row>
    <row r="512" spans="1:7" x14ac:dyDescent="0.15">
      <c r="A512" s="19"/>
      <c r="B512" s="19"/>
      <c r="C512" s="19"/>
      <c r="D512" s="19"/>
      <c r="E512" s="19"/>
      <c r="F512" s="19"/>
      <c r="G512" s="19"/>
    </row>
    <row r="513" spans="1:7" x14ac:dyDescent="0.15">
      <c r="A513" s="19"/>
      <c r="B513" s="19"/>
      <c r="C513" s="19"/>
      <c r="D513" s="19"/>
      <c r="E513" s="19"/>
      <c r="F513" s="19"/>
      <c r="G513" s="19"/>
    </row>
    <row r="514" spans="1:7" x14ac:dyDescent="0.15">
      <c r="A514" s="19"/>
      <c r="B514" s="19"/>
      <c r="C514" s="19"/>
      <c r="D514" s="19"/>
      <c r="E514" s="19"/>
      <c r="F514" s="19"/>
      <c r="G514" s="19"/>
    </row>
    <row r="515" spans="1:7" x14ac:dyDescent="0.15">
      <c r="A515" s="19"/>
      <c r="B515" s="19"/>
      <c r="C515" s="19"/>
      <c r="D515" s="19"/>
      <c r="E515" s="19"/>
      <c r="F515" s="19"/>
      <c r="G515" s="19"/>
    </row>
    <row r="516" spans="1:7" x14ac:dyDescent="0.15">
      <c r="A516" s="19"/>
      <c r="B516" s="19"/>
      <c r="C516" s="19"/>
      <c r="D516" s="19"/>
      <c r="E516" s="19"/>
      <c r="F516" s="19"/>
      <c r="G516" s="19"/>
    </row>
    <row r="517" spans="1:7" x14ac:dyDescent="0.15">
      <c r="A517" s="19"/>
      <c r="B517" s="19"/>
      <c r="C517" s="19"/>
      <c r="D517" s="19"/>
      <c r="E517" s="19"/>
      <c r="F517" s="19"/>
      <c r="G517" s="19"/>
    </row>
    <row r="518" spans="1:7" x14ac:dyDescent="0.15">
      <c r="A518" s="19"/>
      <c r="B518" s="19"/>
      <c r="C518" s="19"/>
      <c r="D518" s="19"/>
      <c r="E518" s="19"/>
      <c r="F518" s="19"/>
      <c r="G518" s="19"/>
    </row>
    <row r="519" spans="1:7" x14ac:dyDescent="0.15">
      <c r="A519" s="19"/>
      <c r="B519" s="19"/>
      <c r="C519" s="19"/>
      <c r="D519" s="19"/>
      <c r="E519" s="19"/>
      <c r="F519" s="19"/>
      <c r="G519" s="19"/>
    </row>
    <row r="520" spans="1:7" x14ac:dyDescent="0.15">
      <c r="A520" s="19"/>
      <c r="B520" s="19"/>
      <c r="C520" s="19"/>
      <c r="D520" s="19"/>
      <c r="E520" s="19"/>
      <c r="F520" s="19"/>
      <c r="G520" s="19"/>
    </row>
    <row r="521" spans="1:7" x14ac:dyDescent="0.15">
      <c r="A521" s="19"/>
      <c r="B521" s="19"/>
      <c r="C521" s="19"/>
      <c r="D521" s="19"/>
      <c r="E521" s="19"/>
      <c r="F521" s="19"/>
      <c r="G521" s="19"/>
    </row>
    <row r="522" spans="1:7" x14ac:dyDescent="0.15">
      <c r="A522" s="19"/>
      <c r="B522" s="19"/>
      <c r="C522" s="19"/>
      <c r="D522" s="19"/>
      <c r="E522" s="19"/>
      <c r="F522" s="19"/>
      <c r="G522" s="19"/>
    </row>
    <row r="523" spans="1:7" x14ac:dyDescent="0.15">
      <c r="A523" s="19"/>
      <c r="B523" s="19"/>
      <c r="C523" s="19"/>
      <c r="D523" s="19"/>
      <c r="E523" s="19"/>
      <c r="F523" s="19"/>
      <c r="G523" s="19"/>
    </row>
    <row r="524" spans="1:7" x14ac:dyDescent="0.15">
      <c r="A524" s="19"/>
      <c r="B524" s="19"/>
      <c r="C524" s="19"/>
      <c r="D524" s="19"/>
      <c r="E524" s="19"/>
      <c r="F524" s="19"/>
      <c r="G524" s="19"/>
    </row>
    <row r="525" spans="1:7" x14ac:dyDescent="0.15">
      <c r="A525" s="19"/>
      <c r="B525" s="19"/>
      <c r="C525" s="19"/>
      <c r="D525" s="19"/>
      <c r="E525" s="19"/>
      <c r="F525" s="19"/>
      <c r="G525" s="19"/>
    </row>
    <row r="526" spans="1:7" x14ac:dyDescent="0.15">
      <c r="A526" s="19"/>
      <c r="B526" s="19"/>
      <c r="C526" s="19"/>
      <c r="D526" s="19"/>
      <c r="E526" s="19"/>
      <c r="F526" s="19"/>
      <c r="G526" s="19"/>
    </row>
    <row r="527" spans="1:7" x14ac:dyDescent="0.15">
      <c r="A527" s="19"/>
      <c r="B527" s="19"/>
      <c r="C527" s="19"/>
      <c r="D527" s="19"/>
      <c r="E527" s="19"/>
      <c r="F527" s="19"/>
      <c r="G527" s="19"/>
    </row>
    <row r="528" spans="1:7" x14ac:dyDescent="0.15">
      <c r="A528" s="19"/>
      <c r="B528" s="19"/>
      <c r="C528" s="19"/>
      <c r="D528" s="19"/>
      <c r="E528" s="19"/>
      <c r="F528" s="19"/>
      <c r="G528" s="19"/>
    </row>
    <row r="529" spans="1:7" x14ac:dyDescent="0.15">
      <c r="A529" s="19"/>
      <c r="B529" s="19"/>
      <c r="C529" s="19"/>
      <c r="D529" s="19"/>
      <c r="E529" s="19"/>
      <c r="F529" s="19"/>
      <c r="G529" s="19"/>
    </row>
    <row r="530" spans="1:7" x14ac:dyDescent="0.15">
      <c r="A530" s="19"/>
      <c r="B530" s="19"/>
      <c r="C530" s="19"/>
      <c r="D530" s="19"/>
      <c r="E530" s="19"/>
      <c r="F530" s="19"/>
      <c r="G530" s="19"/>
    </row>
    <row r="531" spans="1:7" x14ac:dyDescent="0.15">
      <c r="A531" s="19"/>
      <c r="B531" s="19"/>
      <c r="C531" s="19"/>
      <c r="D531" s="19"/>
      <c r="E531" s="19"/>
      <c r="F531" s="19"/>
      <c r="G531" s="19"/>
    </row>
    <row r="532" spans="1:7" x14ac:dyDescent="0.15">
      <c r="A532" s="19"/>
      <c r="B532" s="19"/>
      <c r="C532" s="19"/>
      <c r="D532" s="19"/>
      <c r="E532" s="19"/>
      <c r="F532" s="19"/>
      <c r="G532" s="19"/>
    </row>
    <row r="533" spans="1:7" x14ac:dyDescent="0.15">
      <c r="A533" s="19"/>
      <c r="B533" s="19"/>
      <c r="C533" s="19"/>
      <c r="D533" s="19"/>
      <c r="E533" s="19"/>
      <c r="F533" s="19"/>
      <c r="G533" s="19"/>
    </row>
    <row r="534" spans="1:7" x14ac:dyDescent="0.15">
      <c r="A534" s="19"/>
      <c r="B534" s="19"/>
      <c r="C534" s="19"/>
      <c r="D534" s="19"/>
      <c r="E534" s="19"/>
      <c r="F534" s="19"/>
      <c r="G534" s="19"/>
    </row>
    <row r="535" spans="1:7" x14ac:dyDescent="0.15">
      <c r="A535" s="19"/>
      <c r="B535" s="19"/>
      <c r="C535" s="19"/>
      <c r="D535" s="19"/>
      <c r="E535" s="19"/>
      <c r="F535" s="19"/>
      <c r="G535" s="19"/>
    </row>
    <row r="536" spans="1:7" x14ac:dyDescent="0.15">
      <c r="A536" s="19"/>
      <c r="B536" s="19"/>
      <c r="C536" s="19"/>
      <c r="D536" s="19"/>
      <c r="E536" s="19"/>
      <c r="F536" s="19"/>
      <c r="G536" s="19"/>
    </row>
    <row r="537" spans="1:7" x14ac:dyDescent="0.15">
      <c r="A537" s="19"/>
      <c r="B537" s="19"/>
      <c r="C537" s="19"/>
      <c r="D537" s="19"/>
      <c r="E537" s="19"/>
      <c r="F537" s="19"/>
      <c r="G537" s="19"/>
    </row>
    <row r="538" spans="1:7" x14ac:dyDescent="0.15">
      <c r="A538" s="19"/>
      <c r="B538" s="19"/>
      <c r="C538" s="19"/>
      <c r="D538" s="19"/>
      <c r="E538" s="19"/>
      <c r="F538" s="19"/>
      <c r="G538" s="19"/>
    </row>
    <row r="539" spans="1:7" x14ac:dyDescent="0.15">
      <c r="A539" s="19"/>
      <c r="B539" s="19"/>
      <c r="C539" s="19"/>
      <c r="D539" s="19"/>
      <c r="E539" s="19"/>
      <c r="F539" s="19"/>
      <c r="G539" s="19"/>
    </row>
    <row r="540" spans="1:7" x14ac:dyDescent="0.15">
      <c r="A540" s="19"/>
      <c r="B540" s="19"/>
      <c r="C540" s="19"/>
      <c r="D540" s="19"/>
      <c r="E540" s="19"/>
      <c r="F540" s="19"/>
      <c r="G540" s="19"/>
    </row>
    <row r="541" spans="1:7" x14ac:dyDescent="0.15">
      <c r="A541" s="19"/>
      <c r="B541" s="19"/>
      <c r="C541" s="19"/>
      <c r="D541" s="19"/>
      <c r="E541" s="19"/>
      <c r="F541" s="19"/>
      <c r="G541" s="19"/>
    </row>
    <row r="542" spans="1:7" x14ac:dyDescent="0.15">
      <c r="A542" s="19"/>
      <c r="B542" s="19"/>
      <c r="C542" s="19"/>
      <c r="D542" s="19"/>
      <c r="E542" s="19"/>
      <c r="F542" s="19"/>
      <c r="G542" s="19"/>
    </row>
    <row r="543" spans="1:7" x14ac:dyDescent="0.15">
      <c r="A543" s="19"/>
      <c r="B543" s="19"/>
      <c r="C543" s="19"/>
      <c r="D543" s="19"/>
      <c r="E543" s="19"/>
      <c r="F543" s="19"/>
      <c r="G543" s="19"/>
    </row>
    <row r="544" spans="1:7" x14ac:dyDescent="0.15">
      <c r="A544" s="19"/>
      <c r="B544" s="19"/>
      <c r="C544" s="19"/>
      <c r="D544" s="19"/>
      <c r="E544" s="19"/>
      <c r="F544" s="19"/>
      <c r="G544" s="19"/>
    </row>
    <row r="545" spans="1:7" x14ac:dyDescent="0.15">
      <c r="A545" s="19"/>
      <c r="B545" s="19"/>
      <c r="C545" s="19"/>
      <c r="D545" s="19"/>
      <c r="E545" s="19"/>
      <c r="F545" s="19"/>
      <c r="G545" s="19"/>
    </row>
    <row r="546" spans="1:7" x14ac:dyDescent="0.15">
      <c r="A546" s="19"/>
      <c r="B546" s="19"/>
      <c r="C546" s="19"/>
      <c r="D546" s="19"/>
      <c r="E546" s="19"/>
      <c r="F546" s="19"/>
      <c r="G546" s="19"/>
    </row>
    <row r="547" spans="1:7" x14ac:dyDescent="0.15">
      <c r="A547" s="19"/>
      <c r="B547" s="19"/>
      <c r="C547" s="19"/>
      <c r="D547" s="19"/>
      <c r="E547" s="19"/>
      <c r="F547" s="19"/>
      <c r="G547" s="19"/>
    </row>
    <row r="548" spans="1:7" x14ac:dyDescent="0.15">
      <c r="A548" s="19"/>
      <c r="B548" s="19"/>
      <c r="C548" s="19"/>
      <c r="D548" s="19"/>
      <c r="E548" s="19"/>
      <c r="F548" s="19"/>
      <c r="G548" s="19"/>
    </row>
    <row r="549" spans="1:7" x14ac:dyDescent="0.15">
      <c r="A549" s="19"/>
      <c r="B549" s="19"/>
      <c r="C549" s="19"/>
      <c r="D549" s="19"/>
      <c r="E549" s="19"/>
      <c r="F549" s="19"/>
      <c r="G549" s="19"/>
    </row>
    <row r="550" spans="1:7" x14ac:dyDescent="0.15">
      <c r="A550" s="19"/>
      <c r="B550" s="19"/>
      <c r="C550" s="19"/>
      <c r="D550" s="19"/>
      <c r="E550" s="19"/>
      <c r="F550" s="19"/>
      <c r="G550" s="19"/>
    </row>
    <row r="551" spans="1:7" x14ac:dyDescent="0.15">
      <c r="A551" s="19"/>
      <c r="B551" s="19"/>
      <c r="C551" s="19"/>
      <c r="D551" s="19"/>
      <c r="E551" s="19"/>
      <c r="F551" s="19"/>
      <c r="G551" s="19"/>
    </row>
    <row r="552" spans="1:7" x14ac:dyDescent="0.15">
      <c r="A552" s="19"/>
      <c r="B552" s="19"/>
      <c r="C552" s="19"/>
      <c r="D552" s="19"/>
      <c r="E552" s="19"/>
      <c r="F552" s="19"/>
      <c r="G552" s="19"/>
    </row>
    <row r="553" spans="1:7" x14ac:dyDescent="0.15">
      <c r="A553" s="19"/>
      <c r="B553" s="19"/>
      <c r="C553" s="19"/>
      <c r="D553" s="19"/>
      <c r="E553" s="19"/>
      <c r="F553" s="19"/>
      <c r="G553" s="19"/>
    </row>
    <row r="554" spans="1:7" x14ac:dyDescent="0.15">
      <c r="A554" s="19"/>
      <c r="B554" s="19"/>
      <c r="C554" s="19"/>
      <c r="D554" s="19"/>
      <c r="E554" s="19"/>
      <c r="F554" s="19"/>
      <c r="G554" s="19"/>
    </row>
    <row r="555" spans="1:7" x14ac:dyDescent="0.15">
      <c r="A555" s="19"/>
      <c r="B555" s="19"/>
      <c r="C555" s="19"/>
      <c r="D555" s="19"/>
      <c r="E555" s="19"/>
      <c r="F555" s="19"/>
      <c r="G555" s="19"/>
    </row>
    <row r="556" spans="1:7" x14ac:dyDescent="0.15">
      <c r="A556" s="19"/>
      <c r="B556" s="19"/>
      <c r="C556" s="19"/>
      <c r="D556" s="19"/>
      <c r="E556" s="19"/>
      <c r="F556" s="19"/>
      <c r="G556" s="19"/>
    </row>
    <row r="557" spans="1:7" x14ac:dyDescent="0.15">
      <c r="A557" s="19"/>
      <c r="B557" s="19"/>
      <c r="C557" s="19"/>
      <c r="D557" s="19"/>
      <c r="E557" s="19"/>
      <c r="F557" s="19"/>
      <c r="G557" s="19"/>
    </row>
    <row r="558" spans="1:7" x14ac:dyDescent="0.15">
      <c r="A558" s="19"/>
      <c r="B558" s="19"/>
      <c r="C558" s="19"/>
      <c r="D558" s="19"/>
      <c r="E558" s="19"/>
      <c r="F558" s="19"/>
      <c r="G558" s="19"/>
    </row>
    <row r="559" spans="1:7" x14ac:dyDescent="0.15">
      <c r="A559" s="19"/>
      <c r="B559" s="19"/>
      <c r="C559" s="19"/>
      <c r="D559" s="19"/>
      <c r="E559" s="19"/>
      <c r="F559" s="19"/>
      <c r="G559" s="19"/>
    </row>
    <row r="560" spans="1:7" x14ac:dyDescent="0.15">
      <c r="A560" s="19"/>
      <c r="B560" s="19"/>
      <c r="C560" s="19"/>
      <c r="D560" s="19"/>
      <c r="E560" s="19"/>
      <c r="F560" s="19"/>
      <c r="G560" s="19"/>
    </row>
    <row r="561" spans="1:7" x14ac:dyDescent="0.15">
      <c r="A561" s="19"/>
      <c r="B561" s="19"/>
      <c r="C561" s="19"/>
      <c r="D561" s="19"/>
      <c r="E561" s="19"/>
      <c r="F561" s="19"/>
      <c r="G561" s="19"/>
    </row>
    <row r="562" spans="1:7" x14ac:dyDescent="0.15">
      <c r="A562" s="19"/>
      <c r="B562" s="19"/>
      <c r="C562" s="19"/>
      <c r="D562" s="19"/>
      <c r="E562" s="19"/>
      <c r="F562" s="19"/>
      <c r="G562" s="19"/>
    </row>
    <row r="563" spans="1:7" x14ac:dyDescent="0.15">
      <c r="A563" s="19"/>
      <c r="B563" s="19"/>
      <c r="C563" s="19"/>
      <c r="D563" s="19"/>
      <c r="E563" s="19"/>
      <c r="F563" s="19"/>
      <c r="G563" s="19"/>
    </row>
    <row r="564" spans="1:7" x14ac:dyDescent="0.15">
      <c r="A564" s="19"/>
      <c r="B564" s="19"/>
      <c r="C564" s="19"/>
      <c r="D564" s="19"/>
      <c r="E564" s="19"/>
      <c r="F564" s="19"/>
      <c r="G564" s="19"/>
    </row>
    <row r="565" spans="1:7" x14ac:dyDescent="0.15">
      <c r="A565" s="19"/>
      <c r="B565" s="19"/>
      <c r="C565" s="19"/>
      <c r="D565" s="19"/>
      <c r="E565" s="19"/>
      <c r="F565" s="19"/>
      <c r="G565" s="19"/>
    </row>
    <row r="566" spans="1:7" x14ac:dyDescent="0.15">
      <c r="A566" s="19"/>
      <c r="B566" s="19"/>
      <c r="C566" s="19"/>
      <c r="D566" s="19"/>
      <c r="E566" s="19"/>
      <c r="F566" s="19"/>
      <c r="G566" s="19"/>
    </row>
    <row r="567" spans="1:7" x14ac:dyDescent="0.15">
      <c r="A567" s="19"/>
      <c r="B567" s="19"/>
      <c r="C567" s="19"/>
      <c r="D567" s="19"/>
      <c r="E567" s="19"/>
      <c r="F567" s="19"/>
      <c r="G567" s="19"/>
    </row>
    <row r="568" spans="1:7" x14ac:dyDescent="0.15">
      <c r="A568" s="19"/>
      <c r="B568" s="19"/>
      <c r="C568" s="19"/>
      <c r="D568" s="19"/>
      <c r="E568" s="19"/>
      <c r="F568" s="19"/>
      <c r="G568" s="19"/>
    </row>
    <row r="569" spans="1:7" x14ac:dyDescent="0.15">
      <c r="A569" s="19"/>
      <c r="B569" s="19"/>
      <c r="C569" s="19"/>
      <c r="D569" s="19"/>
      <c r="E569" s="19"/>
      <c r="F569" s="19"/>
      <c r="G569" s="19"/>
    </row>
    <row r="570" spans="1:7" x14ac:dyDescent="0.15">
      <c r="A570" s="19"/>
      <c r="B570" s="19"/>
      <c r="C570" s="19"/>
      <c r="D570" s="19"/>
      <c r="E570" s="19"/>
      <c r="F570" s="19"/>
      <c r="G570" s="19"/>
    </row>
    <row r="571" spans="1:7" x14ac:dyDescent="0.15">
      <c r="A571" s="19"/>
      <c r="B571" s="19"/>
      <c r="C571" s="19"/>
      <c r="D571" s="19"/>
      <c r="E571" s="19"/>
      <c r="F571" s="19"/>
      <c r="G571" s="19"/>
    </row>
    <row r="572" spans="1:7" x14ac:dyDescent="0.15">
      <c r="A572" s="19"/>
      <c r="B572" s="19"/>
      <c r="C572" s="19"/>
      <c r="D572" s="19"/>
      <c r="E572" s="19"/>
      <c r="F572" s="19"/>
      <c r="G572" s="19"/>
    </row>
    <row r="573" spans="1:7" x14ac:dyDescent="0.15">
      <c r="A573" s="19"/>
      <c r="B573" s="19"/>
      <c r="C573" s="19"/>
      <c r="D573" s="19"/>
      <c r="E573" s="19"/>
      <c r="F573" s="19"/>
      <c r="G573" s="19"/>
    </row>
    <row r="574" spans="1:7" x14ac:dyDescent="0.15">
      <c r="A574" s="19"/>
      <c r="B574" s="19"/>
      <c r="C574" s="19"/>
      <c r="D574" s="19"/>
      <c r="E574" s="19"/>
      <c r="F574" s="19"/>
      <c r="G574" s="19"/>
    </row>
    <row r="575" spans="1:7" x14ac:dyDescent="0.15">
      <c r="A575" s="19"/>
      <c r="B575" s="19"/>
      <c r="C575" s="19"/>
      <c r="D575" s="19"/>
      <c r="E575" s="19"/>
      <c r="F575" s="19"/>
      <c r="G575" s="19"/>
    </row>
    <row r="576" spans="1:7" x14ac:dyDescent="0.15">
      <c r="A576" s="19"/>
      <c r="B576" s="19"/>
      <c r="C576" s="19"/>
      <c r="D576" s="19"/>
      <c r="E576" s="19"/>
      <c r="F576" s="19"/>
      <c r="G576" s="19"/>
    </row>
    <row r="577" spans="1:7" x14ac:dyDescent="0.15">
      <c r="A577" s="19"/>
      <c r="B577" s="19"/>
      <c r="C577" s="19"/>
      <c r="D577" s="19"/>
      <c r="E577" s="19"/>
      <c r="F577" s="19"/>
      <c r="G577" s="19"/>
    </row>
    <row r="578" spans="1:7" x14ac:dyDescent="0.15">
      <c r="A578" s="19"/>
      <c r="B578" s="19"/>
      <c r="C578" s="19"/>
      <c r="D578" s="19"/>
      <c r="E578" s="19"/>
      <c r="F578" s="19"/>
      <c r="G578" s="19"/>
    </row>
    <row r="579" spans="1:7" x14ac:dyDescent="0.15">
      <c r="A579" s="19"/>
      <c r="B579" s="19"/>
      <c r="C579" s="19"/>
      <c r="D579" s="19"/>
      <c r="E579" s="19"/>
      <c r="F579" s="19"/>
      <c r="G579" s="19"/>
    </row>
    <row r="580" spans="1:7" x14ac:dyDescent="0.15">
      <c r="A580" s="19"/>
      <c r="B580" s="19"/>
      <c r="C580" s="19"/>
      <c r="D580" s="19"/>
      <c r="E580" s="19"/>
      <c r="F580" s="19"/>
      <c r="G580" s="19"/>
    </row>
    <row r="581" spans="1:7" x14ac:dyDescent="0.15">
      <c r="A581" s="19"/>
      <c r="B581" s="19"/>
      <c r="C581" s="19"/>
      <c r="D581" s="19"/>
      <c r="E581" s="19"/>
      <c r="F581" s="19"/>
      <c r="G581" s="19"/>
    </row>
    <row r="582" spans="1:7" x14ac:dyDescent="0.15">
      <c r="A582" s="19"/>
      <c r="B582" s="19"/>
      <c r="C582" s="19"/>
      <c r="D582" s="19"/>
      <c r="E582" s="19"/>
      <c r="F582" s="19"/>
      <c r="G582" s="19"/>
    </row>
    <row r="583" spans="1:7" x14ac:dyDescent="0.15">
      <c r="A583" s="19"/>
      <c r="B583" s="19"/>
      <c r="C583" s="19"/>
      <c r="D583" s="19"/>
      <c r="E583" s="19"/>
      <c r="F583" s="19"/>
      <c r="G583" s="19"/>
    </row>
    <row r="584" spans="1:7" x14ac:dyDescent="0.15">
      <c r="A584" s="19"/>
      <c r="B584" s="19"/>
      <c r="C584" s="19"/>
      <c r="D584" s="19"/>
      <c r="E584" s="19"/>
      <c r="F584" s="19"/>
      <c r="G584" s="19"/>
    </row>
    <row r="585" spans="1:7" x14ac:dyDescent="0.15">
      <c r="A585" s="19"/>
      <c r="B585" s="19"/>
      <c r="C585" s="19"/>
      <c r="D585" s="19"/>
      <c r="E585" s="19"/>
      <c r="F585" s="19"/>
      <c r="G585" s="19"/>
    </row>
    <row r="586" spans="1:7" x14ac:dyDescent="0.15">
      <c r="A586" s="19"/>
      <c r="B586" s="19"/>
      <c r="C586" s="19"/>
      <c r="D586" s="19"/>
      <c r="E586" s="19"/>
      <c r="F586" s="19"/>
      <c r="G586" s="19"/>
    </row>
    <row r="587" spans="1:7" x14ac:dyDescent="0.15">
      <c r="A587" s="19"/>
      <c r="B587" s="19"/>
      <c r="C587" s="19"/>
      <c r="D587" s="19"/>
      <c r="E587" s="19"/>
      <c r="F587" s="19"/>
      <c r="G587" s="19"/>
    </row>
    <row r="588" spans="1:7" x14ac:dyDescent="0.15">
      <c r="A588" s="19"/>
      <c r="B588" s="19"/>
      <c r="C588" s="19"/>
      <c r="D588" s="19"/>
      <c r="E588" s="19"/>
      <c r="F588" s="19"/>
      <c r="G588" s="19"/>
    </row>
    <row r="589" spans="1:7" x14ac:dyDescent="0.15">
      <c r="A589" s="19"/>
      <c r="B589" s="19"/>
      <c r="C589" s="19"/>
      <c r="D589" s="19"/>
      <c r="E589" s="19"/>
      <c r="F589" s="19"/>
      <c r="G589" s="19"/>
    </row>
    <row r="590" spans="1:7" x14ac:dyDescent="0.15">
      <c r="A590" s="19"/>
      <c r="B590" s="19"/>
      <c r="C590" s="19"/>
      <c r="D590" s="19"/>
      <c r="E590" s="19"/>
      <c r="F590" s="19"/>
      <c r="G590" s="19"/>
    </row>
    <row r="591" spans="1:7" x14ac:dyDescent="0.15">
      <c r="A591" s="19"/>
      <c r="B591" s="19"/>
      <c r="C591" s="19"/>
      <c r="D591" s="19"/>
      <c r="E591" s="19"/>
      <c r="F591" s="19"/>
      <c r="G591" s="19"/>
    </row>
    <row r="592" spans="1:7" x14ac:dyDescent="0.15">
      <c r="A592" s="19"/>
      <c r="B592" s="19"/>
      <c r="C592" s="19"/>
      <c r="D592" s="19"/>
      <c r="E592" s="19"/>
      <c r="F592" s="19"/>
      <c r="G592" s="19"/>
    </row>
    <row r="593" spans="1:7" x14ac:dyDescent="0.15">
      <c r="A593" s="19"/>
      <c r="B593" s="19"/>
      <c r="C593" s="19"/>
      <c r="D593" s="19"/>
      <c r="E593" s="19"/>
      <c r="F593" s="19"/>
      <c r="G593" s="19"/>
    </row>
    <row r="594" spans="1:7" x14ac:dyDescent="0.15">
      <c r="A594" s="19"/>
      <c r="B594" s="19"/>
      <c r="C594" s="19"/>
      <c r="D594" s="19"/>
      <c r="E594" s="19"/>
      <c r="F594" s="19"/>
      <c r="G594" s="19"/>
    </row>
    <row r="595" spans="1:7" x14ac:dyDescent="0.15">
      <c r="A595" s="19"/>
      <c r="B595" s="19"/>
      <c r="C595" s="19"/>
      <c r="D595" s="19"/>
      <c r="E595" s="19"/>
      <c r="F595" s="19"/>
      <c r="G595" s="19"/>
    </row>
    <row r="596" spans="1:7" x14ac:dyDescent="0.15">
      <c r="A596" s="19"/>
      <c r="B596" s="19"/>
      <c r="C596" s="19"/>
      <c r="D596" s="19"/>
      <c r="E596" s="19"/>
      <c r="F596" s="19"/>
      <c r="G596" s="19"/>
    </row>
    <row r="597" spans="1:7" x14ac:dyDescent="0.15">
      <c r="A597" s="19"/>
      <c r="B597" s="19"/>
      <c r="C597" s="19"/>
      <c r="D597" s="19"/>
      <c r="E597" s="19"/>
      <c r="F597" s="19"/>
      <c r="G597" s="19"/>
    </row>
    <row r="598" spans="1:7" x14ac:dyDescent="0.15">
      <c r="A598" s="19"/>
      <c r="B598" s="19"/>
      <c r="C598" s="19"/>
      <c r="D598" s="19"/>
      <c r="E598" s="19"/>
      <c r="F598" s="19"/>
      <c r="G598" s="19"/>
    </row>
    <row r="599" spans="1:7" x14ac:dyDescent="0.15">
      <c r="A599" s="19"/>
      <c r="B599" s="19"/>
      <c r="C599" s="19"/>
      <c r="D599" s="19"/>
      <c r="E599" s="19"/>
      <c r="F599" s="19"/>
      <c r="G599" s="19"/>
    </row>
    <row r="600" spans="1:7" x14ac:dyDescent="0.15">
      <c r="A600" s="19"/>
      <c r="B600" s="19"/>
      <c r="C600" s="19"/>
      <c r="D600" s="19"/>
      <c r="E600" s="19"/>
      <c r="F600" s="19"/>
      <c r="G600" s="19"/>
    </row>
    <row r="601" spans="1:7" x14ac:dyDescent="0.15">
      <c r="A601" s="19"/>
      <c r="B601" s="19"/>
      <c r="C601" s="19"/>
      <c r="D601" s="19"/>
      <c r="E601" s="19"/>
      <c r="F601" s="19"/>
      <c r="G601" s="19"/>
    </row>
    <row r="602" spans="1:7" x14ac:dyDescent="0.15">
      <c r="A602" s="19"/>
      <c r="B602" s="19"/>
      <c r="C602" s="19"/>
      <c r="D602" s="19"/>
      <c r="E602" s="19"/>
      <c r="F602" s="19"/>
      <c r="G602" s="19"/>
    </row>
    <row r="603" spans="1:7" x14ac:dyDescent="0.15">
      <c r="A603" s="19"/>
      <c r="B603" s="19"/>
      <c r="C603" s="19"/>
      <c r="D603" s="19"/>
      <c r="E603" s="19"/>
      <c r="F603" s="19"/>
      <c r="G603" s="19"/>
    </row>
    <row r="604" spans="1:7" x14ac:dyDescent="0.15">
      <c r="A604" s="19"/>
      <c r="B604" s="19"/>
      <c r="C604" s="19"/>
      <c r="D604" s="19"/>
      <c r="E604" s="19"/>
      <c r="F604" s="19"/>
      <c r="G604" s="19"/>
    </row>
    <row r="605" spans="1:7" x14ac:dyDescent="0.15">
      <c r="A605" s="19"/>
      <c r="B605" s="19"/>
      <c r="C605" s="19"/>
      <c r="D605" s="19"/>
      <c r="E605" s="19"/>
      <c r="F605" s="19"/>
      <c r="G605" s="19"/>
    </row>
    <row r="606" spans="1:7" x14ac:dyDescent="0.15">
      <c r="A606" s="19"/>
      <c r="B606" s="19"/>
      <c r="C606" s="19"/>
      <c r="D606" s="19"/>
      <c r="E606" s="19"/>
      <c r="F606" s="19"/>
      <c r="G606" s="19"/>
    </row>
    <row r="607" spans="1:7" x14ac:dyDescent="0.15">
      <c r="A607" s="19"/>
      <c r="B607" s="19"/>
      <c r="C607" s="19"/>
      <c r="D607" s="19"/>
      <c r="E607" s="19"/>
      <c r="F607" s="19"/>
      <c r="G607" s="19"/>
    </row>
    <row r="608" spans="1:7" x14ac:dyDescent="0.15">
      <c r="A608" s="19"/>
      <c r="B608" s="19"/>
      <c r="C608" s="19"/>
      <c r="D608" s="19"/>
      <c r="E608" s="19"/>
      <c r="F608" s="19"/>
      <c r="G608" s="19"/>
    </row>
    <row r="609" spans="1:7" x14ac:dyDescent="0.15">
      <c r="A609" s="19"/>
      <c r="B609" s="19"/>
      <c r="C609" s="19"/>
      <c r="D609" s="19"/>
      <c r="E609" s="19"/>
      <c r="F609" s="19"/>
      <c r="G609" s="19"/>
    </row>
    <row r="610" spans="1:7" x14ac:dyDescent="0.15">
      <c r="A610" s="19"/>
      <c r="B610" s="19"/>
      <c r="C610" s="19"/>
      <c r="D610" s="19"/>
      <c r="E610" s="19"/>
      <c r="F610" s="19"/>
      <c r="G610" s="19"/>
    </row>
    <row r="611" spans="1:7" x14ac:dyDescent="0.15">
      <c r="A611" s="19"/>
      <c r="B611" s="19"/>
      <c r="C611" s="19"/>
      <c r="D611" s="19"/>
      <c r="E611" s="19"/>
      <c r="F611" s="19"/>
      <c r="G611" s="19"/>
    </row>
    <row r="612" spans="1:7" x14ac:dyDescent="0.15">
      <c r="A612" s="19"/>
      <c r="B612" s="19"/>
      <c r="C612" s="19"/>
      <c r="D612" s="19"/>
      <c r="E612" s="19"/>
      <c r="F612" s="19"/>
      <c r="G612" s="19"/>
    </row>
    <row r="613" spans="1:7" x14ac:dyDescent="0.15">
      <c r="A613" s="19"/>
      <c r="B613" s="19"/>
      <c r="C613" s="19"/>
      <c r="D613" s="19"/>
      <c r="E613" s="19"/>
      <c r="F613" s="19"/>
      <c r="G613" s="19"/>
    </row>
    <row r="614" spans="1:7" x14ac:dyDescent="0.15">
      <c r="A614" s="19"/>
      <c r="B614" s="19"/>
      <c r="C614" s="19"/>
      <c r="D614" s="19"/>
      <c r="E614" s="19"/>
      <c r="F614" s="19"/>
      <c r="G614" s="19"/>
    </row>
    <row r="615" spans="1:7" x14ac:dyDescent="0.15">
      <c r="A615" s="19"/>
      <c r="B615" s="19"/>
      <c r="C615" s="19"/>
      <c r="D615" s="19"/>
      <c r="E615" s="19"/>
      <c r="F615" s="19"/>
      <c r="G615" s="19"/>
    </row>
    <row r="616" spans="1:7" x14ac:dyDescent="0.15">
      <c r="A616" s="19"/>
      <c r="B616" s="19"/>
      <c r="C616" s="19"/>
      <c r="D616" s="19"/>
      <c r="E616" s="19"/>
      <c r="F616" s="19"/>
      <c r="G616" s="19"/>
    </row>
    <row r="617" spans="1:7" x14ac:dyDescent="0.15">
      <c r="A617" s="19"/>
      <c r="B617" s="19"/>
      <c r="C617" s="19"/>
      <c r="D617" s="19"/>
      <c r="E617" s="19"/>
      <c r="F617" s="19"/>
      <c r="G617" s="19"/>
    </row>
    <row r="618" spans="1:7" x14ac:dyDescent="0.15">
      <c r="A618" s="19"/>
      <c r="B618" s="19"/>
      <c r="C618" s="19"/>
      <c r="D618" s="19"/>
      <c r="E618" s="19"/>
      <c r="F618" s="19"/>
      <c r="G618" s="19"/>
    </row>
    <row r="619" spans="1:7" x14ac:dyDescent="0.15">
      <c r="A619" s="19"/>
      <c r="B619" s="19"/>
      <c r="C619" s="19"/>
      <c r="D619" s="19"/>
      <c r="E619" s="19"/>
      <c r="F619" s="19"/>
      <c r="G619" s="19"/>
    </row>
    <row r="620" spans="1:7" x14ac:dyDescent="0.15">
      <c r="A620" s="19"/>
      <c r="B620" s="19"/>
      <c r="C620" s="19"/>
      <c r="D620" s="19"/>
      <c r="E620" s="19"/>
      <c r="F620" s="19"/>
      <c r="G620" s="19"/>
    </row>
    <row r="621" spans="1:7" x14ac:dyDescent="0.15">
      <c r="A621" s="19"/>
      <c r="B621" s="19"/>
      <c r="C621" s="19"/>
      <c r="D621" s="19"/>
      <c r="E621" s="19"/>
      <c r="F621" s="19"/>
      <c r="G621" s="19"/>
    </row>
    <row r="622" spans="1:7" x14ac:dyDescent="0.15">
      <c r="A622" s="19"/>
      <c r="B622" s="19"/>
      <c r="C622" s="19"/>
      <c r="D622" s="19"/>
      <c r="E622" s="19"/>
      <c r="F622" s="19"/>
      <c r="G622" s="19"/>
    </row>
    <row r="623" spans="1:7" x14ac:dyDescent="0.15">
      <c r="A623" s="19"/>
      <c r="B623" s="19"/>
      <c r="C623" s="19"/>
      <c r="D623" s="19"/>
      <c r="E623" s="19"/>
      <c r="F623" s="19"/>
      <c r="G623" s="19"/>
    </row>
    <row r="624" spans="1:7" x14ac:dyDescent="0.15">
      <c r="A624" s="19"/>
      <c r="B624" s="19"/>
      <c r="C624" s="19"/>
      <c r="D624" s="19"/>
      <c r="E624" s="19"/>
      <c r="F624" s="19"/>
      <c r="G624" s="19"/>
    </row>
    <row r="625" spans="1:7" x14ac:dyDescent="0.15">
      <c r="A625" s="19"/>
      <c r="B625" s="19"/>
      <c r="C625" s="19"/>
      <c r="D625" s="19"/>
      <c r="E625" s="19"/>
      <c r="F625" s="19"/>
      <c r="G625" s="19"/>
    </row>
    <row r="626" spans="1:7" x14ac:dyDescent="0.15">
      <c r="A626" s="19"/>
      <c r="B626" s="19"/>
      <c r="C626" s="19"/>
      <c r="D626" s="19"/>
      <c r="E626" s="19"/>
      <c r="F626" s="19"/>
      <c r="G626" s="19"/>
    </row>
    <row r="627" spans="1:7" x14ac:dyDescent="0.15">
      <c r="A627" s="19"/>
      <c r="B627" s="19"/>
      <c r="C627" s="19"/>
      <c r="D627" s="19"/>
      <c r="E627" s="19"/>
      <c r="F627" s="19"/>
      <c r="G627" s="19"/>
    </row>
    <row r="628" spans="1:7" x14ac:dyDescent="0.15">
      <c r="A628" s="19"/>
      <c r="B628" s="19"/>
      <c r="C628" s="19"/>
      <c r="D628" s="19"/>
      <c r="E628" s="19"/>
      <c r="F628" s="19"/>
      <c r="G628" s="19"/>
    </row>
    <row r="629" spans="1:7" x14ac:dyDescent="0.15">
      <c r="A629" s="19"/>
      <c r="B629" s="19"/>
      <c r="C629" s="19"/>
      <c r="D629" s="19"/>
      <c r="E629" s="19"/>
      <c r="F629" s="19"/>
      <c r="G629" s="19"/>
    </row>
    <row r="630" spans="1:7" x14ac:dyDescent="0.15">
      <c r="A630" s="19"/>
      <c r="B630" s="19"/>
      <c r="C630" s="19"/>
      <c r="D630" s="19"/>
      <c r="E630" s="19"/>
      <c r="F630" s="19"/>
      <c r="G630" s="19"/>
    </row>
    <row r="631" spans="1:7" x14ac:dyDescent="0.15">
      <c r="A631" s="19"/>
      <c r="B631" s="19"/>
      <c r="C631" s="19"/>
      <c r="D631" s="19"/>
      <c r="E631" s="19"/>
      <c r="F631" s="19"/>
      <c r="G631" s="19"/>
    </row>
    <row r="632" spans="1:7" x14ac:dyDescent="0.15">
      <c r="A632" s="19"/>
      <c r="B632" s="19"/>
      <c r="C632" s="19"/>
      <c r="D632" s="19"/>
      <c r="E632" s="19"/>
      <c r="F632" s="19"/>
      <c r="G632" s="19"/>
    </row>
    <row r="633" spans="1:7" x14ac:dyDescent="0.15">
      <c r="A633" s="19"/>
      <c r="B633" s="19"/>
      <c r="C633" s="19"/>
      <c r="D633" s="19"/>
      <c r="E633" s="19"/>
      <c r="F633" s="19"/>
      <c r="G633" s="19"/>
    </row>
    <row r="634" spans="1:7" x14ac:dyDescent="0.15">
      <c r="A634" s="19"/>
      <c r="B634" s="19"/>
      <c r="C634" s="19"/>
      <c r="D634" s="19"/>
      <c r="E634" s="19"/>
      <c r="F634" s="19"/>
      <c r="G634" s="19"/>
    </row>
    <row r="635" spans="1:7" x14ac:dyDescent="0.15">
      <c r="A635" s="19"/>
      <c r="B635" s="19"/>
      <c r="C635" s="19"/>
      <c r="D635" s="19"/>
      <c r="E635" s="19"/>
      <c r="F635" s="19"/>
      <c r="G635" s="19"/>
    </row>
    <row r="636" spans="1:7" x14ac:dyDescent="0.15">
      <c r="A636" s="19"/>
      <c r="B636" s="19"/>
      <c r="C636" s="19"/>
      <c r="D636" s="19"/>
      <c r="E636" s="19"/>
      <c r="F636" s="19"/>
      <c r="G636" s="19"/>
    </row>
    <row r="637" spans="1:7" x14ac:dyDescent="0.15">
      <c r="A637" s="19"/>
      <c r="B637" s="19"/>
      <c r="C637" s="19"/>
      <c r="D637" s="19"/>
      <c r="E637" s="19"/>
      <c r="F637" s="19"/>
      <c r="G637" s="19"/>
    </row>
    <row r="638" spans="1:7" x14ac:dyDescent="0.15">
      <c r="A638" s="19"/>
      <c r="B638" s="19"/>
      <c r="C638" s="19"/>
      <c r="D638" s="19"/>
      <c r="E638" s="19"/>
      <c r="F638" s="19"/>
      <c r="G638" s="19"/>
    </row>
    <row r="639" spans="1:7" x14ac:dyDescent="0.15">
      <c r="A639" s="19"/>
      <c r="B639" s="19"/>
      <c r="C639" s="19"/>
      <c r="D639" s="19"/>
      <c r="E639" s="19"/>
      <c r="F639" s="19"/>
      <c r="G639" s="19"/>
    </row>
    <row r="640" spans="1:7" x14ac:dyDescent="0.15">
      <c r="A640" s="19"/>
      <c r="B640" s="19"/>
      <c r="C640" s="19"/>
      <c r="D640" s="19"/>
      <c r="E640" s="19"/>
      <c r="F640" s="19"/>
      <c r="G640" s="19"/>
    </row>
    <row r="641" spans="1:7" x14ac:dyDescent="0.15">
      <c r="A641" s="19"/>
      <c r="B641" s="19"/>
      <c r="C641" s="19"/>
      <c r="D641" s="19"/>
      <c r="E641" s="19"/>
      <c r="F641" s="19"/>
      <c r="G641" s="19"/>
    </row>
    <row r="642" spans="1:7" x14ac:dyDescent="0.15">
      <c r="A642" s="19"/>
      <c r="B642" s="19"/>
      <c r="C642" s="19"/>
      <c r="D642" s="19"/>
      <c r="E642" s="19"/>
      <c r="F642" s="19"/>
      <c r="G642" s="19"/>
    </row>
    <row r="643" spans="1:7" x14ac:dyDescent="0.15">
      <c r="A643" s="19"/>
      <c r="B643" s="19"/>
      <c r="C643" s="19"/>
      <c r="D643" s="19"/>
      <c r="E643" s="19"/>
      <c r="F643" s="19"/>
      <c r="G643" s="19"/>
    </row>
    <row r="644" spans="1:7" x14ac:dyDescent="0.15">
      <c r="A644" s="19"/>
      <c r="B644" s="19"/>
      <c r="C644" s="19"/>
      <c r="D644" s="19"/>
      <c r="E644" s="19"/>
      <c r="F644" s="19"/>
      <c r="G644" s="19"/>
    </row>
    <row r="645" spans="1:7" x14ac:dyDescent="0.15">
      <c r="A645" s="19"/>
      <c r="B645" s="19"/>
      <c r="C645" s="19"/>
      <c r="D645" s="19"/>
      <c r="E645" s="19"/>
      <c r="F645" s="19"/>
      <c r="G645" s="19"/>
    </row>
    <row r="646" spans="1:7" x14ac:dyDescent="0.15">
      <c r="A646" s="19"/>
      <c r="B646" s="19"/>
      <c r="C646" s="19"/>
      <c r="D646" s="19"/>
      <c r="E646" s="19"/>
      <c r="F646" s="19"/>
      <c r="G646" s="19"/>
    </row>
    <row r="647" spans="1:7" x14ac:dyDescent="0.15">
      <c r="A647" s="19"/>
      <c r="B647" s="19"/>
      <c r="C647" s="19"/>
      <c r="D647" s="19"/>
      <c r="E647" s="19"/>
      <c r="F647" s="19"/>
      <c r="G647" s="19"/>
    </row>
    <row r="648" spans="1:7" x14ac:dyDescent="0.15">
      <c r="A648" s="19"/>
      <c r="B648" s="19"/>
      <c r="C648" s="19"/>
      <c r="D648" s="19"/>
      <c r="E648" s="19"/>
      <c r="F648" s="19"/>
      <c r="G648" s="19"/>
    </row>
    <row r="649" spans="1:7" x14ac:dyDescent="0.15">
      <c r="A649" s="19"/>
      <c r="B649" s="19"/>
      <c r="C649" s="19"/>
      <c r="D649" s="19"/>
      <c r="E649" s="19"/>
      <c r="F649" s="19"/>
      <c r="G649" s="19"/>
    </row>
    <row r="650" spans="1:7" x14ac:dyDescent="0.15">
      <c r="A650" s="19"/>
      <c r="B650" s="19"/>
      <c r="C650" s="19"/>
      <c r="D650" s="19"/>
      <c r="E650" s="19"/>
      <c r="F650" s="19"/>
      <c r="G650" s="19"/>
    </row>
    <row r="651" spans="1:7" x14ac:dyDescent="0.15">
      <c r="A651" s="19"/>
      <c r="B651" s="19"/>
      <c r="C651" s="19"/>
      <c r="D651" s="19"/>
      <c r="E651" s="19"/>
      <c r="F651" s="19"/>
      <c r="G651" s="19"/>
    </row>
    <row r="652" spans="1:7" x14ac:dyDescent="0.15">
      <c r="A652" s="19"/>
      <c r="B652" s="19"/>
      <c r="C652" s="19"/>
      <c r="D652" s="19"/>
      <c r="E652" s="19"/>
      <c r="F652" s="19"/>
      <c r="G652" s="19"/>
    </row>
    <row r="653" spans="1:7" x14ac:dyDescent="0.15">
      <c r="A653" s="19"/>
      <c r="B653" s="19"/>
      <c r="C653" s="19"/>
      <c r="D653" s="19"/>
      <c r="E653" s="19"/>
      <c r="F653" s="19"/>
      <c r="G653" s="19"/>
    </row>
    <row r="654" spans="1:7" x14ac:dyDescent="0.15">
      <c r="A654" s="19"/>
      <c r="B654" s="19"/>
      <c r="C654" s="19"/>
      <c r="D654" s="19"/>
      <c r="E654" s="19"/>
      <c r="F654" s="19"/>
      <c r="G654" s="19"/>
    </row>
    <row r="655" spans="1:7" x14ac:dyDescent="0.15">
      <c r="A655" s="19"/>
      <c r="B655" s="19"/>
      <c r="C655" s="19"/>
      <c r="D655" s="19"/>
      <c r="E655" s="19"/>
      <c r="F655" s="19"/>
      <c r="G655" s="19"/>
    </row>
    <row r="656" spans="1:7" x14ac:dyDescent="0.15">
      <c r="A656" s="19"/>
      <c r="B656" s="19"/>
      <c r="C656" s="19"/>
      <c r="D656" s="19"/>
      <c r="E656" s="19"/>
      <c r="F656" s="19"/>
      <c r="G656" s="19"/>
    </row>
    <row r="657" spans="1:7" x14ac:dyDescent="0.15">
      <c r="A657" s="19"/>
      <c r="B657" s="19"/>
      <c r="C657" s="19"/>
      <c r="D657" s="19"/>
      <c r="E657" s="19"/>
      <c r="F657" s="19"/>
      <c r="G657" s="19"/>
    </row>
    <row r="658" spans="1:7" x14ac:dyDescent="0.15">
      <c r="A658" s="19"/>
      <c r="B658" s="19"/>
      <c r="C658" s="19"/>
      <c r="D658" s="19"/>
      <c r="E658" s="19"/>
      <c r="F658" s="19"/>
      <c r="G658" s="19"/>
    </row>
    <row r="659" spans="1:7" x14ac:dyDescent="0.15">
      <c r="A659" s="19"/>
      <c r="B659" s="19"/>
      <c r="C659" s="19"/>
      <c r="D659" s="19"/>
      <c r="E659" s="19"/>
      <c r="F659" s="19"/>
      <c r="G659" s="19"/>
    </row>
    <row r="660" spans="1:7" x14ac:dyDescent="0.15">
      <c r="A660" s="19"/>
      <c r="B660" s="19"/>
      <c r="C660" s="19"/>
      <c r="D660" s="19"/>
      <c r="E660" s="19"/>
      <c r="F660" s="19"/>
      <c r="G660" s="19"/>
    </row>
    <row r="661" spans="1:7" x14ac:dyDescent="0.15">
      <c r="A661" s="19"/>
      <c r="B661" s="19"/>
      <c r="C661" s="19"/>
      <c r="D661" s="19"/>
      <c r="E661" s="19"/>
      <c r="F661" s="19"/>
      <c r="G661" s="19"/>
    </row>
    <row r="662" spans="1:7" x14ac:dyDescent="0.15">
      <c r="A662" s="19"/>
      <c r="B662" s="19"/>
      <c r="C662" s="19"/>
      <c r="D662" s="19"/>
      <c r="E662" s="19"/>
      <c r="F662" s="19"/>
      <c r="G662" s="19"/>
    </row>
    <row r="663" spans="1:7" x14ac:dyDescent="0.15">
      <c r="A663" s="19"/>
      <c r="B663" s="19"/>
      <c r="C663" s="19"/>
      <c r="D663" s="19"/>
      <c r="E663" s="19"/>
      <c r="F663" s="19"/>
      <c r="G663" s="19"/>
    </row>
    <row r="664" spans="1:7" x14ac:dyDescent="0.15">
      <c r="A664" s="19"/>
      <c r="B664" s="19"/>
      <c r="C664" s="19"/>
      <c r="D664" s="19"/>
      <c r="E664" s="19"/>
      <c r="F664" s="19"/>
      <c r="G664" s="19"/>
    </row>
    <row r="665" spans="1:7" x14ac:dyDescent="0.15">
      <c r="A665" s="19"/>
      <c r="B665" s="19"/>
      <c r="C665" s="19"/>
      <c r="D665" s="19"/>
      <c r="E665" s="19"/>
      <c r="F665" s="19"/>
      <c r="G665" s="19"/>
    </row>
    <row r="666" spans="1:7" x14ac:dyDescent="0.15">
      <c r="A666" s="19"/>
      <c r="B666" s="19"/>
      <c r="C666" s="19"/>
      <c r="D666" s="19"/>
      <c r="E666" s="19"/>
      <c r="F666" s="19"/>
      <c r="G666" s="19"/>
    </row>
    <row r="667" spans="1:7" x14ac:dyDescent="0.15">
      <c r="A667" s="19"/>
      <c r="B667" s="19"/>
      <c r="C667" s="19"/>
      <c r="D667" s="19"/>
      <c r="E667" s="19"/>
      <c r="F667" s="19"/>
      <c r="G667" s="19"/>
    </row>
    <row r="668" spans="1:7" x14ac:dyDescent="0.15">
      <c r="A668" s="19"/>
      <c r="B668" s="19"/>
      <c r="C668" s="19"/>
      <c r="D668" s="19"/>
      <c r="E668" s="19"/>
      <c r="F668" s="19"/>
      <c r="G668" s="19"/>
    </row>
    <row r="669" spans="1:7" x14ac:dyDescent="0.15">
      <c r="A669" s="19"/>
      <c r="B669" s="19"/>
      <c r="C669" s="19"/>
      <c r="D669" s="19"/>
      <c r="E669" s="19"/>
      <c r="F669" s="19"/>
      <c r="G669" s="19"/>
    </row>
    <row r="670" spans="1:7" x14ac:dyDescent="0.15">
      <c r="A670" s="19"/>
      <c r="B670" s="19"/>
      <c r="C670" s="19"/>
      <c r="D670" s="19"/>
      <c r="E670" s="19"/>
      <c r="F670" s="19"/>
      <c r="G670" s="19"/>
    </row>
    <row r="671" spans="1:7" x14ac:dyDescent="0.15">
      <c r="A671" s="19"/>
      <c r="B671" s="19"/>
      <c r="C671" s="19"/>
      <c r="D671" s="19"/>
      <c r="E671" s="19"/>
      <c r="F671" s="19"/>
      <c r="G671" s="19"/>
    </row>
    <row r="672" spans="1:7" x14ac:dyDescent="0.15">
      <c r="A672" s="19"/>
      <c r="B672" s="19"/>
      <c r="C672" s="19"/>
      <c r="D672" s="19"/>
      <c r="E672" s="19"/>
      <c r="F672" s="19"/>
      <c r="G672" s="19"/>
    </row>
    <row r="673" spans="1:7" x14ac:dyDescent="0.15">
      <c r="A673" s="19"/>
      <c r="B673" s="19"/>
      <c r="C673" s="19"/>
      <c r="D673" s="19"/>
      <c r="E673" s="19"/>
      <c r="F673" s="19"/>
      <c r="G673" s="19"/>
    </row>
    <row r="674" spans="1:7" x14ac:dyDescent="0.15">
      <c r="A674" s="19"/>
      <c r="B674" s="19"/>
      <c r="C674" s="19"/>
      <c r="D674" s="19"/>
      <c r="E674" s="19"/>
      <c r="F674" s="19"/>
      <c r="G674" s="19"/>
    </row>
    <row r="675" spans="1:7" x14ac:dyDescent="0.15">
      <c r="A675" s="19"/>
      <c r="B675" s="19"/>
      <c r="C675" s="19"/>
      <c r="D675" s="19"/>
      <c r="E675" s="19"/>
      <c r="F675" s="19"/>
      <c r="G675" s="19"/>
    </row>
    <row r="676" spans="1:7" x14ac:dyDescent="0.15">
      <c r="A676" s="19"/>
      <c r="B676" s="19"/>
      <c r="C676" s="19"/>
      <c r="D676" s="19"/>
      <c r="E676" s="19"/>
      <c r="F676" s="19"/>
      <c r="G676" s="19"/>
    </row>
    <row r="677" spans="1:7" x14ac:dyDescent="0.15">
      <c r="A677" s="19"/>
      <c r="B677" s="19"/>
      <c r="C677" s="19"/>
      <c r="D677" s="19"/>
      <c r="E677" s="19"/>
      <c r="F677" s="19"/>
      <c r="G677" s="19"/>
    </row>
    <row r="678" spans="1:7" x14ac:dyDescent="0.15">
      <c r="A678" s="19"/>
      <c r="B678" s="19"/>
      <c r="C678" s="19"/>
      <c r="D678" s="19"/>
      <c r="E678" s="19"/>
      <c r="F678" s="19"/>
      <c r="G678" s="19"/>
    </row>
    <row r="679" spans="1:7" x14ac:dyDescent="0.15">
      <c r="A679" s="19"/>
      <c r="B679" s="19"/>
      <c r="C679" s="19"/>
      <c r="D679" s="19"/>
      <c r="E679" s="19"/>
      <c r="F679" s="19"/>
      <c r="G679" s="19"/>
    </row>
    <row r="680" spans="1:7" x14ac:dyDescent="0.15">
      <c r="A680" s="19"/>
      <c r="B680" s="19"/>
      <c r="C680" s="19"/>
      <c r="D680" s="19"/>
      <c r="E680" s="19"/>
      <c r="F680" s="19"/>
      <c r="G680" s="19"/>
    </row>
    <row r="681" spans="1:7" x14ac:dyDescent="0.15">
      <c r="A681" s="19"/>
      <c r="B681" s="19"/>
      <c r="C681" s="19"/>
      <c r="D681" s="19"/>
      <c r="E681" s="19"/>
      <c r="F681" s="19"/>
      <c r="G681" s="19"/>
    </row>
    <row r="682" spans="1:7" x14ac:dyDescent="0.15">
      <c r="A682" s="19"/>
      <c r="B682" s="19"/>
      <c r="C682" s="19"/>
      <c r="D682" s="19"/>
      <c r="E682" s="19"/>
      <c r="F682" s="19"/>
      <c r="G682" s="19"/>
    </row>
    <row r="683" spans="1:7" x14ac:dyDescent="0.15">
      <c r="A683" s="19"/>
      <c r="B683" s="19"/>
      <c r="C683" s="19"/>
      <c r="D683" s="19"/>
      <c r="E683" s="19"/>
      <c r="F683" s="19"/>
      <c r="G683" s="19"/>
    </row>
    <row r="684" spans="1:7" x14ac:dyDescent="0.15">
      <c r="A684" s="19"/>
      <c r="B684" s="19"/>
      <c r="C684" s="19"/>
      <c r="D684" s="19"/>
      <c r="E684" s="19"/>
      <c r="F684" s="19"/>
      <c r="G684" s="19"/>
    </row>
    <row r="685" spans="1:7" x14ac:dyDescent="0.15">
      <c r="A685" s="19"/>
      <c r="B685" s="19"/>
      <c r="C685" s="19"/>
      <c r="D685" s="19"/>
      <c r="E685" s="19"/>
      <c r="F685" s="19"/>
      <c r="G685" s="19"/>
    </row>
    <row r="686" spans="1:7" x14ac:dyDescent="0.15">
      <c r="A686" s="19"/>
      <c r="B686" s="19"/>
      <c r="C686" s="19"/>
      <c r="D686" s="19"/>
      <c r="E686" s="19"/>
      <c r="F686" s="19"/>
      <c r="G686" s="19"/>
    </row>
    <row r="687" spans="1:7" x14ac:dyDescent="0.15">
      <c r="A687" s="19"/>
      <c r="B687" s="19"/>
      <c r="C687" s="19"/>
      <c r="D687" s="19"/>
      <c r="E687" s="19"/>
      <c r="F687" s="19"/>
      <c r="G687" s="19"/>
    </row>
    <row r="688" spans="1:7" x14ac:dyDescent="0.15">
      <c r="A688" s="19"/>
      <c r="B688" s="19"/>
      <c r="C688" s="19"/>
      <c r="D688" s="19"/>
      <c r="E688" s="19"/>
      <c r="F688" s="19"/>
      <c r="G688" s="19"/>
    </row>
    <row r="689" spans="1:7" x14ac:dyDescent="0.15">
      <c r="A689" s="19"/>
      <c r="B689" s="19"/>
      <c r="C689" s="19"/>
      <c r="D689" s="19"/>
      <c r="E689" s="19"/>
      <c r="F689" s="19"/>
      <c r="G689" s="19"/>
    </row>
    <row r="690" spans="1:7" x14ac:dyDescent="0.15">
      <c r="A690" s="19"/>
      <c r="B690" s="19"/>
      <c r="C690" s="19"/>
      <c r="D690" s="19"/>
      <c r="E690" s="19"/>
      <c r="F690" s="19"/>
      <c r="G690" s="19"/>
    </row>
    <row r="691" spans="1:7" x14ac:dyDescent="0.15">
      <c r="A691" s="19"/>
      <c r="B691" s="19"/>
      <c r="C691" s="19"/>
      <c r="D691" s="19"/>
      <c r="E691" s="19"/>
      <c r="F691" s="19"/>
      <c r="G691" s="19"/>
    </row>
    <row r="692" spans="1:7" x14ac:dyDescent="0.15">
      <c r="A692" s="19"/>
      <c r="B692" s="19"/>
      <c r="C692" s="19"/>
      <c r="D692" s="19"/>
      <c r="E692" s="19"/>
      <c r="F692" s="19"/>
      <c r="G692" s="19"/>
    </row>
    <row r="693" spans="1:7" x14ac:dyDescent="0.15">
      <c r="A693" s="19"/>
      <c r="B693" s="19"/>
      <c r="C693" s="19"/>
      <c r="D693" s="19"/>
      <c r="E693" s="19"/>
      <c r="F693" s="19"/>
      <c r="G693" s="19"/>
    </row>
    <row r="694" spans="1:7" x14ac:dyDescent="0.15">
      <c r="A694" s="19"/>
      <c r="B694" s="19"/>
      <c r="C694" s="19"/>
      <c r="D694" s="19"/>
      <c r="E694" s="19"/>
      <c r="F694" s="19"/>
      <c r="G694" s="19"/>
    </row>
    <row r="695" spans="1:7" x14ac:dyDescent="0.15">
      <c r="A695" s="19"/>
      <c r="B695" s="19"/>
      <c r="C695" s="19"/>
      <c r="D695" s="19"/>
      <c r="E695" s="19"/>
      <c r="F695" s="19"/>
      <c r="G695" s="19"/>
    </row>
    <row r="696" spans="1:7" x14ac:dyDescent="0.15">
      <c r="A696" s="19"/>
      <c r="B696" s="19"/>
      <c r="C696" s="19"/>
      <c r="D696" s="19"/>
      <c r="E696" s="19"/>
      <c r="F696" s="19"/>
      <c r="G696" s="19"/>
    </row>
    <row r="697" spans="1:7" x14ac:dyDescent="0.15">
      <c r="A697" s="19"/>
      <c r="B697" s="19"/>
      <c r="C697" s="19"/>
      <c r="D697" s="19"/>
      <c r="E697" s="19"/>
      <c r="F697" s="19"/>
      <c r="G697" s="19"/>
    </row>
    <row r="698" spans="1:7" x14ac:dyDescent="0.15">
      <c r="A698" s="19"/>
      <c r="B698" s="19"/>
      <c r="C698" s="19"/>
      <c r="D698" s="19"/>
      <c r="E698" s="19"/>
      <c r="F698" s="19"/>
      <c r="G698" s="19"/>
    </row>
    <row r="699" spans="1:7" x14ac:dyDescent="0.15">
      <c r="A699" s="19"/>
      <c r="B699" s="19"/>
      <c r="C699" s="19"/>
      <c r="D699" s="19"/>
      <c r="E699" s="19"/>
      <c r="F699" s="19"/>
      <c r="G699" s="19"/>
    </row>
    <row r="700" spans="1:7" x14ac:dyDescent="0.15">
      <c r="A700" s="19"/>
      <c r="B700" s="19"/>
      <c r="C700" s="19"/>
      <c r="D700" s="19"/>
      <c r="E700" s="19"/>
      <c r="F700" s="19"/>
      <c r="G700" s="19"/>
    </row>
    <row r="701" spans="1:7" x14ac:dyDescent="0.15">
      <c r="A701" s="19"/>
      <c r="B701" s="19"/>
      <c r="C701" s="19"/>
      <c r="D701" s="19"/>
      <c r="E701" s="19"/>
      <c r="F701" s="19"/>
      <c r="G701" s="19"/>
    </row>
    <row r="702" spans="1:7" x14ac:dyDescent="0.15">
      <c r="A702" s="19"/>
      <c r="B702" s="19"/>
      <c r="C702" s="19"/>
      <c r="D702" s="19"/>
      <c r="E702" s="19"/>
      <c r="F702" s="19"/>
      <c r="G702" s="19"/>
    </row>
    <row r="703" spans="1:7" x14ac:dyDescent="0.15">
      <c r="A703" s="19"/>
      <c r="B703" s="19"/>
      <c r="C703" s="19"/>
      <c r="D703" s="19"/>
      <c r="E703" s="19"/>
      <c r="F703" s="19"/>
      <c r="G703" s="19"/>
    </row>
    <row r="704" spans="1:7" x14ac:dyDescent="0.15">
      <c r="A704" s="19"/>
      <c r="B704" s="19"/>
      <c r="C704" s="19"/>
      <c r="D704" s="19"/>
      <c r="E704" s="19"/>
      <c r="F704" s="19"/>
      <c r="G704" s="19"/>
    </row>
    <row r="705" spans="1:7" x14ac:dyDescent="0.15">
      <c r="A705" s="19"/>
      <c r="B705" s="19"/>
      <c r="C705" s="19"/>
      <c r="D705" s="19"/>
      <c r="E705" s="19"/>
      <c r="F705" s="19"/>
      <c r="G705" s="19"/>
    </row>
    <row r="706" spans="1:7" x14ac:dyDescent="0.15">
      <c r="A706" s="19"/>
      <c r="B706" s="19"/>
      <c r="C706" s="19"/>
      <c r="D706" s="19"/>
      <c r="E706" s="19"/>
      <c r="F706" s="19"/>
      <c r="G706" s="19"/>
    </row>
    <row r="707" spans="1:7" x14ac:dyDescent="0.15">
      <c r="A707" s="19"/>
      <c r="B707" s="19"/>
      <c r="C707" s="19"/>
      <c r="D707" s="19"/>
      <c r="E707" s="19"/>
      <c r="F707" s="19"/>
      <c r="G707" s="19"/>
    </row>
    <row r="708" spans="1:7" x14ac:dyDescent="0.15">
      <c r="A708" s="19"/>
      <c r="B708" s="19"/>
      <c r="C708" s="19"/>
      <c r="D708" s="19"/>
      <c r="E708" s="19"/>
      <c r="F708" s="19"/>
      <c r="G708" s="19"/>
    </row>
    <row r="709" spans="1:7" x14ac:dyDescent="0.15">
      <c r="A709" s="19"/>
      <c r="B709" s="19"/>
      <c r="C709" s="19"/>
      <c r="D709" s="19"/>
      <c r="E709" s="19"/>
      <c r="F709" s="19"/>
      <c r="G709" s="19"/>
    </row>
    <row r="710" spans="1:7" x14ac:dyDescent="0.15">
      <c r="A710" s="19"/>
      <c r="B710" s="19"/>
      <c r="C710" s="19"/>
      <c r="D710" s="19"/>
      <c r="E710" s="19"/>
      <c r="F710" s="19"/>
      <c r="G710" s="19"/>
    </row>
    <row r="711" spans="1:7" x14ac:dyDescent="0.15">
      <c r="A711" s="19"/>
      <c r="B711" s="19"/>
      <c r="C711" s="19"/>
      <c r="D711" s="19"/>
      <c r="E711" s="19"/>
      <c r="F711" s="19"/>
      <c r="G711" s="19"/>
    </row>
    <row r="712" spans="1:7" x14ac:dyDescent="0.15">
      <c r="A712" s="19"/>
      <c r="B712" s="19"/>
      <c r="C712" s="19"/>
      <c r="D712" s="19"/>
      <c r="E712" s="19"/>
      <c r="F712" s="19"/>
      <c r="G712" s="19"/>
    </row>
    <row r="713" spans="1:7" x14ac:dyDescent="0.15">
      <c r="A713" s="19"/>
      <c r="B713" s="19"/>
      <c r="C713" s="19"/>
      <c r="D713" s="19"/>
      <c r="E713" s="19"/>
      <c r="F713" s="19"/>
      <c r="G713" s="19"/>
    </row>
    <row r="714" spans="1:7" x14ac:dyDescent="0.15">
      <c r="A714" s="19"/>
      <c r="B714" s="19"/>
      <c r="C714" s="19"/>
      <c r="D714" s="19"/>
      <c r="E714" s="19"/>
      <c r="F714" s="19"/>
      <c r="G714" s="19"/>
    </row>
    <row r="715" spans="1:7" x14ac:dyDescent="0.15">
      <c r="A715" s="19"/>
      <c r="B715" s="19"/>
      <c r="C715" s="19"/>
      <c r="D715" s="19"/>
      <c r="E715" s="19"/>
      <c r="F715" s="19"/>
      <c r="G715" s="19"/>
    </row>
    <row r="716" spans="1:7" x14ac:dyDescent="0.15">
      <c r="A716" s="19"/>
      <c r="B716" s="19"/>
      <c r="C716" s="19"/>
      <c r="D716" s="19"/>
      <c r="E716" s="19"/>
      <c r="F716" s="19"/>
      <c r="G716" s="19"/>
    </row>
    <row r="717" spans="1:7" x14ac:dyDescent="0.15">
      <c r="A717" s="19"/>
      <c r="B717" s="19"/>
      <c r="C717" s="19"/>
      <c r="D717" s="19"/>
      <c r="E717" s="19"/>
      <c r="F717" s="19"/>
      <c r="G717" s="19"/>
    </row>
    <row r="718" spans="1:7" x14ac:dyDescent="0.15">
      <c r="A718" s="19"/>
      <c r="B718" s="19"/>
      <c r="C718" s="19"/>
      <c r="D718" s="19"/>
      <c r="E718" s="19"/>
      <c r="F718" s="19"/>
      <c r="G718" s="19"/>
    </row>
    <row r="719" spans="1:7" x14ac:dyDescent="0.15">
      <c r="A719" s="19"/>
      <c r="B719" s="19"/>
      <c r="C719" s="19"/>
      <c r="D719" s="19"/>
      <c r="E719" s="19"/>
      <c r="F719" s="19"/>
      <c r="G719" s="19"/>
    </row>
    <row r="720" spans="1:7" x14ac:dyDescent="0.15">
      <c r="A720" s="19"/>
      <c r="B720" s="19"/>
      <c r="C720" s="19"/>
      <c r="D720" s="19"/>
      <c r="E720" s="19"/>
      <c r="F720" s="19"/>
      <c r="G720" s="19"/>
    </row>
    <row r="721" spans="1:7" x14ac:dyDescent="0.15">
      <c r="A721" s="19"/>
      <c r="B721" s="19"/>
      <c r="C721" s="19"/>
      <c r="D721" s="19"/>
      <c r="E721" s="19"/>
      <c r="F721" s="19"/>
      <c r="G721" s="19"/>
    </row>
    <row r="722" spans="1:7" x14ac:dyDescent="0.15">
      <c r="A722" s="19"/>
      <c r="B722" s="19"/>
      <c r="C722" s="19"/>
      <c r="D722" s="19"/>
      <c r="E722" s="19"/>
      <c r="F722" s="19"/>
      <c r="G722" s="19"/>
    </row>
    <row r="723" spans="1:7" x14ac:dyDescent="0.15">
      <c r="A723" s="19"/>
      <c r="B723" s="19"/>
      <c r="C723" s="19"/>
      <c r="D723" s="19"/>
      <c r="E723" s="19"/>
      <c r="F723" s="19"/>
      <c r="G723" s="19"/>
    </row>
    <row r="724" spans="1:7" x14ac:dyDescent="0.15">
      <c r="A724" s="19"/>
      <c r="B724" s="19"/>
      <c r="C724" s="19"/>
      <c r="D724" s="19"/>
      <c r="E724" s="19"/>
      <c r="F724" s="19"/>
      <c r="G724" s="19"/>
    </row>
    <row r="725" spans="1:7" x14ac:dyDescent="0.15">
      <c r="A725" s="19"/>
      <c r="B725" s="19"/>
      <c r="C725" s="19"/>
      <c r="D725" s="19"/>
      <c r="E725" s="19"/>
      <c r="F725" s="19"/>
      <c r="G725" s="19"/>
    </row>
    <row r="726" spans="1:7" x14ac:dyDescent="0.15">
      <c r="A726" s="19"/>
      <c r="B726" s="19"/>
      <c r="C726" s="19"/>
      <c r="D726" s="19"/>
      <c r="E726" s="19"/>
      <c r="F726" s="19"/>
      <c r="G726" s="19"/>
    </row>
    <row r="727" spans="1:7" x14ac:dyDescent="0.15">
      <c r="A727" s="19"/>
      <c r="B727" s="19"/>
      <c r="C727" s="19"/>
      <c r="D727" s="19"/>
      <c r="E727" s="19"/>
      <c r="F727" s="19"/>
      <c r="G727" s="19"/>
    </row>
    <row r="728" spans="1:7" x14ac:dyDescent="0.15">
      <c r="A728" s="19"/>
      <c r="B728" s="19"/>
      <c r="C728" s="19"/>
      <c r="D728" s="19"/>
      <c r="E728" s="19"/>
      <c r="F728" s="19"/>
      <c r="G728" s="19"/>
    </row>
    <row r="729" spans="1:7" x14ac:dyDescent="0.15">
      <c r="A729" s="19"/>
      <c r="B729" s="19"/>
      <c r="C729" s="19"/>
      <c r="D729" s="19"/>
      <c r="E729" s="19"/>
      <c r="F729" s="19"/>
      <c r="G729" s="19"/>
    </row>
    <row r="730" spans="1:7" x14ac:dyDescent="0.15">
      <c r="A730" s="19"/>
      <c r="B730" s="19"/>
      <c r="C730" s="19"/>
      <c r="D730" s="19"/>
      <c r="E730" s="19"/>
      <c r="F730" s="19"/>
      <c r="G730" s="19"/>
    </row>
    <row r="731" spans="1:7" x14ac:dyDescent="0.15">
      <c r="A731" s="19"/>
      <c r="B731" s="19"/>
      <c r="C731" s="19"/>
      <c r="D731" s="19"/>
      <c r="E731" s="19"/>
      <c r="F731" s="19"/>
      <c r="G731" s="19"/>
    </row>
    <row r="732" spans="1:7" x14ac:dyDescent="0.15">
      <c r="A732" s="19"/>
      <c r="B732" s="19"/>
      <c r="C732" s="19"/>
      <c r="D732" s="19"/>
      <c r="E732" s="19"/>
      <c r="F732" s="19"/>
      <c r="G732" s="19"/>
    </row>
    <row r="733" spans="1:7" x14ac:dyDescent="0.15">
      <c r="A733" s="19"/>
      <c r="B733" s="19"/>
      <c r="C733" s="19"/>
      <c r="D733" s="19"/>
      <c r="E733" s="19"/>
      <c r="F733" s="19"/>
      <c r="G733" s="19"/>
    </row>
    <row r="734" spans="1:7" x14ac:dyDescent="0.15">
      <c r="A734" s="19"/>
      <c r="B734" s="19"/>
      <c r="C734" s="19"/>
      <c r="D734" s="19"/>
      <c r="E734" s="19"/>
      <c r="F734" s="19"/>
      <c r="G734" s="19"/>
    </row>
    <row r="735" spans="1:7" x14ac:dyDescent="0.15">
      <c r="A735" s="19"/>
      <c r="B735" s="19"/>
      <c r="C735" s="19"/>
      <c r="D735" s="19"/>
      <c r="E735" s="19"/>
      <c r="F735" s="19"/>
      <c r="G735" s="19"/>
    </row>
    <row r="736" spans="1:7" x14ac:dyDescent="0.15">
      <c r="A736" s="19"/>
      <c r="B736" s="19"/>
      <c r="C736" s="19"/>
      <c r="D736" s="19"/>
      <c r="E736" s="19"/>
      <c r="F736" s="19"/>
      <c r="G736" s="19"/>
    </row>
    <row r="737" spans="1:7" x14ac:dyDescent="0.15">
      <c r="A737" s="19"/>
      <c r="B737" s="19"/>
      <c r="C737" s="19"/>
      <c r="D737" s="19"/>
      <c r="E737" s="19"/>
      <c r="F737" s="19"/>
      <c r="G737" s="19"/>
    </row>
    <row r="738" spans="1:7" x14ac:dyDescent="0.15">
      <c r="A738" s="19"/>
      <c r="B738" s="19"/>
      <c r="C738" s="19"/>
      <c r="D738" s="19"/>
      <c r="E738" s="19"/>
      <c r="F738" s="19"/>
      <c r="G738" s="19"/>
    </row>
    <row r="739" spans="1:7" x14ac:dyDescent="0.15">
      <c r="A739" s="19"/>
      <c r="B739" s="19"/>
      <c r="C739" s="19"/>
      <c r="D739" s="19"/>
      <c r="E739" s="19"/>
      <c r="F739" s="19"/>
      <c r="G739" s="19"/>
    </row>
    <row r="740" spans="1:7" x14ac:dyDescent="0.15">
      <c r="A740" s="19"/>
      <c r="B740" s="19"/>
      <c r="C740" s="19"/>
      <c r="D740" s="19"/>
      <c r="E740" s="19"/>
      <c r="F740" s="19"/>
      <c r="G740" s="19"/>
    </row>
    <row r="741" spans="1:7" x14ac:dyDescent="0.15">
      <c r="A741" s="19"/>
      <c r="B741" s="19"/>
      <c r="C741" s="19"/>
      <c r="D741" s="19"/>
      <c r="E741" s="19"/>
      <c r="F741" s="19"/>
      <c r="G741" s="19"/>
    </row>
    <row r="742" spans="1:7" x14ac:dyDescent="0.15">
      <c r="A742" s="19"/>
      <c r="B742" s="19"/>
      <c r="C742" s="19"/>
      <c r="D742" s="19"/>
      <c r="E742" s="19"/>
      <c r="F742" s="19"/>
      <c r="G742" s="19"/>
    </row>
    <row r="743" spans="1:7" x14ac:dyDescent="0.15">
      <c r="A743" s="19"/>
      <c r="B743" s="19"/>
      <c r="C743" s="19"/>
      <c r="D743" s="19"/>
      <c r="E743" s="19"/>
      <c r="F743" s="19"/>
      <c r="G743" s="19"/>
    </row>
    <row r="744" spans="1:7" x14ac:dyDescent="0.15">
      <c r="A744" s="19"/>
      <c r="B744" s="19"/>
      <c r="C744" s="19"/>
      <c r="D744" s="19"/>
      <c r="E744" s="19"/>
      <c r="F744" s="19"/>
      <c r="G744" s="19"/>
    </row>
    <row r="745" spans="1:7" x14ac:dyDescent="0.15">
      <c r="A745" s="19"/>
      <c r="B745" s="19"/>
      <c r="C745" s="19"/>
      <c r="D745" s="19"/>
      <c r="E745" s="19"/>
      <c r="F745" s="19"/>
      <c r="G745" s="19"/>
    </row>
    <row r="746" spans="1:7" x14ac:dyDescent="0.15">
      <c r="A746" s="19"/>
      <c r="B746" s="19"/>
      <c r="C746" s="19"/>
      <c r="D746" s="19"/>
      <c r="E746" s="19"/>
      <c r="F746" s="19"/>
      <c r="G746" s="19"/>
    </row>
    <row r="747" spans="1:7" x14ac:dyDescent="0.15">
      <c r="A747" s="19"/>
      <c r="B747" s="19"/>
      <c r="C747" s="19"/>
      <c r="D747" s="19"/>
      <c r="E747" s="19"/>
      <c r="F747" s="19"/>
      <c r="G747" s="19"/>
    </row>
    <row r="748" spans="1:7" x14ac:dyDescent="0.15">
      <c r="A748" s="19"/>
      <c r="B748" s="19"/>
      <c r="C748" s="19"/>
      <c r="D748" s="19"/>
      <c r="E748" s="19"/>
      <c r="F748" s="19"/>
      <c r="G748" s="19"/>
    </row>
    <row r="749" spans="1:7" x14ac:dyDescent="0.15">
      <c r="A749" s="19"/>
      <c r="B749" s="19"/>
      <c r="C749" s="19"/>
      <c r="D749" s="19"/>
      <c r="E749" s="19"/>
      <c r="F749" s="19"/>
      <c r="G749" s="19"/>
    </row>
    <row r="750" spans="1:7" x14ac:dyDescent="0.15">
      <c r="A750" s="19"/>
      <c r="B750" s="19"/>
      <c r="C750" s="19"/>
      <c r="D750" s="19"/>
      <c r="E750" s="19"/>
      <c r="F750" s="19"/>
      <c r="G750" s="19"/>
    </row>
    <row r="751" spans="1:7" x14ac:dyDescent="0.15">
      <c r="A751" s="19"/>
      <c r="B751" s="19"/>
      <c r="C751" s="19"/>
      <c r="D751" s="19"/>
      <c r="E751" s="19"/>
      <c r="F751" s="19"/>
      <c r="G751" s="19"/>
    </row>
    <row r="752" spans="1:7" x14ac:dyDescent="0.15">
      <c r="A752" s="19"/>
      <c r="B752" s="19"/>
      <c r="C752" s="19"/>
      <c r="D752" s="19"/>
      <c r="E752" s="19"/>
      <c r="F752" s="19"/>
      <c r="G752" s="19"/>
    </row>
    <row r="753" spans="1:7" x14ac:dyDescent="0.15">
      <c r="A753" s="19"/>
      <c r="B753" s="19"/>
      <c r="C753" s="19"/>
      <c r="D753" s="19"/>
      <c r="E753" s="19"/>
      <c r="F753" s="19"/>
      <c r="G753" s="19"/>
    </row>
    <row r="754" spans="1:7" x14ac:dyDescent="0.15">
      <c r="A754" s="19"/>
      <c r="B754" s="19"/>
      <c r="C754" s="19"/>
      <c r="D754" s="19"/>
      <c r="E754" s="19"/>
      <c r="F754" s="19"/>
      <c r="G754" s="19"/>
    </row>
    <row r="755" spans="1:7" x14ac:dyDescent="0.15">
      <c r="A755" s="19"/>
      <c r="B755" s="19"/>
      <c r="C755" s="19"/>
      <c r="D755" s="19"/>
      <c r="E755" s="19"/>
      <c r="F755" s="19"/>
      <c r="G755" s="19"/>
    </row>
    <row r="756" spans="1:7" x14ac:dyDescent="0.15">
      <c r="A756" s="19"/>
      <c r="B756" s="19"/>
      <c r="C756" s="19"/>
      <c r="D756" s="19"/>
      <c r="E756" s="19"/>
      <c r="F756" s="19"/>
      <c r="G756" s="19"/>
    </row>
    <row r="757" spans="1:7" x14ac:dyDescent="0.15">
      <c r="A757" s="19"/>
      <c r="B757" s="19"/>
      <c r="C757" s="19"/>
      <c r="D757" s="19"/>
      <c r="E757" s="19"/>
      <c r="F757" s="19"/>
      <c r="G757" s="19"/>
    </row>
    <row r="758" spans="1:7" x14ac:dyDescent="0.15">
      <c r="A758" s="19"/>
      <c r="B758" s="19"/>
      <c r="C758" s="19"/>
      <c r="D758" s="19"/>
      <c r="E758" s="19"/>
      <c r="F758" s="19"/>
      <c r="G758" s="19"/>
    </row>
    <row r="759" spans="1:7" x14ac:dyDescent="0.15">
      <c r="A759" s="19"/>
      <c r="B759" s="19"/>
      <c r="C759" s="19"/>
      <c r="D759" s="19"/>
      <c r="E759" s="19"/>
      <c r="F759" s="19"/>
      <c r="G759" s="19"/>
    </row>
    <row r="760" spans="1:7" x14ac:dyDescent="0.15">
      <c r="A760" s="19"/>
      <c r="B760" s="19"/>
      <c r="C760" s="19"/>
      <c r="D760" s="19"/>
      <c r="E760" s="19"/>
      <c r="F760" s="19"/>
      <c r="G760" s="19"/>
    </row>
    <row r="761" spans="1:7" x14ac:dyDescent="0.15">
      <c r="A761" s="19"/>
      <c r="B761" s="19"/>
      <c r="C761" s="19"/>
      <c r="D761" s="19"/>
      <c r="E761" s="19"/>
      <c r="F761" s="19"/>
      <c r="G761" s="19"/>
    </row>
    <row r="762" spans="1:7" x14ac:dyDescent="0.15">
      <c r="A762" s="19"/>
      <c r="B762" s="19"/>
      <c r="C762" s="19"/>
      <c r="D762" s="19"/>
      <c r="E762" s="19"/>
      <c r="F762" s="19"/>
      <c r="G762" s="19"/>
    </row>
    <row r="763" spans="1:7" x14ac:dyDescent="0.15">
      <c r="A763" s="19"/>
      <c r="B763" s="19"/>
      <c r="C763" s="19"/>
      <c r="D763" s="19"/>
      <c r="E763" s="19"/>
      <c r="F763" s="19"/>
      <c r="G763" s="19"/>
    </row>
    <row r="764" spans="1:7" x14ac:dyDescent="0.15">
      <c r="A764" s="19"/>
      <c r="B764" s="19"/>
      <c r="C764" s="19"/>
      <c r="D764" s="19"/>
      <c r="E764" s="19"/>
      <c r="F764" s="19"/>
      <c r="G764" s="19"/>
    </row>
    <row r="765" spans="1:7" x14ac:dyDescent="0.15">
      <c r="A765" s="19"/>
      <c r="B765" s="19"/>
      <c r="C765" s="19"/>
      <c r="D765" s="19"/>
      <c r="E765" s="19"/>
      <c r="F765" s="19"/>
      <c r="G765" s="19"/>
    </row>
    <row r="766" spans="1:7" x14ac:dyDescent="0.15">
      <c r="A766" s="19"/>
      <c r="B766" s="19"/>
      <c r="C766" s="19"/>
      <c r="D766" s="19"/>
      <c r="E766" s="19"/>
      <c r="F766" s="19"/>
      <c r="G766" s="19"/>
    </row>
    <row r="767" spans="1:7" x14ac:dyDescent="0.15">
      <c r="A767" s="19"/>
      <c r="B767" s="19"/>
      <c r="C767" s="19"/>
      <c r="D767" s="19"/>
      <c r="E767" s="19"/>
      <c r="F767" s="19"/>
      <c r="G767" s="19"/>
    </row>
    <row r="768" spans="1:7" x14ac:dyDescent="0.15">
      <c r="A768" s="19"/>
      <c r="B768" s="19"/>
      <c r="C768" s="19"/>
      <c r="D768" s="19"/>
      <c r="E768" s="19"/>
      <c r="F768" s="19"/>
      <c r="G768" s="19"/>
    </row>
    <row r="769" spans="1:7" x14ac:dyDescent="0.15">
      <c r="A769" s="19"/>
      <c r="B769" s="19"/>
      <c r="C769" s="19"/>
      <c r="D769" s="19"/>
      <c r="E769" s="19"/>
      <c r="F769" s="19"/>
      <c r="G769" s="19"/>
    </row>
    <row r="770" spans="1:7" x14ac:dyDescent="0.15">
      <c r="A770" s="19"/>
      <c r="B770" s="19"/>
      <c r="C770" s="19"/>
      <c r="D770" s="19"/>
      <c r="E770" s="19"/>
      <c r="F770" s="19"/>
      <c r="G770" s="19"/>
    </row>
    <row r="771" spans="1:7" x14ac:dyDescent="0.15">
      <c r="A771" s="19"/>
      <c r="B771" s="19"/>
      <c r="C771" s="19"/>
      <c r="D771" s="19"/>
      <c r="E771" s="19"/>
      <c r="F771" s="19"/>
      <c r="G771" s="19"/>
    </row>
    <row r="772" spans="1:7" x14ac:dyDescent="0.15">
      <c r="A772" s="19"/>
      <c r="B772" s="19"/>
      <c r="C772" s="19"/>
      <c r="D772" s="19"/>
      <c r="E772" s="19"/>
      <c r="F772" s="19"/>
      <c r="G772" s="19"/>
    </row>
    <row r="773" spans="1:7" x14ac:dyDescent="0.15">
      <c r="A773" s="19"/>
      <c r="B773" s="19"/>
      <c r="C773" s="19"/>
      <c r="D773" s="19"/>
      <c r="E773" s="19"/>
      <c r="F773" s="19"/>
      <c r="G773" s="19"/>
    </row>
    <row r="774" spans="1:7" x14ac:dyDescent="0.15">
      <c r="A774" s="19"/>
      <c r="B774" s="19"/>
      <c r="C774" s="19"/>
      <c r="D774" s="19"/>
      <c r="E774" s="19"/>
      <c r="F774" s="19"/>
      <c r="G774" s="19"/>
    </row>
    <row r="775" spans="1:7" x14ac:dyDescent="0.15">
      <c r="A775" s="19"/>
      <c r="B775" s="19"/>
      <c r="C775" s="19"/>
      <c r="D775" s="19"/>
      <c r="E775" s="19"/>
      <c r="F775" s="19"/>
      <c r="G775" s="19"/>
    </row>
    <row r="776" spans="1:7" x14ac:dyDescent="0.15">
      <c r="A776" s="19"/>
      <c r="B776" s="19"/>
      <c r="C776" s="19"/>
      <c r="D776" s="19"/>
      <c r="E776" s="19"/>
      <c r="F776" s="19"/>
      <c r="G776" s="19"/>
    </row>
    <row r="777" spans="1:7" x14ac:dyDescent="0.15">
      <c r="A777" s="19"/>
      <c r="B777" s="19"/>
      <c r="C777" s="19"/>
      <c r="D777" s="19"/>
      <c r="E777" s="19"/>
      <c r="F777" s="19"/>
      <c r="G777" s="19"/>
    </row>
    <row r="778" spans="1:7" x14ac:dyDescent="0.15">
      <c r="A778" s="19"/>
      <c r="B778" s="19"/>
      <c r="C778" s="19"/>
      <c r="D778" s="19"/>
      <c r="E778" s="19"/>
      <c r="F778" s="19"/>
      <c r="G778" s="19"/>
    </row>
    <row r="779" spans="1:7" x14ac:dyDescent="0.15">
      <c r="A779" s="19"/>
      <c r="B779" s="19"/>
      <c r="C779" s="19"/>
      <c r="D779" s="19"/>
      <c r="E779" s="19"/>
      <c r="F779" s="19"/>
      <c r="G779" s="19"/>
    </row>
    <row r="780" spans="1:7" x14ac:dyDescent="0.15">
      <c r="A780" s="19"/>
      <c r="B780" s="19"/>
      <c r="C780" s="19"/>
      <c r="D780" s="19"/>
      <c r="E780" s="19"/>
      <c r="F780" s="19"/>
      <c r="G780" s="19"/>
    </row>
    <row r="781" spans="1:7" x14ac:dyDescent="0.15">
      <c r="A781" s="19"/>
      <c r="B781" s="19"/>
      <c r="C781" s="19"/>
      <c r="D781" s="19"/>
      <c r="E781" s="19"/>
      <c r="F781" s="19"/>
      <c r="G781" s="19"/>
    </row>
    <row r="782" spans="1:7" x14ac:dyDescent="0.15">
      <c r="A782" s="19"/>
      <c r="B782" s="19"/>
      <c r="C782" s="19"/>
      <c r="D782" s="19"/>
      <c r="E782" s="19"/>
      <c r="F782" s="19"/>
      <c r="G782" s="19"/>
    </row>
    <row r="783" spans="1:7" x14ac:dyDescent="0.15">
      <c r="A783" s="19"/>
      <c r="B783" s="19"/>
      <c r="C783" s="19"/>
      <c r="D783" s="19"/>
      <c r="E783" s="19"/>
      <c r="F783" s="19"/>
      <c r="G783" s="19"/>
    </row>
    <row r="784" spans="1:7" x14ac:dyDescent="0.15">
      <c r="A784" s="19"/>
      <c r="B784" s="19"/>
      <c r="C784" s="19"/>
      <c r="D784" s="19"/>
      <c r="E784" s="19"/>
      <c r="F784" s="19"/>
      <c r="G784" s="19"/>
    </row>
    <row r="785" spans="1:7" x14ac:dyDescent="0.15">
      <c r="A785" s="19"/>
      <c r="B785" s="19"/>
      <c r="C785" s="19"/>
      <c r="D785" s="19"/>
      <c r="E785" s="19"/>
      <c r="F785" s="19"/>
      <c r="G785" s="19"/>
    </row>
    <row r="786" spans="1:7" x14ac:dyDescent="0.15">
      <c r="A786" s="19"/>
      <c r="B786" s="19"/>
      <c r="C786" s="19"/>
      <c r="D786" s="19"/>
      <c r="E786" s="19"/>
      <c r="F786" s="19"/>
      <c r="G786" s="19"/>
    </row>
    <row r="787" spans="1:7" x14ac:dyDescent="0.15">
      <c r="A787" s="19"/>
      <c r="B787" s="19"/>
      <c r="C787" s="19"/>
      <c r="D787" s="19"/>
      <c r="E787" s="19"/>
      <c r="F787" s="19"/>
      <c r="G787" s="19"/>
    </row>
    <row r="788" spans="1:7" x14ac:dyDescent="0.15">
      <c r="A788" s="19"/>
      <c r="B788" s="19"/>
      <c r="C788" s="19"/>
      <c r="D788" s="19"/>
      <c r="E788" s="19"/>
      <c r="F788" s="19"/>
      <c r="G788" s="19"/>
    </row>
    <row r="789" spans="1:7" x14ac:dyDescent="0.15">
      <c r="A789" s="19"/>
      <c r="B789" s="19"/>
      <c r="C789" s="19"/>
      <c r="D789" s="19"/>
      <c r="E789" s="19"/>
      <c r="F789" s="19"/>
      <c r="G789" s="19"/>
    </row>
    <row r="790" spans="1:7" x14ac:dyDescent="0.15">
      <c r="A790" s="19"/>
      <c r="B790" s="19"/>
      <c r="C790" s="19"/>
      <c r="D790" s="19"/>
      <c r="E790" s="19"/>
      <c r="F790" s="19"/>
      <c r="G790" s="19"/>
    </row>
    <row r="791" spans="1:7" x14ac:dyDescent="0.15">
      <c r="A791" s="19"/>
      <c r="B791" s="19"/>
      <c r="C791" s="19"/>
      <c r="D791" s="19"/>
      <c r="E791" s="19"/>
      <c r="F791" s="19"/>
      <c r="G791" s="19"/>
    </row>
    <row r="792" spans="1:7" x14ac:dyDescent="0.15">
      <c r="A792" s="19"/>
      <c r="B792" s="19"/>
      <c r="C792" s="19"/>
      <c r="D792" s="19"/>
      <c r="E792" s="19"/>
      <c r="F792" s="19"/>
      <c r="G792" s="19"/>
    </row>
    <row r="793" spans="1:7" x14ac:dyDescent="0.15">
      <c r="A793" s="19"/>
      <c r="B793" s="19"/>
      <c r="C793" s="19"/>
      <c r="D793" s="19"/>
      <c r="E793" s="19"/>
      <c r="F793" s="19"/>
      <c r="G793" s="19"/>
    </row>
    <row r="794" spans="1:7" x14ac:dyDescent="0.15">
      <c r="A794" s="19"/>
      <c r="B794" s="19"/>
      <c r="C794" s="19"/>
      <c r="D794" s="19"/>
      <c r="E794" s="19"/>
      <c r="F794" s="19"/>
      <c r="G794" s="19"/>
    </row>
    <row r="795" spans="1:7" x14ac:dyDescent="0.15">
      <c r="A795" s="19"/>
      <c r="B795" s="19"/>
      <c r="C795" s="19"/>
      <c r="D795" s="19"/>
      <c r="E795" s="19"/>
      <c r="F795" s="19"/>
      <c r="G795" s="19"/>
    </row>
    <row r="796" spans="1:7" x14ac:dyDescent="0.15">
      <c r="A796" s="19"/>
      <c r="B796" s="19"/>
      <c r="C796" s="19"/>
      <c r="D796" s="19"/>
      <c r="E796" s="19"/>
      <c r="F796" s="19"/>
      <c r="G796" s="19"/>
    </row>
    <row r="797" spans="1:7" x14ac:dyDescent="0.15">
      <c r="A797" s="19"/>
      <c r="B797" s="19"/>
      <c r="C797" s="19"/>
      <c r="D797" s="19"/>
      <c r="E797" s="19"/>
      <c r="F797" s="19"/>
      <c r="G797" s="19"/>
    </row>
    <row r="798" spans="1:7" x14ac:dyDescent="0.15">
      <c r="A798" s="19"/>
      <c r="B798" s="19"/>
      <c r="C798" s="19"/>
      <c r="D798" s="19"/>
      <c r="E798" s="19"/>
      <c r="F798" s="19"/>
      <c r="G798" s="19"/>
    </row>
    <row r="799" spans="1:7" x14ac:dyDescent="0.15">
      <c r="A799" s="19"/>
      <c r="B799" s="19"/>
      <c r="C799" s="19"/>
      <c r="D799" s="19"/>
      <c r="E799" s="19"/>
      <c r="F799" s="19"/>
      <c r="G799" s="19"/>
    </row>
    <row r="800" spans="1:7" x14ac:dyDescent="0.15">
      <c r="A800" s="19"/>
      <c r="B800" s="19"/>
      <c r="C800" s="19"/>
      <c r="D800" s="19"/>
      <c r="E800" s="19"/>
      <c r="F800" s="19"/>
      <c r="G800" s="19"/>
    </row>
    <row r="801" spans="1:7" x14ac:dyDescent="0.15">
      <c r="A801" s="19"/>
      <c r="B801" s="19"/>
      <c r="C801" s="19"/>
      <c r="D801" s="19"/>
      <c r="E801" s="19"/>
      <c r="F801" s="19"/>
      <c r="G801" s="19"/>
    </row>
    <row r="802" spans="1:7" x14ac:dyDescent="0.15">
      <c r="A802" s="19"/>
      <c r="B802" s="19"/>
      <c r="C802" s="19"/>
      <c r="D802" s="19"/>
      <c r="E802" s="19"/>
      <c r="F802" s="19"/>
      <c r="G802" s="19"/>
    </row>
    <row r="803" spans="1:7" x14ac:dyDescent="0.15">
      <c r="A803" s="19"/>
      <c r="B803" s="19"/>
      <c r="C803" s="19"/>
      <c r="D803" s="19"/>
      <c r="E803" s="19"/>
      <c r="F803" s="19"/>
      <c r="G803" s="19"/>
    </row>
    <row r="804" spans="1:7" x14ac:dyDescent="0.15">
      <c r="A804" s="19"/>
      <c r="B804" s="19"/>
      <c r="C804" s="19"/>
      <c r="D804" s="19"/>
      <c r="E804" s="19"/>
      <c r="F804" s="19"/>
      <c r="G804" s="19"/>
    </row>
    <row r="805" spans="1:7" x14ac:dyDescent="0.15">
      <c r="A805" s="19"/>
      <c r="B805" s="19"/>
      <c r="C805" s="19"/>
      <c r="D805" s="19"/>
      <c r="E805" s="19"/>
      <c r="F805" s="19"/>
      <c r="G805" s="19"/>
    </row>
    <row r="806" spans="1:7" x14ac:dyDescent="0.15">
      <c r="A806" s="19"/>
      <c r="B806" s="19"/>
      <c r="C806" s="19"/>
      <c r="D806" s="19"/>
      <c r="E806" s="19"/>
      <c r="F806" s="19"/>
      <c r="G806" s="19"/>
    </row>
    <row r="807" spans="1:7" x14ac:dyDescent="0.15">
      <c r="A807" s="19"/>
      <c r="B807" s="19"/>
      <c r="C807" s="19"/>
      <c r="D807" s="19"/>
      <c r="E807" s="19"/>
      <c r="F807" s="19"/>
      <c r="G807" s="19"/>
    </row>
    <row r="808" spans="1:7" x14ac:dyDescent="0.15">
      <c r="A808" s="19"/>
      <c r="B808" s="19"/>
      <c r="C808" s="19"/>
      <c r="D808" s="19"/>
      <c r="E808" s="19"/>
      <c r="F808" s="19"/>
      <c r="G808" s="19"/>
    </row>
    <row r="809" spans="1:7" x14ac:dyDescent="0.15">
      <c r="A809" s="19"/>
      <c r="B809" s="19"/>
      <c r="C809" s="19"/>
      <c r="D809" s="19"/>
      <c r="E809" s="19"/>
      <c r="F809" s="19"/>
      <c r="G809" s="19"/>
    </row>
    <row r="810" spans="1:7" x14ac:dyDescent="0.15">
      <c r="A810" s="19"/>
      <c r="B810" s="19"/>
      <c r="C810" s="19"/>
      <c r="D810" s="19"/>
      <c r="E810" s="19"/>
      <c r="F810" s="19"/>
      <c r="G810" s="19"/>
    </row>
    <row r="811" spans="1:7" x14ac:dyDescent="0.15">
      <c r="A811" s="19"/>
      <c r="B811" s="19"/>
      <c r="C811" s="19"/>
      <c r="D811" s="19"/>
      <c r="E811" s="19"/>
      <c r="F811" s="19"/>
      <c r="G811" s="19"/>
    </row>
    <row r="812" spans="1:7" x14ac:dyDescent="0.15">
      <c r="A812" s="19"/>
      <c r="B812" s="19"/>
      <c r="C812" s="19"/>
      <c r="D812" s="19"/>
      <c r="E812" s="19"/>
      <c r="F812" s="19"/>
      <c r="G812" s="19"/>
    </row>
    <row r="813" spans="1:7" x14ac:dyDescent="0.15">
      <c r="A813" s="19"/>
      <c r="B813" s="19"/>
      <c r="C813" s="19"/>
      <c r="D813" s="19"/>
      <c r="E813" s="19"/>
      <c r="F813" s="19"/>
      <c r="G813" s="19"/>
    </row>
    <row r="814" spans="1:7" x14ac:dyDescent="0.15">
      <c r="A814" s="19"/>
      <c r="B814" s="19"/>
      <c r="C814" s="19"/>
      <c r="D814" s="19"/>
      <c r="E814" s="19"/>
      <c r="F814" s="19"/>
      <c r="G814" s="19"/>
    </row>
    <row r="815" spans="1:7" x14ac:dyDescent="0.15">
      <c r="A815" s="19"/>
      <c r="B815" s="19"/>
      <c r="C815" s="19"/>
      <c r="D815" s="19"/>
      <c r="E815" s="19"/>
      <c r="F815" s="19"/>
      <c r="G815" s="19"/>
    </row>
    <row r="816" spans="1:7" x14ac:dyDescent="0.15">
      <c r="A816" s="19"/>
      <c r="B816" s="19"/>
      <c r="C816" s="19"/>
      <c r="D816" s="19"/>
      <c r="E816" s="19"/>
      <c r="F816" s="19"/>
      <c r="G816" s="19"/>
    </row>
    <row r="817" spans="1:7" x14ac:dyDescent="0.15">
      <c r="A817" s="19"/>
      <c r="B817" s="19"/>
      <c r="C817" s="19"/>
      <c r="D817" s="19"/>
      <c r="E817" s="19"/>
      <c r="F817" s="19"/>
      <c r="G817" s="19"/>
    </row>
    <row r="818" spans="1:7" x14ac:dyDescent="0.15">
      <c r="A818" s="19"/>
      <c r="B818" s="19"/>
      <c r="C818" s="19"/>
      <c r="D818" s="19"/>
      <c r="E818" s="19"/>
      <c r="F818" s="19"/>
      <c r="G818" s="19"/>
    </row>
    <row r="819" spans="1:7" x14ac:dyDescent="0.15">
      <c r="A819" s="19"/>
      <c r="B819" s="19"/>
      <c r="C819" s="19"/>
      <c r="D819" s="19"/>
      <c r="E819" s="19"/>
      <c r="F819" s="19"/>
      <c r="G819" s="19"/>
    </row>
    <row r="820" spans="1:7" x14ac:dyDescent="0.15">
      <c r="A820" s="19"/>
      <c r="B820" s="19"/>
      <c r="C820" s="19"/>
      <c r="D820" s="19"/>
      <c r="E820" s="19"/>
      <c r="F820" s="19"/>
      <c r="G820" s="19"/>
    </row>
    <row r="821" spans="1:7" x14ac:dyDescent="0.15">
      <c r="A821" s="19"/>
      <c r="B821" s="19"/>
      <c r="C821" s="19"/>
      <c r="D821" s="19"/>
      <c r="E821" s="19"/>
      <c r="F821" s="19"/>
      <c r="G821" s="19"/>
    </row>
    <row r="822" spans="1:7" x14ac:dyDescent="0.15">
      <c r="A822" s="19"/>
      <c r="B822" s="19"/>
      <c r="C822" s="19"/>
      <c r="D822" s="19"/>
      <c r="E822" s="19"/>
      <c r="F822" s="19"/>
      <c r="G822" s="19"/>
    </row>
    <row r="823" spans="1:7" x14ac:dyDescent="0.15">
      <c r="A823" s="19"/>
      <c r="B823" s="19"/>
      <c r="C823" s="19"/>
      <c r="D823" s="19"/>
      <c r="E823" s="19"/>
      <c r="F823" s="19"/>
      <c r="G823" s="19"/>
    </row>
    <row r="824" spans="1:7" x14ac:dyDescent="0.15">
      <c r="A824" s="19"/>
      <c r="B824" s="19"/>
      <c r="C824" s="19"/>
      <c r="D824" s="19"/>
      <c r="E824" s="19"/>
      <c r="F824" s="19"/>
      <c r="G824" s="19"/>
    </row>
    <row r="825" spans="1:7" x14ac:dyDescent="0.15">
      <c r="A825" s="19"/>
      <c r="B825" s="19"/>
      <c r="C825" s="19"/>
      <c r="D825" s="19"/>
      <c r="E825" s="19"/>
      <c r="F825" s="19"/>
      <c r="G825" s="19"/>
    </row>
    <row r="826" spans="1:7" x14ac:dyDescent="0.15">
      <c r="A826" s="19"/>
      <c r="B826" s="19"/>
      <c r="C826" s="19"/>
      <c r="D826" s="19"/>
      <c r="E826" s="19"/>
      <c r="F826" s="19"/>
      <c r="G826" s="19"/>
    </row>
    <row r="827" spans="1:7" x14ac:dyDescent="0.15">
      <c r="A827" s="19"/>
      <c r="B827" s="19"/>
      <c r="C827" s="19"/>
      <c r="D827" s="19"/>
      <c r="E827" s="19"/>
      <c r="F827" s="19"/>
      <c r="G827" s="19"/>
    </row>
    <row r="828" spans="1:7" x14ac:dyDescent="0.15">
      <c r="A828" s="19"/>
      <c r="B828" s="19"/>
      <c r="C828" s="19"/>
      <c r="D828" s="19"/>
      <c r="E828" s="19"/>
      <c r="F828" s="19"/>
      <c r="G828" s="19"/>
    </row>
    <row r="829" spans="1:7" x14ac:dyDescent="0.15">
      <c r="A829" s="19"/>
      <c r="B829" s="19"/>
      <c r="C829" s="19"/>
      <c r="D829" s="19"/>
      <c r="E829" s="19"/>
      <c r="F829" s="19"/>
      <c r="G829" s="19"/>
    </row>
    <row r="830" spans="1:7" x14ac:dyDescent="0.15">
      <c r="A830" s="19"/>
      <c r="B830" s="19"/>
      <c r="C830" s="19"/>
      <c r="D830" s="19"/>
      <c r="E830" s="19"/>
      <c r="F830" s="19"/>
      <c r="G830" s="19"/>
    </row>
    <row r="831" spans="1:7" x14ac:dyDescent="0.15">
      <c r="A831" s="19"/>
      <c r="B831" s="19"/>
      <c r="C831" s="19"/>
      <c r="D831" s="19"/>
      <c r="E831" s="19"/>
      <c r="F831" s="19"/>
      <c r="G831" s="19"/>
    </row>
    <row r="832" spans="1:7" x14ac:dyDescent="0.15">
      <c r="A832" s="19"/>
      <c r="B832" s="19"/>
      <c r="C832" s="19"/>
      <c r="D832" s="19"/>
      <c r="E832" s="19"/>
      <c r="F832" s="19"/>
      <c r="G832" s="19"/>
    </row>
    <row r="833" spans="1:7" x14ac:dyDescent="0.15">
      <c r="A833" s="19"/>
      <c r="B833" s="19"/>
      <c r="C833" s="19"/>
      <c r="D833" s="19"/>
      <c r="E833" s="19"/>
      <c r="F833" s="19"/>
      <c r="G833" s="19"/>
    </row>
    <row r="834" spans="1:7" x14ac:dyDescent="0.15">
      <c r="A834" s="19"/>
      <c r="B834" s="19"/>
      <c r="C834" s="19"/>
      <c r="D834" s="19"/>
      <c r="E834" s="19"/>
      <c r="F834" s="19"/>
      <c r="G834" s="19"/>
    </row>
    <row r="835" spans="1:7" x14ac:dyDescent="0.15">
      <c r="A835" s="19"/>
      <c r="B835" s="19"/>
      <c r="C835" s="19"/>
      <c r="D835" s="19"/>
      <c r="E835" s="19"/>
      <c r="F835" s="19"/>
      <c r="G835" s="19"/>
    </row>
    <row r="836" spans="1:7" x14ac:dyDescent="0.15">
      <c r="A836" s="19"/>
      <c r="B836" s="19"/>
      <c r="C836" s="19"/>
      <c r="D836" s="19"/>
      <c r="E836" s="19"/>
      <c r="F836" s="19"/>
      <c r="G836" s="19"/>
    </row>
    <row r="837" spans="1:7" x14ac:dyDescent="0.15">
      <c r="A837" s="19"/>
      <c r="B837" s="19"/>
      <c r="C837" s="19"/>
      <c r="D837" s="19"/>
      <c r="E837" s="19"/>
      <c r="F837" s="19"/>
      <c r="G837" s="19"/>
    </row>
    <row r="838" spans="1:7" x14ac:dyDescent="0.15">
      <c r="A838" s="19"/>
      <c r="B838" s="19"/>
      <c r="C838" s="19"/>
      <c r="D838" s="19"/>
      <c r="E838" s="19"/>
      <c r="F838" s="19"/>
      <c r="G838" s="19"/>
    </row>
    <row r="839" spans="1:7" x14ac:dyDescent="0.15">
      <c r="A839" s="19"/>
      <c r="B839" s="19"/>
      <c r="C839" s="19"/>
      <c r="D839" s="19"/>
      <c r="E839" s="19"/>
      <c r="F839" s="19"/>
      <c r="G839" s="19"/>
    </row>
    <row r="840" spans="1:7" x14ac:dyDescent="0.15">
      <c r="A840" s="19"/>
      <c r="B840" s="19"/>
      <c r="C840" s="19"/>
      <c r="D840" s="19"/>
      <c r="E840" s="19"/>
      <c r="F840" s="19"/>
      <c r="G840" s="19"/>
    </row>
    <row r="841" spans="1:7" x14ac:dyDescent="0.15">
      <c r="A841" s="19"/>
      <c r="B841" s="19"/>
      <c r="C841" s="19"/>
      <c r="D841" s="19"/>
      <c r="E841" s="19"/>
      <c r="F841" s="19"/>
      <c r="G841" s="19"/>
    </row>
    <row r="842" spans="1:7" x14ac:dyDescent="0.15">
      <c r="A842" s="19"/>
      <c r="B842" s="19"/>
      <c r="C842" s="19"/>
      <c r="D842" s="19"/>
      <c r="E842" s="19"/>
      <c r="F842" s="19"/>
      <c r="G842" s="19"/>
    </row>
    <row r="843" spans="1:7" x14ac:dyDescent="0.15">
      <c r="A843" s="19"/>
      <c r="B843" s="19"/>
      <c r="C843" s="19"/>
      <c r="D843" s="19"/>
      <c r="E843" s="19"/>
      <c r="F843" s="19"/>
      <c r="G843" s="19"/>
    </row>
    <row r="844" spans="1:7" x14ac:dyDescent="0.15">
      <c r="A844" s="19"/>
      <c r="B844" s="19"/>
      <c r="C844" s="19"/>
      <c r="D844" s="19"/>
      <c r="E844" s="19"/>
      <c r="F844" s="19"/>
      <c r="G844" s="19"/>
    </row>
    <row r="845" spans="1:7" x14ac:dyDescent="0.15">
      <c r="A845" s="19"/>
      <c r="B845" s="19"/>
      <c r="C845" s="19"/>
      <c r="D845" s="19"/>
      <c r="E845" s="19"/>
      <c r="F845" s="19"/>
      <c r="G845" s="19"/>
    </row>
    <row r="846" spans="1:7" x14ac:dyDescent="0.15">
      <c r="A846" s="19"/>
      <c r="B846" s="19"/>
      <c r="C846" s="19"/>
      <c r="D846" s="19"/>
      <c r="E846" s="19"/>
      <c r="F846" s="19"/>
      <c r="G846" s="19"/>
    </row>
    <row r="847" spans="1:7" x14ac:dyDescent="0.15">
      <c r="A847" s="19"/>
      <c r="B847" s="19"/>
      <c r="C847" s="19"/>
      <c r="D847" s="19"/>
      <c r="E847" s="19"/>
      <c r="F847" s="19"/>
      <c r="G847" s="19"/>
    </row>
    <row r="848" spans="1:7" x14ac:dyDescent="0.15">
      <c r="A848" s="19"/>
      <c r="B848" s="19"/>
      <c r="C848" s="19"/>
      <c r="D848" s="19"/>
      <c r="E848" s="19"/>
      <c r="F848" s="19"/>
      <c r="G848" s="19"/>
    </row>
    <row r="849" spans="1:7" x14ac:dyDescent="0.15">
      <c r="A849" s="19"/>
      <c r="B849" s="19"/>
      <c r="C849" s="19"/>
      <c r="D849" s="19"/>
      <c r="E849" s="19"/>
      <c r="F849" s="19"/>
      <c r="G849" s="19"/>
    </row>
    <row r="850" spans="1:7" x14ac:dyDescent="0.15">
      <c r="A850" s="19"/>
      <c r="B850" s="19"/>
      <c r="C850" s="19"/>
      <c r="D850" s="19"/>
      <c r="E850" s="19"/>
      <c r="F850" s="19"/>
      <c r="G850" s="19"/>
    </row>
    <row r="851" spans="1:7" x14ac:dyDescent="0.15">
      <c r="A851" s="19"/>
      <c r="B851" s="19"/>
      <c r="C851" s="19"/>
      <c r="D851" s="19"/>
      <c r="E851" s="19"/>
      <c r="F851" s="19"/>
      <c r="G851" s="19"/>
    </row>
    <row r="852" spans="1:7" x14ac:dyDescent="0.15">
      <c r="A852" s="19"/>
      <c r="B852" s="19"/>
      <c r="C852" s="19"/>
      <c r="D852" s="19"/>
      <c r="E852" s="19"/>
      <c r="F852" s="19"/>
      <c r="G852" s="19"/>
    </row>
    <row r="853" spans="1:7" x14ac:dyDescent="0.15">
      <c r="A853" s="19"/>
      <c r="B853" s="19"/>
      <c r="C853" s="19"/>
      <c r="D853" s="19"/>
      <c r="E853" s="19"/>
      <c r="F853" s="19"/>
      <c r="G853" s="19"/>
    </row>
    <row r="854" spans="1:7" x14ac:dyDescent="0.15">
      <c r="A854" s="19"/>
      <c r="B854" s="19"/>
      <c r="C854" s="19"/>
      <c r="D854" s="19"/>
      <c r="E854" s="19"/>
      <c r="F854" s="19"/>
      <c r="G854" s="19"/>
    </row>
    <row r="855" spans="1:7" x14ac:dyDescent="0.15">
      <c r="A855" s="19"/>
      <c r="B855" s="19"/>
      <c r="C855" s="19"/>
      <c r="D855" s="19"/>
      <c r="E855" s="19"/>
      <c r="F855" s="19"/>
      <c r="G855" s="19"/>
    </row>
    <row r="856" spans="1:7" x14ac:dyDescent="0.15">
      <c r="A856" s="19"/>
      <c r="B856" s="19"/>
      <c r="C856" s="19"/>
      <c r="D856" s="19"/>
      <c r="E856" s="19"/>
      <c r="F856" s="19"/>
      <c r="G856" s="19"/>
    </row>
    <row r="857" spans="1:7" x14ac:dyDescent="0.15">
      <c r="A857" s="19"/>
      <c r="B857" s="19"/>
      <c r="C857" s="19"/>
      <c r="D857" s="19"/>
      <c r="E857" s="19"/>
      <c r="F857" s="19"/>
      <c r="G857" s="19"/>
    </row>
    <row r="858" spans="1:7" x14ac:dyDescent="0.15">
      <c r="A858" s="19"/>
      <c r="B858" s="19"/>
      <c r="C858" s="19"/>
      <c r="D858" s="19"/>
      <c r="E858" s="19"/>
      <c r="F858" s="19"/>
      <c r="G858" s="19"/>
    </row>
    <row r="859" spans="1:7" x14ac:dyDescent="0.15">
      <c r="A859" s="19"/>
      <c r="B859" s="19"/>
      <c r="C859" s="19"/>
      <c r="D859" s="19"/>
      <c r="E859" s="19"/>
      <c r="F859" s="19"/>
      <c r="G859" s="19"/>
    </row>
    <row r="860" spans="1:7" x14ac:dyDescent="0.15">
      <c r="A860" s="19"/>
      <c r="B860" s="19"/>
      <c r="C860" s="19"/>
      <c r="D860" s="19"/>
      <c r="E860" s="19"/>
      <c r="F860" s="19"/>
      <c r="G860" s="19"/>
    </row>
    <row r="861" spans="1:7" x14ac:dyDescent="0.15">
      <c r="A861" s="19"/>
      <c r="B861" s="19"/>
      <c r="C861" s="19"/>
      <c r="D861" s="19"/>
      <c r="E861" s="19"/>
      <c r="F861" s="19"/>
      <c r="G861" s="19"/>
    </row>
    <row r="862" spans="1:7" x14ac:dyDescent="0.15">
      <c r="A862" s="19"/>
      <c r="B862" s="19"/>
      <c r="C862" s="19"/>
      <c r="D862" s="19"/>
      <c r="E862" s="19"/>
      <c r="F862" s="19"/>
      <c r="G862" s="19"/>
    </row>
    <row r="863" spans="1:7" x14ac:dyDescent="0.15">
      <c r="A863" s="19"/>
      <c r="B863" s="19"/>
      <c r="C863" s="19"/>
      <c r="D863" s="19"/>
      <c r="E863" s="19"/>
      <c r="F863" s="19"/>
      <c r="G863" s="19"/>
    </row>
    <row r="864" spans="1:7" x14ac:dyDescent="0.15">
      <c r="A864" s="19"/>
      <c r="B864" s="19"/>
      <c r="C864" s="19"/>
      <c r="D864" s="19"/>
      <c r="E864" s="19"/>
      <c r="F864" s="19"/>
      <c r="G864" s="19"/>
    </row>
    <row r="865" spans="1:7" x14ac:dyDescent="0.15">
      <c r="A865" s="19"/>
      <c r="B865" s="19"/>
      <c r="C865" s="19"/>
      <c r="D865" s="19"/>
      <c r="E865" s="19"/>
      <c r="F865" s="19"/>
      <c r="G865" s="19"/>
    </row>
    <row r="866" spans="1:7" x14ac:dyDescent="0.15">
      <c r="A866" s="19"/>
      <c r="B866" s="19"/>
      <c r="C866" s="19"/>
      <c r="D866" s="19"/>
      <c r="E866" s="19"/>
      <c r="F866" s="19"/>
      <c r="G866" s="19"/>
    </row>
    <row r="867" spans="1:7" x14ac:dyDescent="0.15">
      <c r="A867" s="19"/>
      <c r="B867" s="19"/>
      <c r="C867" s="19"/>
      <c r="D867" s="19"/>
      <c r="E867" s="19"/>
      <c r="F867" s="19"/>
      <c r="G867" s="19"/>
    </row>
    <row r="868" spans="1:7" x14ac:dyDescent="0.15">
      <c r="A868" s="19"/>
      <c r="B868" s="19"/>
      <c r="C868" s="19"/>
      <c r="D868" s="19"/>
      <c r="E868" s="19"/>
      <c r="F868" s="19"/>
      <c r="G868" s="19"/>
    </row>
    <row r="869" spans="1:7" x14ac:dyDescent="0.15">
      <c r="A869" s="19"/>
      <c r="B869" s="19"/>
      <c r="C869" s="19"/>
      <c r="D869" s="19"/>
      <c r="E869" s="19"/>
      <c r="F869" s="19"/>
      <c r="G869" s="19"/>
    </row>
    <row r="870" spans="1:7" x14ac:dyDescent="0.15">
      <c r="A870" s="19"/>
      <c r="B870" s="19"/>
      <c r="C870" s="19"/>
      <c r="D870" s="19"/>
      <c r="E870" s="19"/>
      <c r="F870" s="19"/>
      <c r="G870" s="19"/>
    </row>
    <row r="871" spans="1:7" x14ac:dyDescent="0.15">
      <c r="A871" s="19"/>
      <c r="B871" s="19"/>
      <c r="C871" s="19"/>
      <c r="D871" s="19"/>
      <c r="E871" s="19"/>
      <c r="F871" s="19"/>
      <c r="G871" s="19"/>
    </row>
    <row r="872" spans="1:7" x14ac:dyDescent="0.15">
      <c r="A872" s="19"/>
      <c r="B872" s="19"/>
      <c r="C872" s="19"/>
      <c r="D872" s="19"/>
      <c r="E872" s="19"/>
      <c r="F872" s="19"/>
      <c r="G872" s="19"/>
    </row>
    <row r="873" spans="1:7" x14ac:dyDescent="0.15">
      <c r="A873" s="19"/>
      <c r="B873" s="19"/>
      <c r="C873" s="19"/>
      <c r="D873" s="19"/>
      <c r="E873" s="19"/>
      <c r="F873" s="19"/>
      <c r="G873" s="19"/>
    </row>
    <row r="874" spans="1:7" x14ac:dyDescent="0.15">
      <c r="A874" s="19"/>
      <c r="B874" s="19"/>
      <c r="C874" s="19"/>
      <c r="D874" s="19"/>
      <c r="E874" s="19"/>
      <c r="F874" s="19"/>
      <c r="G874" s="19"/>
    </row>
    <row r="875" spans="1:7" x14ac:dyDescent="0.15">
      <c r="A875" s="19"/>
      <c r="B875" s="19"/>
      <c r="C875" s="19"/>
      <c r="D875" s="19"/>
      <c r="E875" s="19"/>
      <c r="F875" s="19"/>
      <c r="G875" s="19"/>
    </row>
    <row r="876" spans="1:7" x14ac:dyDescent="0.15">
      <c r="A876" s="19"/>
      <c r="B876" s="19"/>
      <c r="C876" s="19"/>
      <c r="D876" s="19"/>
      <c r="E876" s="19"/>
      <c r="F876" s="19"/>
      <c r="G876" s="19"/>
    </row>
    <row r="877" spans="1:7" x14ac:dyDescent="0.15">
      <c r="A877" s="19"/>
      <c r="B877" s="19"/>
      <c r="C877" s="19"/>
      <c r="D877" s="19"/>
      <c r="E877" s="19"/>
      <c r="F877" s="19"/>
      <c r="G877" s="19"/>
    </row>
    <row r="878" spans="1:7" x14ac:dyDescent="0.15">
      <c r="A878" s="19"/>
      <c r="B878" s="19"/>
      <c r="C878" s="19"/>
      <c r="D878" s="19"/>
      <c r="E878" s="19"/>
      <c r="F878" s="19"/>
      <c r="G878" s="19"/>
    </row>
    <row r="879" spans="1:7" x14ac:dyDescent="0.15">
      <c r="A879" s="19"/>
      <c r="B879" s="19"/>
      <c r="C879" s="19"/>
      <c r="D879" s="19"/>
      <c r="E879" s="19"/>
      <c r="F879" s="19"/>
      <c r="G879" s="19"/>
    </row>
    <row r="880" spans="1:7" x14ac:dyDescent="0.15">
      <c r="A880" s="19"/>
      <c r="B880" s="19"/>
      <c r="C880" s="19"/>
      <c r="D880" s="19"/>
      <c r="E880" s="19"/>
      <c r="F880" s="19"/>
      <c r="G880" s="19"/>
    </row>
    <row r="881" spans="1:7" x14ac:dyDescent="0.15">
      <c r="A881" s="19"/>
      <c r="B881" s="19"/>
      <c r="C881" s="19"/>
      <c r="D881" s="19"/>
      <c r="E881" s="19"/>
      <c r="F881" s="19"/>
      <c r="G881" s="19"/>
    </row>
    <row r="882" spans="1:7" x14ac:dyDescent="0.15">
      <c r="A882" s="19"/>
      <c r="B882" s="19"/>
      <c r="C882" s="19"/>
      <c r="D882" s="19"/>
      <c r="E882" s="19"/>
      <c r="F882" s="19"/>
      <c r="G882" s="19"/>
    </row>
    <row r="883" spans="1:7" x14ac:dyDescent="0.15">
      <c r="A883" s="19"/>
      <c r="B883" s="19"/>
      <c r="C883" s="19"/>
      <c r="D883" s="19"/>
      <c r="E883" s="19"/>
      <c r="F883" s="19"/>
      <c r="G883" s="19"/>
    </row>
    <row r="884" spans="1:7" x14ac:dyDescent="0.15">
      <c r="A884" s="19"/>
      <c r="B884" s="19"/>
      <c r="C884" s="19"/>
      <c r="D884" s="19"/>
      <c r="E884" s="19"/>
      <c r="F884" s="19"/>
      <c r="G884" s="19"/>
    </row>
    <row r="885" spans="1:7" x14ac:dyDescent="0.15">
      <c r="A885" s="19"/>
      <c r="B885" s="19"/>
      <c r="C885" s="19"/>
      <c r="D885" s="19"/>
      <c r="E885" s="19"/>
      <c r="F885" s="19"/>
      <c r="G885" s="19"/>
    </row>
    <row r="886" spans="1:7" x14ac:dyDescent="0.15">
      <c r="A886" s="19"/>
      <c r="B886" s="19"/>
      <c r="C886" s="19"/>
      <c r="D886" s="19"/>
      <c r="E886" s="19"/>
      <c r="F886" s="19"/>
      <c r="G886" s="19"/>
    </row>
    <row r="887" spans="1:7" x14ac:dyDescent="0.15">
      <c r="A887" s="19"/>
      <c r="B887" s="19"/>
      <c r="C887" s="19"/>
      <c r="D887" s="19"/>
      <c r="E887" s="19"/>
      <c r="F887" s="19"/>
      <c r="G887" s="19"/>
    </row>
    <row r="888" spans="1:7" x14ac:dyDescent="0.15">
      <c r="A888" s="19"/>
      <c r="B888" s="19"/>
      <c r="C888" s="19"/>
      <c r="D888" s="19"/>
      <c r="E888" s="19"/>
      <c r="F888" s="19"/>
      <c r="G888" s="19"/>
    </row>
    <row r="889" spans="1:7" x14ac:dyDescent="0.15">
      <c r="A889" s="19"/>
      <c r="B889" s="19"/>
      <c r="C889" s="19"/>
      <c r="D889" s="19"/>
      <c r="E889" s="19"/>
      <c r="F889" s="19"/>
      <c r="G889" s="19"/>
    </row>
    <row r="890" spans="1:7" x14ac:dyDescent="0.15">
      <c r="A890" s="19"/>
      <c r="B890" s="19"/>
      <c r="C890" s="19"/>
      <c r="D890" s="19"/>
      <c r="E890" s="19"/>
      <c r="F890" s="19"/>
      <c r="G890" s="19"/>
    </row>
    <row r="891" spans="1:7" x14ac:dyDescent="0.15">
      <c r="A891" s="19"/>
      <c r="B891" s="19"/>
      <c r="C891" s="19"/>
      <c r="D891" s="19"/>
      <c r="E891" s="19"/>
      <c r="F891" s="19"/>
      <c r="G891" s="19"/>
    </row>
    <row r="892" spans="1:7" x14ac:dyDescent="0.15">
      <c r="A892" s="19"/>
      <c r="B892" s="19"/>
      <c r="C892" s="19"/>
      <c r="D892" s="19"/>
      <c r="E892" s="19"/>
      <c r="F892" s="19"/>
      <c r="G892" s="19"/>
    </row>
    <row r="893" spans="1:7" x14ac:dyDescent="0.15">
      <c r="A893" s="19"/>
      <c r="B893" s="19"/>
      <c r="C893" s="19"/>
      <c r="D893" s="19"/>
      <c r="E893" s="19"/>
      <c r="F893" s="19"/>
      <c r="G893" s="19"/>
    </row>
    <row r="894" spans="1:7" x14ac:dyDescent="0.15">
      <c r="A894" s="19"/>
      <c r="B894" s="19"/>
      <c r="C894" s="19"/>
      <c r="D894" s="19"/>
      <c r="E894" s="19"/>
      <c r="F894" s="19"/>
      <c r="G894" s="19"/>
    </row>
    <row r="895" spans="1:7" x14ac:dyDescent="0.15">
      <c r="A895" s="19"/>
      <c r="B895" s="19"/>
      <c r="C895" s="19"/>
      <c r="D895" s="19"/>
      <c r="E895" s="19"/>
      <c r="F895" s="19"/>
      <c r="G895" s="19"/>
    </row>
    <row r="896" spans="1:7" x14ac:dyDescent="0.15">
      <c r="A896" s="19"/>
      <c r="B896" s="19"/>
      <c r="C896" s="19"/>
      <c r="D896" s="19"/>
      <c r="E896" s="19"/>
      <c r="F896" s="19"/>
      <c r="G896" s="19"/>
    </row>
    <row r="897" spans="1:7" x14ac:dyDescent="0.15">
      <c r="A897" s="19"/>
      <c r="B897" s="19"/>
      <c r="C897" s="19"/>
      <c r="D897" s="19"/>
      <c r="E897" s="19"/>
      <c r="F897" s="19"/>
      <c r="G897" s="19"/>
    </row>
    <row r="898" spans="1:7" x14ac:dyDescent="0.15">
      <c r="A898" s="19"/>
      <c r="B898" s="19"/>
      <c r="C898" s="19"/>
      <c r="D898" s="19"/>
      <c r="E898" s="19"/>
      <c r="F898" s="19"/>
      <c r="G898" s="19"/>
    </row>
    <row r="899" spans="1:7" x14ac:dyDescent="0.15">
      <c r="A899" s="19"/>
      <c r="B899" s="19"/>
      <c r="C899" s="19"/>
      <c r="D899" s="19"/>
      <c r="E899" s="19"/>
      <c r="F899" s="19"/>
      <c r="G899" s="19"/>
    </row>
    <row r="900" spans="1:7" x14ac:dyDescent="0.15">
      <c r="A900" s="19"/>
      <c r="B900" s="19"/>
      <c r="C900" s="19"/>
      <c r="D900" s="19"/>
      <c r="E900" s="19"/>
      <c r="F900" s="19"/>
      <c r="G900" s="19"/>
    </row>
    <row r="901" spans="1:7" x14ac:dyDescent="0.15">
      <c r="A901" s="19"/>
      <c r="B901" s="19"/>
      <c r="C901" s="19"/>
      <c r="D901" s="19"/>
      <c r="E901" s="19"/>
      <c r="F901" s="19"/>
      <c r="G901" s="19"/>
    </row>
    <row r="902" spans="1:7" x14ac:dyDescent="0.15">
      <c r="A902" s="19"/>
      <c r="B902" s="19"/>
      <c r="C902" s="19"/>
      <c r="D902" s="19"/>
      <c r="E902" s="19"/>
      <c r="F902" s="19"/>
      <c r="G902" s="19"/>
    </row>
    <row r="903" spans="1:7" x14ac:dyDescent="0.15">
      <c r="A903" s="19"/>
      <c r="B903" s="19"/>
      <c r="C903" s="19"/>
      <c r="D903" s="19"/>
      <c r="E903" s="19"/>
      <c r="F903" s="19"/>
      <c r="G903" s="19"/>
    </row>
    <row r="904" spans="1:7" x14ac:dyDescent="0.15">
      <c r="A904" s="19"/>
      <c r="B904" s="19"/>
      <c r="C904" s="19"/>
      <c r="D904" s="19"/>
      <c r="E904" s="19"/>
      <c r="F904" s="19"/>
      <c r="G904" s="19"/>
    </row>
    <row r="905" spans="1:7" x14ac:dyDescent="0.15">
      <c r="A905" s="19"/>
      <c r="B905" s="19"/>
      <c r="C905" s="19"/>
      <c r="D905" s="19"/>
      <c r="E905" s="19"/>
      <c r="F905" s="19"/>
      <c r="G905" s="19"/>
    </row>
    <row r="906" spans="1:7" x14ac:dyDescent="0.15">
      <c r="A906" s="19"/>
      <c r="B906" s="19"/>
      <c r="C906" s="19"/>
      <c r="D906" s="19"/>
      <c r="E906" s="19"/>
      <c r="F906" s="19"/>
      <c r="G906" s="19"/>
    </row>
    <row r="907" spans="1:7" x14ac:dyDescent="0.15">
      <c r="A907" s="19"/>
      <c r="B907" s="19"/>
      <c r="C907" s="19"/>
      <c r="D907" s="19"/>
      <c r="E907" s="19"/>
      <c r="F907" s="19"/>
      <c r="G907" s="19"/>
    </row>
    <row r="908" spans="1:7" x14ac:dyDescent="0.15">
      <c r="A908" s="19"/>
      <c r="B908" s="19"/>
      <c r="C908" s="19"/>
      <c r="D908" s="19"/>
      <c r="E908" s="19"/>
      <c r="F908" s="19"/>
      <c r="G908" s="19"/>
    </row>
    <row r="909" spans="1:7" x14ac:dyDescent="0.15">
      <c r="A909" s="19"/>
      <c r="B909" s="19"/>
      <c r="C909" s="19"/>
      <c r="D909" s="19"/>
      <c r="E909" s="19"/>
      <c r="F909" s="19"/>
      <c r="G909" s="19"/>
    </row>
    <row r="910" spans="1:7" x14ac:dyDescent="0.15">
      <c r="A910" s="19"/>
      <c r="B910" s="19"/>
      <c r="C910" s="19"/>
      <c r="D910" s="19"/>
      <c r="E910" s="19"/>
      <c r="F910" s="19"/>
      <c r="G910" s="19"/>
    </row>
    <row r="911" spans="1:7" x14ac:dyDescent="0.15">
      <c r="A911" s="19"/>
      <c r="B911" s="19"/>
      <c r="C911" s="19"/>
      <c r="D911" s="19"/>
      <c r="E911" s="19"/>
      <c r="F911" s="19"/>
      <c r="G911" s="19"/>
    </row>
    <row r="912" spans="1:7" x14ac:dyDescent="0.15">
      <c r="A912" s="19"/>
      <c r="B912" s="19"/>
      <c r="C912" s="19"/>
      <c r="D912" s="19"/>
      <c r="E912" s="19"/>
      <c r="F912" s="19"/>
      <c r="G912" s="19"/>
    </row>
    <row r="913" spans="1:7" x14ac:dyDescent="0.15">
      <c r="A913" s="19"/>
      <c r="B913" s="19"/>
      <c r="C913" s="19"/>
      <c r="D913" s="19"/>
      <c r="E913" s="19"/>
      <c r="F913" s="19"/>
      <c r="G913" s="19"/>
    </row>
    <row r="914" spans="1:7" x14ac:dyDescent="0.15">
      <c r="A914" s="19"/>
      <c r="B914" s="19"/>
      <c r="C914" s="19"/>
      <c r="D914" s="19"/>
      <c r="E914" s="19"/>
      <c r="F914" s="19"/>
      <c r="G914" s="19"/>
    </row>
    <row r="915" spans="1:7" x14ac:dyDescent="0.15">
      <c r="A915" s="19"/>
      <c r="B915" s="19"/>
      <c r="C915" s="19"/>
      <c r="D915" s="19"/>
      <c r="E915" s="19"/>
      <c r="F915" s="19"/>
      <c r="G915" s="19"/>
    </row>
    <row r="916" spans="1:7" x14ac:dyDescent="0.15">
      <c r="A916" s="19"/>
      <c r="B916" s="19"/>
      <c r="C916" s="19"/>
      <c r="D916" s="19"/>
      <c r="E916" s="19"/>
      <c r="F916" s="19"/>
      <c r="G916" s="19"/>
    </row>
    <row r="917" spans="1:7" x14ac:dyDescent="0.15">
      <c r="A917" s="19"/>
      <c r="B917" s="19"/>
      <c r="C917" s="19"/>
      <c r="D917" s="19"/>
      <c r="E917" s="19"/>
      <c r="F917" s="19"/>
      <c r="G917" s="19"/>
    </row>
    <row r="918" spans="1:7" x14ac:dyDescent="0.15">
      <c r="A918" s="19"/>
      <c r="B918" s="19"/>
      <c r="C918" s="19"/>
      <c r="D918" s="19"/>
      <c r="E918" s="19"/>
      <c r="F918" s="19"/>
      <c r="G918" s="19"/>
    </row>
    <row r="919" spans="1:7" x14ac:dyDescent="0.15">
      <c r="A919" s="19"/>
      <c r="B919" s="19"/>
      <c r="C919" s="19"/>
      <c r="D919" s="19"/>
      <c r="E919" s="19"/>
      <c r="F919" s="19"/>
      <c r="G919" s="19"/>
    </row>
    <row r="920" spans="1:7" x14ac:dyDescent="0.15">
      <c r="A920" s="19"/>
      <c r="B920" s="19"/>
      <c r="C920" s="19"/>
      <c r="D920" s="19"/>
      <c r="E920" s="19"/>
      <c r="F920" s="19"/>
      <c r="G920" s="19"/>
    </row>
    <row r="921" spans="1:7" x14ac:dyDescent="0.15">
      <c r="A921" s="19"/>
      <c r="B921" s="19"/>
      <c r="C921" s="19"/>
      <c r="D921" s="19"/>
      <c r="E921" s="19"/>
      <c r="F921" s="19"/>
      <c r="G921" s="19"/>
    </row>
    <row r="922" spans="1:7" x14ac:dyDescent="0.15">
      <c r="A922" s="19"/>
      <c r="B922" s="19"/>
      <c r="C922" s="19"/>
      <c r="D922" s="19"/>
      <c r="E922" s="19"/>
      <c r="F922" s="19"/>
      <c r="G922" s="19"/>
    </row>
    <row r="923" spans="1:7" x14ac:dyDescent="0.15">
      <c r="A923" s="19"/>
      <c r="B923" s="19"/>
      <c r="C923" s="19"/>
      <c r="D923" s="19"/>
      <c r="E923" s="19"/>
      <c r="F923" s="19"/>
      <c r="G923" s="19"/>
    </row>
    <row r="924" spans="1:7" x14ac:dyDescent="0.15">
      <c r="A924" s="19"/>
      <c r="B924" s="19"/>
      <c r="C924" s="19"/>
      <c r="D924" s="19"/>
      <c r="E924" s="19"/>
      <c r="F924" s="19"/>
      <c r="G924" s="19"/>
    </row>
    <row r="925" spans="1:7" x14ac:dyDescent="0.15">
      <c r="A925" s="19"/>
      <c r="B925" s="19"/>
      <c r="C925" s="19"/>
      <c r="D925" s="19"/>
      <c r="E925" s="19"/>
      <c r="F925" s="19"/>
      <c r="G925" s="19"/>
    </row>
    <row r="926" spans="1:7" x14ac:dyDescent="0.15">
      <c r="A926" s="19"/>
      <c r="B926" s="19"/>
      <c r="C926" s="19"/>
      <c r="D926" s="19"/>
      <c r="E926" s="19"/>
      <c r="F926" s="19"/>
      <c r="G926" s="19"/>
    </row>
    <row r="927" spans="1:7" x14ac:dyDescent="0.15">
      <c r="A927" s="19"/>
      <c r="B927" s="19"/>
      <c r="C927" s="19"/>
      <c r="D927" s="19"/>
      <c r="E927" s="19"/>
      <c r="F927" s="19"/>
      <c r="G927" s="19"/>
    </row>
    <row r="928" spans="1:7" x14ac:dyDescent="0.15">
      <c r="A928" s="19"/>
      <c r="B928" s="19"/>
      <c r="C928" s="19"/>
      <c r="D928" s="19"/>
      <c r="E928" s="19"/>
      <c r="F928" s="19"/>
      <c r="G928" s="19"/>
    </row>
    <row r="929" spans="1:7" x14ac:dyDescent="0.15">
      <c r="A929" s="19"/>
      <c r="B929" s="19"/>
      <c r="C929" s="19"/>
      <c r="D929" s="19"/>
      <c r="E929" s="19"/>
      <c r="F929" s="19"/>
      <c r="G929" s="19"/>
    </row>
    <row r="930" spans="1:7" x14ac:dyDescent="0.15">
      <c r="A930" s="19"/>
      <c r="B930" s="19"/>
      <c r="C930" s="19"/>
      <c r="D930" s="19"/>
      <c r="E930" s="19"/>
      <c r="F930" s="19"/>
      <c r="G930" s="19"/>
    </row>
    <row r="931" spans="1:7" x14ac:dyDescent="0.15">
      <c r="A931" s="19"/>
      <c r="B931" s="19"/>
      <c r="C931" s="19"/>
      <c r="D931" s="19"/>
      <c r="E931" s="19"/>
      <c r="F931" s="19"/>
      <c r="G931" s="19"/>
    </row>
    <row r="932" spans="1:7" x14ac:dyDescent="0.15">
      <c r="A932" s="19"/>
      <c r="B932" s="19"/>
      <c r="C932" s="19"/>
      <c r="D932" s="19"/>
      <c r="E932" s="19"/>
      <c r="F932" s="19"/>
      <c r="G932" s="19"/>
    </row>
    <row r="933" spans="1:7" x14ac:dyDescent="0.15">
      <c r="A933" s="19"/>
      <c r="B933" s="19"/>
      <c r="C933" s="19"/>
      <c r="D933" s="19"/>
      <c r="E933" s="19"/>
      <c r="F933" s="19"/>
      <c r="G933" s="19"/>
    </row>
    <row r="934" spans="1:7" x14ac:dyDescent="0.15">
      <c r="A934" s="19"/>
      <c r="B934" s="19"/>
      <c r="C934" s="19"/>
      <c r="D934" s="19"/>
      <c r="E934" s="19"/>
      <c r="F934" s="19"/>
      <c r="G934" s="19"/>
    </row>
    <row r="935" spans="1:7" x14ac:dyDescent="0.15">
      <c r="A935" s="19"/>
      <c r="B935" s="19"/>
      <c r="C935" s="19"/>
      <c r="D935" s="19"/>
      <c r="E935" s="19"/>
      <c r="F935" s="19"/>
      <c r="G935" s="19"/>
    </row>
    <row r="936" spans="1:7" x14ac:dyDescent="0.15">
      <c r="A936" s="19"/>
      <c r="B936" s="19"/>
      <c r="C936" s="19"/>
      <c r="D936" s="19"/>
      <c r="E936" s="19"/>
      <c r="F936" s="19"/>
      <c r="G936" s="19"/>
    </row>
    <row r="937" spans="1:7" x14ac:dyDescent="0.15">
      <c r="A937" s="19"/>
      <c r="B937" s="19"/>
      <c r="C937" s="19"/>
      <c r="D937" s="19"/>
      <c r="E937" s="19"/>
      <c r="F937" s="19"/>
      <c r="G937" s="19"/>
    </row>
    <row r="938" spans="1:7" x14ac:dyDescent="0.15">
      <c r="A938" s="19"/>
      <c r="B938" s="19"/>
      <c r="C938" s="19"/>
      <c r="D938" s="19"/>
      <c r="E938" s="19"/>
      <c r="F938" s="19"/>
      <c r="G938" s="19"/>
    </row>
    <row r="939" spans="1:7" x14ac:dyDescent="0.15">
      <c r="A939" s="19"/>
      <c r="B939" s="19"/>
      <c r="C939" s="19"/>
      <c r="D939" s="19"/>
      <c r="E939" s="19"/>
      <c r="F939" s="19"/>
      <c r="G939" s="19"/>
    </row>
    <row r="940" spans="1:7" x14ac:dyDescent="0.15">
      <c r="A940" s="19"/>
      <c r="B940" s="19"/>
      <c r="C940" s="19"/>
      <c r="D940" s="19"/>
      <c r="E940" s="19"/>
      <c r="F940" s="19"/>
      <c r="G940" s="19"/>
    </row>
    <row r="941" spans="1:7" x14ac:dyDescent="0.15">
      <c r="A941" s="19"/>
      <c r="B941" s="19"/>
      <c r="C941" s="19"/>
      <c r="D941" s="19"/>
      <c r="E941" s="19"/>
      <c r="F941" s="19"/>
      <c r="G941" s="19"/>
    </row>
    <row r="942" spans="1:7" x14ac:dyDescent="0.15">
      <c r="A942" s="19"/>
      <c r="B942" s="19"/>
      <c r="C942" s="19"/>
      <c r="D942" s="19"/>
      <c r="E942" s="19"/>
      <c r="F942" s="19"/>
      <c r="G942" s="19"/>
    </row>
    <row r="943" spans="1:7" x14ac:dyDescent="0.15">
      <c r="A943" s="19"/>
      <c r="B943" s="19"/>
      <c r="C943" s="19"/>
      <c r="D943" s="19"/>
      <c r="E943" s="19"/>
      <c r="F943" s="19"/>
      <c r="G943" s="19"/>
    </row>
    <row r="944" spans="1:7" x14ac:dyDescent="0.15">
      <c r="A944" s="19"/>
      <c r="B944" s="19"/>
      <c r="C944" s="19"/>
      <c r="D944" s="19"/>
      <c r="E944" s="19"/>
      <c r="F944" s="19"/>
      <c r="G944" s="19"/>
    </row>
    <row r="945" spans="1:7" x14ac:dyDescent="0.15">
      <c r="A945" s="19"/>
      <c r="B945" s="19"/>
      <c r="C945" s="19"/>
      <c r="D945" s="19"/>
      <c r="E945" s="19"/>
      <c r="F945" s="19"/>
      <c r="G945" s="19"/>
    </row>
    <row r="946" spans="1:7" x14ac:dyDescent="0.15">
      <c r="A946" s="19"/>
      <c r="B946" s="19"/>
      <c r="C946" s="19"/>
      <c r="D946" s="19"/>
      <c r="E946" s="19"/>
      <c r="F946" s="19"/>
      <c r="G946" s="19"/>
    </row>
    <row r="947" spans="1:7" x14ac:dyDescent="0.15">
      <c r="A947" s="19"/>
      <c r="B947" s="19"/>
      <c r="C947" s="19"/>
      <c r="D947" s="19"/>
      <c r="E947" s="19"/>
      <c r="F947" s="19"/>
      <c r="G947" s="19"/>
    </row>
    <row r="948" spans="1:7" x14ac:dyDescent="0.15">
      <c r="A948" s="19"/>
      <c r="B948" s="19"/>
      <c r="C948" s="19"/>
      <c r="D948" s="19"/>
      <c r="E948" s="19"/>
      <c r="F948" s="19"/>
      <c r="G948" s="19"/>
    </row>
    <row r="949" spans="1:7" x14ac:dyDescent="0.15">
      <c r="A949" s="19"/>
      <c r="B949" s="19"/>
      <c r="C949" s="19"/>
      <c r="D949" s="19"/>
      <c r="E949" s="19"/>
      <c r="F949" s="19"/>
      <c r="G949" s="19"/>
    </row>
    <row r="950" spans="1:7" x14ac:dyDescent="0.15">
      <c r="A950" s="19"/>
      <c r="B950" s="19"/>
      <c r="C950" s="19"/>
      <c r="D950" s="19"/>
      <c r="E950" s="19"/>
      <c r="F950" s="19"/>
      <c r="G950" s="19"/>
    </row>
    <row r="951" spans="1:7" x14ac:dyDescent="0.15">
      <c r="A951" s="19"/>
      <c r="B951" s="19"/>
      <c r="C951" s="19"/>
      <c r="D951" s="19"/>
      <c r="E951" s="19"/>
      <c r="F951" s="19"/>
      <c r="G951" s="19"/>
    </row>
    <row r="952" spans="1:7" x14ac:dyDescent="0.15">
      <c r="A952" s="19"/>
      <c r="B952" s="19"/>
      <c r="C952" s="19"/>
      <c r="D952" s="19"/>
      <c r="E952" s="19"/>
      <c r="F952" s="19"/>
      <c r="G952" s="19"/>
    </row>
    <row r="953" spans="1:7" x14ac:dyDescent="0.15">
      <c r="A953" s="19"/>
      <c r="B953" s="19"/>
      <c r="C953" s="19"/>
      <c r="D953" s="19"/>
      <c r="E953" s="19"/>
      <c r="F953" s="19"/>
      <c r="G953" s="19"/>
    </row>
    <row r="954" spans="1:7" x14ac:dyDescent="0.15">
      <c r="A954" s="19"/>
      <c r="B954" s="19"/>
      <c r="C954" s="19"/>
      <c r="D954" s="19"/>
      <c r="E954" s="19"/>
      <c r="F954" s="19"/>
      <c r="G954" s="19"/>
    </row>
    <row r="955" spans="1:7" x14ac:dyDescent="0.15">
      <c r="A955" s="19"/>
      <c r="B955" s="19"/>
      <c r="C955" s="19"/>
      <c r="D955" s="19"/>
      <c r="E955" s="19"/>
      <c r="F955" s="19"/>
      <c r="G955" s="19"/>
    </row>
    <row r="956" spans="1:7" x14ac:dyDescent="0.15">
      <c r="A956" s="19"/>
      <c r="B956" s="19"/>
      <c r="C956" s="19"/>
      <c r="D956" s="19"/>
      <c r="E956" s="19"/>
      <c r="F956" s="19"/>
      <c r="G956" s="19"/>
    </row>
    <row r="957" spans="1:7" x14ac:dyDescent="0.15">
      <c r="A957" s="19"/>
      <c r="B957" s="19"/>
      <c r="C957" s="19"/>
      <c r="D957" s="19"/>
      <c r="E957" s="19"/>
      <c r="F957" s="19"/>
      <c r="G957" s="19"/>
    </row>
    <row r="958" spans="1:7" x14ac:dyDescent="0.15">
      <c r="A958" s="19"/>
      <c r="B958" s="19"/>
      <c r="C958" s="19"/>
      <c r="D958" s="19"/>
      <c r="E958" s="19"/>
      <c r="F958" s="19"/>
      <c r="G958" s="19"/>
    </row>
    <row r="959" spans="1:7" x14ac:dyDescent="0.15">
      <c r="A959" s="19"/>
      <c r="B959" s="19"/>
      <c r="C959" s="19"/>
      <c r="D959" s="19"/>
      <c r="E959" s="19"/>
      <c r="F959" s="19"/>
      <c r="G959" s="19"/>
    </row>
    <row r="960" spans="1:7" x14ac:dyDescent="0.15">
      <c r="A960" s="19"/>
      <c r="B960" s="19"/>
      <c r="C960" s="19"/>
      <c r="D960" s="19"/>
      <c r="E960" s="19"/>
      <c r="F960" s="19"/>
      <c r="G960" s="19"/>
    </row>
    <row r="961" spans="1:7" x14ac:dyDescent="0.15">
      <c r="A961" s="19"/>
      <c r="B961" s="19"/>
      <c r="C961" s="19"/>
      <c r="D961" s="19"/>
      <c r="E961" s="19"/>
      <c r="F961" s="19"/>
      <c r="G961" s="19"/>
    </row>
    <row r="962" spans="1:7" x14ac:dyDescent="0.15">
      <c r="A962" s="19"/>
      <c r="B962" s="19"/>
      <c r="C962" s="19"/>
      <c r="D962" s="19"/>
      <c r="E962" s="19"/>
      <c r="F962" s="19"/>
      <c r="G962" s="19"/>
    </row>
    <row r="963" spans="1:7" x14ac:dyDescent="0.15">
      <c r="A963" s="19"/>
      <c r="B963" s="19"/>
      <c r="C963" s="19"/>
      <c r="D963" s="19"/>
      <c r="E963" s="19"/>
      <c r="F963" s="19"/>
      <c r="G963" s="19"/>
    </row>
    <row r="964" spans="1:7" x14ac:dyDescent="0.15">
      <c r="A964" s="19"/>
      <c r="B964" s="19"/>
      <c r="C964" s="19"/>
      <c r="D964" s="19"/>
      <c r="E964" s="19"/>
      <c r="F964" s="19"/>
      <c r="G964" s="19"/>
    </row>
    <row r="965" spans="1:7" x14ac:dyDescent="0.15">
      <c r="A965" s="19"/>
      <c r="B965" s="19"/>
      <c r="C965" s="19"/>
      <c r="D965" s="19"/>
      <c r="E965" s="19"/>
      <c r="F965" s="19"/>
      <c r="G965" s="19"/>
    </row>
    <row r="966" spans="1:7" x14ac:dyDescent="0.15">
      <c r="A966" s="19"/>
      <c r="B966" s="19"/>
      <c r="C966" s="19"/>
      <c r="D966" s="19"/>
      <c r="E966" s="19"/>
      <c r="F966" s="19"/>
      <c r="G966" s="19"/>
    </row>
    <row r="967" spans="1:7" x14ac:dyDescent="0.15">
      <c r="A967" s="19"/>
      <c r="B967" s="19"/>
      <c r="C967" s="19"/>
      <c r="D967" s="19"/>
      <c r="E967" s="19"/>
      <c r="F967" s="19"/>
      <c r="G967" s="19"/>
    </row>
    <row r="968" spans="1:7" x14ac:dyDescent="0.15">
      <c r="A968" s="19"/>
      <c r="B968" s="19"/>
      <c r="C968" s="19"/>
      <c r="D968" s="19"/>
      <c r="E968" s="19"/>
      <c r="F968" s="19"/>
      <c r="G968" s="19"/>
    </row>
    <row r="969" spans="1:7" x14ac:dyDescent="0.15">
      <c r="A969" s="19"/>
      <c r="B969" s="19"/>
      <c r="C969" s="19"/>
      <c r="D969" s="19"/>
      <c r="E969" s="19"/>
      <c r="F969" s="19"/>
      <c r="G969" s="19"/>
    </row>
    <row r="970" spans="1:7" x14ac:dyDescent="0.15">
      <c r="A970" s="19"/>
      <c r="B970" s="19"/>
      <c r="C970" s="19"/>
      <c r="D970" s="19"/>
      <c r="E970" s="19"/>
      <c r="F970" s="19"/>
      <c r="G970" s="19"/>
    </row>
    <row r="971" spans="1:7" x14ac:dyDescent="0.15">
      <c r="A971" s="19"/>
      <c r="B971" s="19"/>
      <c r="C971" s="19"/>
      <c r="D971" s="19"/>
      <c r="E971" s="19"/>
      <c r="F971" s="19"/>
      <c r="G971" s="19"/>
    </row>
    <row r="972" spans="1:7" x14ac:dyDescent="0.15">
      <c r="A972" s="19"/>
      <c r="B972" s="19"/>
      <c r="C972" s="19"/>
      <c r="D972" s="19"/>
      <c r="E972" s="19"/>
      <c r="F972" s="19"/>
      <c r="G972" s="19"/>
    </row>
    <row r="973" spans="1:7" x14ac:dyDescent="0.15">
      <c r="A973" s="19"/>
      <c r="B973" s="19"/>
      <c r="C973" s="19"/>
      <c r="D973" s="19"/>
      <c r="E973" s="19"/>
      <c r="F973" s="19"/>
      <c r="G973" s="19"/>
    </row>
    <row r="974" spans="1:7" x14ac:dyDescent="0.15">
      <c r="A974" s="19"/>
      <c r="B974" s="19"/>
      <c r="C974" s="19"/>
      <c r="D974" s="19"/>
      <c r="E974" s="19"/>
      <c r="F974" s="19"/>
      <c r="G974" s="19"/>
    </row>
    <row r="975" spans="1:7" x14ac:dyDescent="0.15">
      <c r="A975" s="19"/>
      <c r="B975" s="19"/>
      <c r="C975" s="19"/>
      <c r="D975" s="19"/>
      <c r="E975" s="19"/>
      <c r="F975" s="19"/>
      <c r="G975" s="19"/>
    </row>
    <row r="976" spans="1:7" x14ac:dyDescent="0.15">
      <c r="A976" s="19"/>
      <c r="B976" s="19"/>
      <c r="C976" s="19"/>
      <c r="D976" s="19"/>
      <c r="E976" s="19"/>
      <c r="F976" s="19"/>
      <c r="G976" s="19"/>
    </row>
    <row r="977" spans="1:7" x14ac:dyDescent="0.15">
      <c r="A977" s="19"/>
      <c r="B977" s="19"/>
      <c r="C977" s="19"/>
      <c r="D977" s="19"/>
      <c r="E977" s="19"/>
      <c r="F977" s="19"/>
      <c r="G977" s="19"/>
    </row>
    <row r="978" spans="1:7" x14ac:dyDescent="0.15">
      <c r="A978" s="19"/>
      <c r="B978" s="19"/>
      <c r="C978" s="19"/>
      <c r="D978" s="19"/>
      <c r="E978" s="19"/>
      <c r="F978" s="19"/>
      <c r="G978" s="19"/>
    </row>
    <row r="979" spans="1:7" x14ac:dyDescent="0.15">
      <c r="A979" s="19"/>
      <c r="B979" s="19"/>
      <c r="C979" s="19"/>
      <c r="D979" s="19"/>
      <c r="E979" s="19"/>
      <c r="F979" s="19"/>
      <c r="G979" s="19"/>
    </row>
    <row r="980" spans="1:7" x14ac:dyDescent="0.15">
      <c r="A980" s="19"/>
      <c r="B980" s="19"/>
      <c r="C980" s="19"/>
      <c r="D980" s="19"/>
      <c r="E980" s="19"/>
      <c r="F980" s="19"/>
      <c r="G980" s="19"/>
    </row>
    <row r="981" spans="1:7" x14ac:dyDescent="0.15">
      <c r="A981" s="19"/>
      <c r="B981" s="19"/>
      <c r="C981" s="19"/>
      <c r="D981" s="19"/>
      <c r="E981" s="19"/>
      <c r="F981" s="19"/>
      <c r="G981" s="19"/>
    </row>
    <row r="982" spans="1:7" x14ac:dyDescent="0.15">
      <c r="A982" s="19"/>
      <c r="B982" s="19"/>
      <c r="C982" s="19"/>
      <c r="D982" s="19"/>
      <c r="E982" s="19"/>
      <c r="F982" s="19"/>
      <c r="G982" s="19"/>
    </row>
    <row r="983" spans="1:7" x14ac:dyDescent="0.15">
      <c r="A983" s="19"/>
      <c r="B983" s="19"/>
      <c r="C983" s="19"/>
      <c r="D983" s="19"/>
      <c r="E983" s="19"/>
      <c r="F983" s="19"/>
      <c r="G983" s="19"/>
    </row>
    <row r="984" spans="1:7" x14ac:dyDescent="0.15">
      <c r="A984" s="19"/>
      <c r="B984" s="19"/>
      <c r="C984" s="19"/>
      <c r="D984" s="19"/>
      <c r="E984" s="19"/>
      <c r="F984" s="19"/>
      <c r="G984" s="19"/>
    </row>
    <row r="985" spans="1:7" x14ac:dyDescent="0.15">
      <c r="A985" s="19"/>
      <c r="B985" s="19"/>
      <c r="C985" s="19"/>
      <c r="D985" s="19"/>
      <c r="E985" s="19"/>
      <c r="F985" s="19"/>
      <c r="G985" s="19"/>
    </row>
    <row r="986" spans="1:7" x14ac:dyDescent="0.15">
      <c r="A986" s="19"/>
      <c r="B986" s="19"/>
      <c r="C986" s="19"/>
      <c r="D986" s="19"/>
      <c r="E986" s="19"/>
      <c r="F986" s="19"/>
      <c r="G986" s="19"/>
    </row>
    <row r="987" spans="1:7" x14ac:dyDescent="0.15">
      <c r="A987" s="19"/>
      <c r="B987" s="19"/>
      <c r="C987" s="19"/>
      <c r="D987" s="19"/>
      <c r="E987" s="19"/>
      <c r="F987" s="19"/>
      <c r="G987" s="19"/>
    </row>
    <row r="988" spans="1:7" x14ac:dyDescent="0.15">
      <c r="A988" s="19"/>
      <c r="B988" s="19"/>
      <c r="C988" s="19"/>
      <c r="D988" s="19"/>
      <c r="E988" s="19"/>
      <c r="F988" s="19"/>
      <c r="G988" s="19"/>
    </row>
    <row r="989" spans="1:7" x14ac:dyDescent="0.15">
      <c r="A989" s="19"/>
      <c r="B989" s="19"/>
      <c r="C989" s="19"/>
      <c r="D989" s="19"/>
      <c r="E989" s="19"/>
      <c r="F989" s="19"/>
      <c r="G989" s="19"/>
    </row>
    <row r="990" spans="1:7" x14ac:dyDescent="0.15">
      <c r="A990" s="19"/>
      <c r="B990" s="19"/>
      <c r="C990" s="19"/>
      <c r="D990" s="19"/>
      <c r="E990" s="19"/>
      <c r="F990" s="19"/>
      <c r="G990" s="19"/>
    </row>
    <row r="991" spans="1:7" x14ac:dyDescent="0.15">
      <c r="A991" s="19"/>
      <c r="B991" s="19"/>
      <c r="C991" s="19"/>
      <c r="D991" s="19"/>
      <c r="E991" s="19"/>
      <c r="F991" s="19"/>
      <c r="G991" s="19"/>
    </row>
    <row r="992" spans="1:7" x14ac:dyDescent="0.15">
      <c r="A992" s="19"/>
      <c r="B992" s="19"/>
      <c r="C992" s="19"/>
      <c r="D992" s="19"/>
      <c r="E992" s="19"/>
      <c r="F992" s="19"/>
      <c r="G992" s="19"/>
    </row>
    <row r="993" spans="1:7" x14ac:dyDescent="0.15">
      <c r="A993" s="19"/>
      <c r="B993" s="19"/>
      <c r="C993" s="19"/>
      <c r="D993" s="19"/>
      <c r="E993" s="19"/>
      <c r="F993" s="19"/>
      <c r="G993" s="19"/>
    </row>
    <row r="994" spans="1:7" x14ac:dyDescent="0.15">
      <c r="A994" s="19"/>
      <c r="B994" s="19"/>
      <c r="C994" s="19"/>
      <c r="D994" s="19"/>
      <c r="E994" s="19"/>
      <c r="F994" s="19"/>
      <c r="G994" s="19"/>
    </row>
    <row r="995" spans="1:7" x14ac:dyDescent="0.15">
      <c r="A995" s="19"/>
      <c r="B995" s="19"/>
      <c r="C995" s="19"/>
      <c r="D995" s="19"/>
      <c r="E995" s="19"/>
      <c r="F995" s="19"/>
      <c r="G995" s="19"/>
    </row>
    <row r="996" spans="1:7" x14ac:dyDescent="0.15">
      <c r="A996" s="19"/>
      <c r="B996" s="19"/>
      <c r="C996" s="19"/>
      <c r="D996" s="19"/>
      <c r="E996" s="19"/>
      <c r="F996" s="19"/>
      <c r="G996" s="19"/>
    </row>
    <row r="997" spans="1:7" x14ac:dyDescent="0.15">
      <c r="A997" s="19"/>
      <c r="B997" s="19"/>
      <c r="C997" s="19"/>
      <c r="D997" s="19"/>
      <c r="E997" s="19"/>
      <c r="F997" s="19"/>
      <c r="G997" s="19"/>
    </row>
    <row r="998" spans="1:7" x14ac:dyDescent="0.15">
      <c r="A998" s="19"/>
      <c r="B998" s="19"/>
      <c r="C998" s="19"/>
      <c r="D998" s="19"/>
      <c r="E998" s="19"/>
      <c r="F998" s="19"/>
      <c r="G998" s="19"/>
    </row>
    <row r="999" spans="1:7" x14ac:dyDescent="0.15">
      <c r="A999" s="19"/>
      <c r="B999" s="19"/>
      <c r="C999" s="19"/>
      <c r="D999" s="19"/>
      <c r="E999" s="19"/>
      <c r="F999" s="19"/>
      <c r="G999" s="19"/>
    </row>
    <row r="1000" spans="1:7" x14ac:dyDescent="0.15">
      <c r="A1000" s="19"/>
      <c r="B1000" s="19"/>
      <c r="C1000" s="19"/>
      <c r="D1000" s="19"/>
      <c r="E1000" s="19"/>
      <c r="F1000" s="19"/>
      <c r="G1000" s="19"/>
    </row>
  </sheetData>
  <sortState xmlns:xlrd2="http://schemas.microsoft.com/office/spreadsheetml/2017/richdata2" ref="A2:M175">
    <sortCondition ref="B2:B175"/>
    <sortCondition ref="D2:D175"/>
    <sortCondition ref="C2:C17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CEC60-A025-4D41-90DB-99E80B838F2C}">
  <dimension ref="A1:J868"/>
  <sheetViews>
    <sheetView topLeftCell="G1" zoomScale="120" zoomScaleNormal="120" workbookViewId="0">
      <selection activeCell="X46" sqref="X46"/>
    </sheetView>
  </sheetViews>
  <sheetFormatPr baseColWidth="10" defaultRowHeight="14" x14ac:dyDescent="0.15"/>
  <cols>
    <col min="1" max="1" width="20.1640625" style="18" bestFit="1" customWidth="1"/>
    <col min="2" max="2" width="20.1640625" style="18" customWidth="1"/>
    <col min="3" max="3" width="6.5" style="18" bestFit="1" customWidth="1"/>
    <col min="4" max="4" width="11.33203125" style="18" bestFit="1" customWidth="1"/>
    <col min="5" max="5" width="15.6640625" style="18" customWidth="1"/>
    <col min="6" max="6" width="17.33203125" style="18" bestFit="1" customWidth="1"/>
    <col min="7" max="8" width="21.1640625" style="18" customWidth="1"/>
    <col min="9" max="9" width="10.83203125" style="18"/>
    <col min="10" max="10" width="19.33203125" style="18" bestFit="1" customWidth="1"/>
    <col min="11" max="16384" width="10.83203125" style="18"/>
  </cols>
  <sheetData>
    <row r="1" spans="1:10" x14ac:dyDescent="0.15">
      <c r="A1" s="15" t="s">
        <v>3</v>
      </c>
      <c r="B1" s="15" t="s">
        <v>222</v>
      </c>
      <c r="C1" s="15" t="s">
        <v>4</v>
      </c>
      <c r="D1" s="15" t="s">
        <v>5</v>
      </c>
      <c r="E1" s="16" t="s">
        <v>198</v>
      </c>
      <c r="F1" s="16" t="s">
        <v>199</v>
      </c>
      <c r="G1" s="16" t="s">
        <v>200</v>
      </c>
      <c r="H1" s="16" t="s">
        <v>201</v>
      </c>
      <c r="I1" s="16" t="s">
        <v>202</v>
      </c>
      <c r="J1" s="16" t="s">
        <v>203</v>
      </c>
    </row>
    <row r="2" spans="1:10" x14ac:dyDescent="0.15">
      <c r="A2" s="19" t="s">
        <v>166</v>
      </c>
      <c r="B2" s="19" t="s">
        <v>209</v>
      </c>
      <c r="C2" s="19" t="s">
        <v>37</v>
      </c>
      <c r="D2" s="19" t="s">
        <v>210</v>
      </c>
      <c r="E2" s="20">
        <v>-0.46720856795108467</v>
      </c>
      <c r="F2" s="20">
        <v>0.24202027335113604</v>
      </c>
      <c r="G2" s="20">
        <v>0.15597570925829884</v>
      </c>
      <c r="H2" s="20">
        <v>0.16191467780192526</v>
      </c>
      <c r="I2" s="20">
        <v>-0.31123285869278577</v>
      </c>
      <c r="J2" s="20">
        <v>0.26657225788192318</v>
      </c>
    </row>
    <row r="3" spans="1:10" x14ac:dyDescent="0.15">
      <c r="A3" s="21" t="s">
        <v>113</v>
      </c>
      <c r="B3" s="21" t="s">
        <v>206</v>
      </c>
      <c r="C3" s="19" t="s">
        <v>37</v>
      </c>
      <c r="D3" s="19" t="s">
        <v>210</v>
      </c>
      <c r="E3" s="20">
        <v>-0.82313511017310836</v>
      </c>
      <c r="F3" s="20">
        <v>0.17419321948004601</v>
      </c>
      <c r="G3" s="20">
        <v>0.22328262460990989</v>
      </c>
      <c r="H3" s="20">
        <v>9.6532791052734337E-2</v>
      </c>
      <c r="I3" s="20">
        <v>0.34918706127739929</v>
      </c>
      <c r="J3" s="20">
        <v>0.37222341195280728</v>
      </c>
    </row>
    <row r="4" spans="1:10" x14ac:dyDescent="0.15">
      <c r="A4" s="21" t="s">
        <v>23</v>
      </c>
      <c r="B4" s="21" t="s">
        <v>208</v>
      </c>
      <c r="C4" s="22" t="s">
        <v>37</v>
      </c>
      <c r="D4" s="19" t="s">
        <v>210</v>
      </c>
      <c r="E4" s="20">
        <v>-0.69118865545331309</v>
      </c>
      <c r="F4" s="20">
        <v>0.72718586427225362</v>
      </c>
      <c r="G4" s="20">
        <v>0.54158209698900861</v>
      </c>
      <c r="H4" s="20">
        <v>0.40924357296821873</v>
      </c>
      <c r="I4" s="20">
        <v>-0.26359057952110548</v>
      </c>
      <c r="J4" s="20">
        <v>0.57105092681103486</v>
      </c>
    </row>
    <row r="5" spans="1:10" x14ac:dyDescent="0.15">
      <c r="A5" s="21" t="s">
        <v>60</v>
      </c>
      <c r="B5" s="21" t="s">
        <v>207</v>
      </c>
      <c r="C5" s="22" t="s">
        <v>37</v>
      </c>
      <c r="D5" s="19" t="s">
        <v>210</v>
      </c>
      <c r="E5" s="20">
        <v>-0.79561845039069801</v>
      </c>
      <c r="F5" s="20">
        <v>0.45981081619981806</v>
      </c>
      <c r="G5" s="20">
        <v>0.9600807933335932</v>
      </c>
      <c r="H5" s="20">
        <v>0.47148811185176076</v>
      </c>
      <c r="I5" s="20">
        <v>9.4782458113211926E-2</v>
      </c>
      <c r="J5" s="20">
        <v>0.21278966081854084</v>
      </c>
    </row>
    <row r="6" spans="1:10" x14ac:dyDescent="0.15">
      <c r="A6" s="21" t="s">
        <v>140</v>
      </c>
      <c r="B6" s="21" t="s">
        <v>204</v>
      </c>
      <c r="C6" s="19" t="s">
        <v>37</v>
      </c>
      <c r="D6" s="19" t="s">
        <v>210</v>
      </c>
      <c r="E6" s="20">
        <v>-1.6677635879531916</v>
      </c>
      <c r="F6" s="20">
        <v>0.8831959257608144</v>
      </c>
      <c r="G6" s="20">
        <v>0.94011390814573637</v>
      </c>
      <c r="H6" s="20">
        <v>0.77089618195997311</v>
      </c>
      <c r="I6" s="20">
        <v>-3.9012128691985108E-2</v>
      </c>
      <c r="J6" s="20">
        <v>0.1769215024788858</v>
      </c>
    </row>
    <row r="7" spans="1:10" x14ac:dyDescent="0.15">
      <c r="A7" s="21" t="s">
        <v>87</v>
      </c>
      <c r="B7" s="21" t="s">
        <v>205</v>
      </c>
      <c r="C7" s="19" t="s">
        <v>37</v>
      </c>
      <c r="D7" s="19" t="s">
        <v>210</v>
      </c>
      <c r="E7" s="20">
        <v>-1.1008352339754466</v>
      </c>
      <c r="F7" s="20">
        <v>8.9964189289566399E-2</v>
      </c>
      <c r="G7" s="20">
        <v>0.48201313248481337</v>
      </c>
      <c r="H7" s="20">
        <v>0.25012803640211467</v>
      </c>
      <c r="I7" s="20">
        <v>-0.61477661579382425</v>
      </c>
      <c r="J7" s="20">
        <v>0.66327442648743162</v>
      </c>
    </row>
    <row r="8" spans="1:10" x14ac:dyDescent="0.15">
      <c r="A8" s="19" t="s">
        <v>166</v>
      </c>
      <c r="B8" s="19" t="s">
        <v>209</v>
      </c>
      <c r="C8" s="19" t="s">
        <v>37</v>
      </c>
      <c r="D8" s="44" t="s">
        <v>211</v>
      </c>
      <c r="E8" s="20">
        <v>-0.6004539989160036</v>
      </c>
      <c r="F8" s="20">
        <v>0.61588404452430501</v>
      </c>
      <c r="G8" s="20">
        <v>0.33686341939489811</v>
      </c>
      <c r="H8" s="20">
        <v>0.1846710645713352</v>
      </c>
      <c r="I8" s="20">
        <v>-8.1358675393188695E-2</v>
      </c>
      <c r="J8" s="20">
        <v>0.39749529489722718</v>
      </c>
    </row>
    <row r="9" spans="1:10" x14ac:dyDescent="0.15">
      <c r="A9" s="21" t="s">
        <v>113</v>
      </c>
      <c r="B9" s="21" t="s">
        <v>206</v>
      </c>
      <c r="C9" s="19" t="s">
        <v>37</v>
      </c>
      <c r="D9" s="44" t="s">
        <v>211</v>
      </c>
      <c r="E9" s="20">
        <v>-0.90597429628037462</v>
      </c>
      <c r="F9" s="20">
        <v>0.15170550556209636</v>
      </c>
      <c r="G9" s="20">
        <v>0.37313553332579708</v>
      </c>
      <c r="H9" s="20">
        <v>0.15682422723639347</v>
      </c>
      <c r="I9" s="20">
        <v>-0.59985248556319837</v>
      </c>
      <c r="J9" s="20">
        <v>8.1822040670904109E-2</v>
      </c>
    </row>
    <row r="10" spans="1:10" x14ac:dyDescent="0.15">
      <c r="A10" s="21" t="s">
        <v>23</v>
      </c>
      <c r="B10" s="21" t="s">
        <v>208</v>
      </c>
      <c r="C10" s="22" t="s">
        <v>37</v>
      </c>
      <c r="D10" s="44" t="s">
        <v>211</v>
      </c>
      <c r="E10" s="20">
        <v>-0.26537396963127763</v>
      </c>
      <c r="F10" s="20">
        <v>0.46768495803302418</v>
      </c>
      <c r="G10" s="20">
        <v>0.58749721602887339</v>
      </c>
      <c r="H10" s="20">
        <v>0.25940797370958052</v>
      </c>
      <c r="I10" s="20">
        <v>-0.26253361988751839</v>
      </c>
      <c r="J10" s="20">
        <v>0.23343203162380421</v>
      </c>
    </row>
    <row r="11" spans="1:10" x14ac:dyDescent="0.15">
      <c r="A11" s="21" t="s">
        <v>60</v>
      </c>
      <c r="B11" s="21" t="s">
        <v>207</v>
      </c>
      <c r="C11" s="19" t="s">
        <v>37</v>
      </c>
      <c r="D11" s="44" t="s">
        <v>211</v>
      </c>
      <c r="E11" s="20">
        <v>-1.1184242645462115</v>
      </c>
      <c r="F11" s="20">
        <v>0.51889859021952245</v>
      </c>
      <c r="G11" s="20">
        <v>1.2453558899550012</v>
      </c>
      <c r="H11" s="20">
        <v>3.8305993421539619E-2</v>
      </c>
      <c r="I11" s="20">
        <v>-0.53283876295457744</v>
      </c>
      <c r="J11" s="20">
        <v>7.8521708387413111E-3</v>
      </c>
    </row>
    <row r="12" spans="1:10" x14ac:dyDescent="0.15">
      <c r="A12" s="21" t="s">
        <v>140</v>
      </c>
      <c r="B12" s="21" t="s">
        <v>204</v>
      </c>
      <c r="C12" s="19" t="s">
        <v>37</v>
      </c>
      <c r="D12" s="44" t="s">
        <v>211</v>
      </c>
      <c r="E12" s="20">
        <v>-1.3904339880933843</v>
      </c>
      <c r="F12" s="20">
        <v>0.12784752476334829</v>
      </c>
      <c r="G12" s="20">
        <v>1.0331062634305117</v>
      </c>
      <c r="H12" s="20">
        <v>0.24031530117832114</v>
      </c>
      <c r="I12" s="20">
        <v>-0.23678068547272066</v>
      </c>
      <c r="J12" s="20">
        <v>0.10449551070717254</v>
      </c>
    </row>
    <row r="13" spans="1:10" x14ac:dyDescent="0.15">
      <c r="A13" s="21" t="s">
        <v>87</v>
      </c>
      <c r="B13" s="21" t="s">
        <v>205</v>
      </c>
      <c r="C13" s="19" t="s">
        <v>37</v>
      </c>
      <c r="D13" s="44" t="s">
        <v>211</v>
      </c>
      <c r="E13" s="20">
        <v>-1.228010730778945</v>
      </c>
      <c r="F13" s="20">
        <v>0.55934468800405024</v>
      </c>
      <c r="G13" s="20">
        <v>0.85864582063708106</v>
      </c>
      <c r="H13" s="20">
        <v>0.70104119825080036</v>
      </c>
      <c r="I13" s="18">
        <v>-0.61597137272450786</v>
      </c>
      <c r="J13" s="18">
        <v>0.15830398301310891</v>
      </c>
    </row>
    <row r="14" spans="1:10" x14ac:dyDescent="0.15">
      <c r="A14" s="19" t="s">
        <v>166</v>
      </c>
      <c r="B14" s="19" t="s">
        <v>209</v>
      </c>
      <c r="C14" s="19" t="s">
        <v>37</v>
      </c>
      <c r="D14" s="44" t="s">
        <v>221</v>
      </c>
      <c r="E14" s="20">
        <v>-1.7070720446452898</v>
      </c>
      <c r="F14" s="20">
        <v>0.60303656327382604</v>
      </c>
      <c r="G14" s="20">
        <v>1.3378778596767769</v>
      </c>
      <c r="H14" s="20">
        <v>0.34321423608377433</v>
      </c>
      <c r="I14" s="18">
        <v>-0.98389584351576742</v>
      </c>
      <c r="J14" s="18">
        <v>0.47952201516765897</v>
      </c>
    </row>
    <row r="15" spans="1:10" x14ac:dyDescent="0.15">
      <c r="A15" s="21" t="s">
        <v>113</v>
      </c>
      <c r="B15" s="21" t="s">
        <v>206</v>
      </c>
      <c r="C15" s="19" t="s">
        <v>37</v>
      </c>
      <c r="D15" s="44" t="s">
        <v>221</v>
      </c>
      <c r="E15" s="20">
        <v>-2.5335477730981188</v>
      </c>
      <c r="F15" s="20">
        <v>0.83225736117386806</v>
      </c>
      <c r="G15" s="20">
        <v>1.5496519295823514</v>
      </c>
      <c r="H15" s="20">
        <v>0.3631604172823148</v>
      </c>
      <c r="I15" s="18">
        <v>-0.46233063177233036</v>
      </c>
      <c r="J15" s="18">
        <v>0.29550851968943387</v>
      </c>
    </row>
    <row r="16" spans="1:10" x14ac:dyDescent="0.15">
      <c r="A16" s="21" t="s">
        <v>23</v>
      </c>
      <c r="B16" s="21" t="s">
        <v>208</v>
      </c>
      <c r="C16" s="22" t="s">
        <v>37</v>
      </c>
      <c r="D16" s="44" t="s">
        <v>221</v>
      </c>
      <c r="E16" s="20">
        <v>-1.4791006912922913</v>
      </c>
      <c r="F16" s="20">
        <v>0.54690316515877757</v>
      </c>
      <c r="G16" s="20">
        <v>1.4358539611255388</v>
      </c>
      <c r="H16" s="20">
        <v>0.40663484638253211</v>
      </c>
      <c r="I16" s="18">
        <v>-0.14960655846430435</v>
      </c>
      <c r="J16" s="18">
        <v>0.63074458460726468</v>
      </c>
    </row>
    <row r="17" spans="1:10" x14ac:dyDescent="0.15">
      <c r="A17" s="21" t="s">
        <v>60</v>
      </c>
      <c r="B17" s="21" t="s">
        <v>207</v>
      </c>
      <c r="C17" s="19" t="s">
        <v>37</v>
      </c>
      <c r="D17" s="44" t="s">
        <v>221</v>
      </c>
      <c r="E17" s="20">
        <v>-1.9703507132562663</v>
      </c>
      <c r="F17" s="20">
        <v>0.460634138777128</v>
      </c>
      <c r="G17" s="20">
        <v>1.8686560325519366</v>
      </c>
      <c r="H17" s="20">
        <v>0.65824472412247215</v>
      </c>
      <c r="I17" s="18">
        <v>-1.9847528883697268E-2</v>
      </c>
      <c r="J17" s="18">
        <v>0.59797980435731535</v>
      </c>
    </row>
    <row r="18" spans="1:10" x14ac:dyDescent="0.15">
      <c r="A18" s="21" t="s">
        <v>140</v>
      </c>
      <c r="B18" s="21" t="s">
        <v>204</v>
      </c>
      <c r="C18" s="19" t="s">
        <v>37</v>
      </c>
      <c r="D18" s="44" t="s">
        <v>221</v>
      </c>
      <c r="E18" s="20">
        <v>-1.4470455390393591</v>
      </c>
      <c r="F18" s="20">
        <v>0.55762332245324142</v>
      </c>
      <c r="G18" s="20">
        <v>1.1038135863657232</v>
      </c>
      <c r="H18" s="20">
        <v>0.62274803127610112</v>
      </c>
      <c r="I18" s="18">
        <v>0.32212324639759582</v>
      </c>
      <c r="J18" s="18">
        <v>0.59333528455311701</v>
      </c>
    </row>
    <row r="19" spans="1:10" x14ac:dyDescent="0.15">
      <c r="A19" s="21" t="s">
        <v>87</v>
      </c>
      <c r="B19" s="21" t="s">
        <v>205</v>
      </c>
      <c r="C19" s="19" t="s">
        <v>37</v>
      </c>
      <c r="D19" s="44" t="s">
        <v>221</v>
      </c>
      <c r="E19" s="20">
        <v>-2.2765818204983894</v>
      </c>
      <c r="F19" s="20">
        <v>0.40780307850823155</v>
      </c>
      <c r="G19" s="20">
        <v>1.3990931652759739</v>
      </c>
      <c r="H19" s="20">
        <v>0.23634776649132691</v>
      </c>
      <c r="I19" s="18">
        <v>3.1058879547182866E-2</v>
      </c>
      <c r="J19" s="18">
        <v>0.4407182370889498</v>
      </c>
    </row>
    <row r="20" spans="1:10" x14ac:dyDescent="0.15">
      <c r="A20" s="19" t="s">
        <v>166</v>
      </c>
      <c r="B20" s="19" t="s">
        <v>209</v>
      </c>
      <c r="C20" s="19" t="s">
        <v>24</v>
      </c>
      <c r="D20" s="19" t="s">
        <v>24</v>
      </c>
      <c r="E20" s="20">
        <v>0.36887194742388241</v>
      </c>
      <c r="F20" s="20">
        <v>0.27194220905656757</v>
      </c>
      <c r="G20" s="20">
        <v>-0.40788407611586752</v>
      </c>
      <c r="H20" s="20">
        <v>0.14252224346346334</v>
      </c>
      <c r="I20" s="18">
        <v>-0.53689879658149309</v>
      </c>
      <c r="J20" s="18">
        <v>0.38824888459567086</v>
      </c>
    </row>
    <row r="21" spans="1:10" x14ac:dyDescent="0.15">
      <c r="A21" s="21" t="s">
        <v>113</v>
      </c>
      <c r="B21" s="21" t="s">
        <v>206</v>
      </c>
      <c r="C21" s="19" t="s">
        <v>24</v>
      </c>
      <c r="D21" s="19" t="s">
        <v>24</v>
      </c>
      <c r="E21" s="20">
        <v>0.29975540835069409</v>
      </c>
      <c r="F21" s="20">
        <v>0.10278553645368789</v>
      </c>
      <c r="G21" s="20">
        <v>-0.91572678107520189</v>
      </c>
      <c r="H21" s="20">
        <v>8.5023373981089528E-2</v>
      </c>
      <c r="I21" s="18">
        <v>-4.3246730166752692E-2</v>
      </c>
      <c r="J21" s="18">
        <v>0.42096047613375975</v>
      </c>
    </row>
    <row r="22" spans="1:10" x14ac:dyDescent="0.15">
      <c r="A22" s="21" t="s">
        <v>23</v>
      </c>
      <c r="B22" s="21" t="s">
        <v>208</v>
      </c>
      <c r="C22" s="19" t="s">
        <v>24</v>
      </c>
      <c r="D22" s="19" t="s">
        <v>24</v>
      </c>
      <c r="E22" s="20">
        <v>0.10602554342497088</v>
      </c>
      <c r="F22" s="20">
        <v>0.15051419962384791</v>
      </c>
      <c r="G22" s="20">
        <v>-0.64292434000646392</v>
      </c>
      <c r="H22" s="20">
        <v>0.26179345476008531</v>
      </c>
      <c r="I22" s="18">
        <v>0.2652129306347904</v>
      </c>
      <c r="J22" s="18">
        <v>0.56040551697131025</v>
      </c>
    </row>
    <row r="23" spans="1:10" x14ac:dyDescent="0.15">
      <c r="A23" s="21" t="s">
        <v>60</v>
      </c>
      <c r="B23" s="21" t="s">
        <v>207</v>
      </c>
      <c r="C23" s="19" t="s">
        <v>24</v>
      </c>
      <c r="D23" s="19" t="s">
        <v>24</v>
      </c>
      <c r="E23" s="20">
        <v>-0.40677368577829548</v>
      </c>
      <c r="F23" s="20">
        <v>4.8141842589540943E-3</v>
      </c>
      <c r="G23" s="20">
        <v>-0.15873124156768087</v>
      </c>
      <c r="H23" s="20">
        <v>0.14491256883313861</v>
      </c>
      <c r="I23" s="18">
        <v>-6.5774978978276638E-2</v>
      </c>
      <c r="J23" s="18">
        <v>0.10407674023509345</v>
      </c>
    </row>
    <row r="24" spans="1:10" x14ac:dyDescent="0.15">
      <c r="A24" s="21" t="s">
        <v>140</v>
      </c>
      <c r="B24" s="21" t="s">
        <v>204</v>
      </c>
      <c r="C24" s="19" t="s">
        <v>24</v>
      </c>
      <c r="D24" s="19" t="s">
        <v>24</v>
      </c>
      <c r="E24" s="20">
        <v>-0.28726192761930125</v>
      </c>
      <c r="F24" s="20">
        <v>0.16059686261491965</v>
      </c>
      <c r="G24" s="20">
        <v>-0.22254268252688755</v>
      </c>
      <c r="H24" s="20">
        <v>0.11957554402992294</v>
      </c>
      <c r="I24" s="18">
        <v>-0.15182521176113226</v>
      </c>
      <c r="J24" s="18">
        <v>0.34737135752862308</v>
      </c>
    </row>
    <row r="25" spans="1:10" x14ac:dyDescent="0.15">
      <c r="A25" s="21" t="s">
        <v>87</v>
      </c>
      <c r="B25" s="21" t="s">
        <v>205</v>
      </c>
      <c r="C25" s="19" t="s">
        <v>24</v>
      </c>
      <c r="D25" s="19" t="s">
        <v>24</v>
      </c>
      <c r="E25" s="20">
        <v>4.0288168474224798E-2</v>
      </c>
      <c r="F25" s="20">
        <v>0.25851884221776694</v>
      </c>
      <c r="G25" s="20">
        <v>-0.66382449773143448</v>
      </c>
      <c r="H25" s="20">
        <v>0.22126202719428453</v>
      </c>
      <c r="I25" s="18">
        <v>0.12693162540878983</v>
      </c>
      <c r="J25" s="18">
        <v>0.49198692906676983</v>
      </c>
    </row>
    <row r="26" spans="1:10" x14ac:dyDescent="0.15">
      <c r="A26" s="19" t="s">
        <v>166</v>
      </c>
      <c r="B26" s="19" t="s">
        <v>209</v>
      </c>
      <c r="C26" s="19" t="s">
        <v>30</v>
      </c>
      <c r="D26" s="19" t="s">
        <v>210</v>
      </c>
      <c r="E26" s="20">
        <v>-0.48417603183901381</v>
      </c>
      <c r="F26" s="20">
        <v>0.18869634145079398</v>
      </c>
      <c r="G26" s="20">
        <v>0.79745573745498233</v>
      </c>
      <c r="H26" s="20">
        <v>0.28497505667845591</v>
      </c>
      <c r="I26" s="18">
        <v>6.8660496258634046E-2</v>
      </c>
      <c r="J26" s="18">
        <v>0.64974227119288741</v>
      </c>
    </row>
    <row r="27" spans="1:10" x14ac:dyDescent="0.15">
      <c r="A27" s="21" t="s">
        <v>113</v>
      </c>
      <c r="B27" s="21" t="s">
        <v>206</v>
      </c>
      <c r="C27" s="19" t="s">
        <v>30</v>
      </c>
      <c r="D27" s="19" t="s">
        <v>210</v>
      </c>
      <c r="E27" s="20">
        <v>-0.369941956630848</v>
      </c>
      <c r="F27" s="20">
        <v>0.18353015948326801</v>
      </c>
      <c r="G27" s="20">
        <v>0.10740833674332957</v>
      </c>
      <c r="H27" s="20">
        <v>0.14203379905445812</v>
      </c>
      <c r="I27" s="18">
        <v>-0.56550492734597635</v>
      </c>
      <c r="J27" s="18">
        <v>0.14362454981686668</v>
      </c>
    </row>
    <row r="28" spans="1:10" x14ac:dyDescent="0.15">
      <c r="A28" s="21" t="s">
        <v>23</v>
      </c>
      <c r="B28" s="21" t="s">
        <v>208</v>
      </c>
      <c r="C28" s="22" t="s">
        <v>30</v>
      </c>
      <c r="D28" s="19" t="s">
        <v>210</v>
      </c>
      <c r="E28" s="20">
        <v>-0.72466862465212334</v>
      </c>
      <c r="F28" s="20">
        <v>0.65827158760284943</v>
      </c>
      <c r="G28" s="20">
        <v>0.78596282131471373</v>
      </c>
      <c r="H28" s="20">
        <v>0.26339125366237981</v>
      </c>
      <c r="I28" s="18">
        <v>-0.10169468070432944</v>
      </c>
      <c r="J28" s="18">
        <v>0.60658624224885849</v>
      </c>
    </row>
    <row r="29" spans="1:10" x14ac:dyDescent="0.15">
      <c r="A29" s="21" t="s">
        <v>60</v>
      </c>
      <c r="B29" s="21" t="s">
        <v>207</v>
      </c>
      <c r="C29" s="22" t="s">
        <v>30</v>
      </c>
      <c r="D29" s="19" t="s">
        <v>210</v>
      </c>
      <c r="E29" s="20">
        <v>-1.1222633066337822</v>
      </c>
      <c r="F29" s="20">
        <v>0.24877457807217468</v>
      </c>
      <c r="G29" s="20">
        <v>0.97043809487264987</v>
      </c>
      <c r="H29" s="20">
        <v>0.17166566428142024</v>
      </c>
      <c r="I29" s="18">
        <v>1.6728650715151245E-2</v>
      </c>
      <c r="J29" s="18">
        <v>0.14635430196046723</v>
      </c>
    </row>
    <row r="30" spans="1:10" x14ac:dyDescent="0.15">
      <c r="A30" s="21" t="s">
        <v>140</v>
      </c>
      <c r="B30" s="21" t="s">
        <v>204</v>
      </c>
      <c r="C30" s="19" t="s">
        <v>30</v>
      </c>
      <c r="D30" s="19" t="s">
        <v>210</v>
      </c>
      <c r="E30" s="20">
        <v>-0.66112393133557668</v>
      </c>
      <c r="F30" s="20">
        <v>0.26169204002603702</v>
      </c>
      <c r="G30" s="20">
        <v>0.63270868468283614</v>
      </c>
      <c r="H30" s="20">
        <v>0.20019115322445966</v>
      </c>
      <c r="I30" s="18">
        <v>-0.7276496798074551</v>
      </c>
      <c r="J30" s="18">
        <v>0.15246484541621458</v>
      </c>
    </row>
    <row r="31" spans="1:10" x14ac:dyDescent="0.15">
      <c r="A31" s="21" t="s">
        <v>87</v>
      </c>
      <c r="B31" s="21" t="s">
        <v>205</v>
      </c>
      <c r="C31" s="19" t="s">
        <v>30</v>
      </c>
      <c r="D31" s="19" t="s">
        <v>210</v>
      </c>
      <c r="E31" s="20">
        <v>-1.0203189521123197</v>
      </c>
      <c r="F31" s="20">
        <v>0.49972415541039605</v>
      </c>
      <c r="G31" s="20">
        <v>0.58041262216497591</v>
      </c>
      <c r="H31" s="20">
        <v>0.41751876252421938</v>
      </c>
      <c r="I31" s="18">
        <v>-2.8415246652740617E-2</v>
      </c>
      <c r="J31" s="18">
        <v>0.26116059122315521</v>
      </c>
    </row>
    <row r="32" spans="1:10" x14ac:dyDescent="0.15">
      <c r="A32" s="19" t="s">
        <v>166</v>
      </c>
      <c r="B32" s="19" t="s">
        <v>209</v>
      </c>
      <c r="C32" s="19" t="s">
        <v>30</v>
      </c>
      <c r="D32" s="44" t="s">
        <v>211</v>
      </c>
      <c r="E32" s="20">
        <v>-1.020506400083522</v>
      </c>
      <c r="F32" s="20">
        <v>0.42423645172130325</v>
      </c>
      <c r="G32" s="20">
        <v>1.1152888581967337</v>
      </c>
      <c r="H32" s="20">
        <v>0.26138177097879506</v>
      </c>
      <c r="I32" s="18">
        <v>-0.3573277246628726</v>
      </c>
      <c r="J32" s="18">
        <v>0.27548310869561177</v>
      </c>
    </row>
    <row r="33" spans="1:10" x14ac:dyDescent="0.15">
      <c r="A33" s="21" t="s">
        <v>113</v>
      </c>
      <c r="B33" s="21" t="s">
        <v>206</v>
      </c>
      <c r="C33" s="19" t="s">
        <v>30</v>
      </c>
      <c r="D33" s="44" t="s">
        <v>211</v>
      </c>
      <c r="E33" s="20">
        <v>-0.60392275301964682</v>
      </c>
      <c r="F33" s="20">
        <v>0.20140044982833014</v>
      </c>
      <c r="G33" s="20">
        <v>0.36714206754692613</v>
      </c>
      <c r="H33" s="20">
        <v>0.17848471122944487</v>
      </c>
      <c r="I33" s="18">
        <v>-0.53584448448473831</v>
      </c>
      <c r="J33" s="18">
        <v>0.24526810041692887</v>
      </c>
    </row>
    <row r="34" spans="1:10" x14ac:dyDescent="0.15">
      <c r="A34" s="21" t="s">
        <v>23</v>
      </c>
      <c r="B34" s="21" t="s">
        <v>208</v>
      </c>
      <c r="C34" s="22" t="s">
        <v>30</v>
      </c>
      <c r="D34" s="44" t="s">
        <v>211</v>
      </c>
      <c r="E34" s="20">
        <v>-1.0994606166696053</v>
      </c>
      <c r="F34" s="20">
        <v>0.59642451650607053</v>
      </c>
      <c r="G34" s="20">
        <v>1.1305194962167879</v>
      </c>
      <c r="H34" s="20">
        <v>0.45977330599175659</v>
      </c>
      <c r="I34" s="18">
        <v>-0.50980461014618883</v>
      </c>
      <c r="J34" s="18">
        <v>0.1501767112469774</v>
      </c>
    </row>
    <row r="35" spans="1:10" x14ac:dyDescent="0.15">
      <c r="A35" s="21" t="s">
        <v>60</v>
      </c>
      <c r="B35" s="21" t="s">
        <v>207</v>
      </c>
      <c r="C35" s="22" t="s">
        <v>30</v>
      </c>
      <c r="D35" s="44" t="s">
        <v>211</v>
      </c>
      <c r="E35" s="20">
        <v>-1.1048064068870935</v>
      </c>
      <c r="F35" s="20">
        <v>0.32826337343254136</v>
      </c>
      <c r="G35" s="20">
        <v>1.1734669031457274</v>
      </c>
      <c r="H35" s="20">
        <v>0.35247878634188229</v>
      </c>
      <c r="I35" s="18">
        <v>-0.34323195267363582</v>
      </c>
      <c r="J35" s="18">
        <v>0.41314733035037599</v>
      </c>
    </row>
    <row r="36" spans="1:10" x14ac:dyDescent="0.15">
      <c r="A36" s="21" t="s">
        <v>140</v>
      </c>
      <c r="B36" s="21" t="s">
        <v>204</v>
      </c>
      <c r="C36" s="19" t="s">
        <v>30</v>
      </c>
      <c r="D36" s="44" t="s">
        <v>211</v>
      </c>
      <c r="E36" s="20">
        <v>-1.6561765972034652</v>
      </c>
      <c r="F36" s="20">
        <v>0.50011586402558605</v>
      </c>
      <c r="G36" s="20">
        <v>1.1203321127187269</v>
      </c>
      <c r="H36" s="20">
        <v>0.2674184238798944</v>
      </c>
      <c r="I36" s="18">
        <v>-0.21811616126417427</v>
      </c>
      <c r="J36" s="18">
        <v>0.33802247385832851</v>
      </c>
    </row>
    <row r="37" spans="1:10" x14ac:dyDescent="0.15">
      <c r="A37" s="21" t="s">
        <v>87</v>
      </c>
      <c r="B37" s="21" t="s">
        <v>205</v>
      </c>
      <c r="C37" s="19" t="s">
        <v>30</v>
      </c>
      <c r="D37" s="44" t="s">
        <v>211</v>
      </c>
      <c r="E37" s="20">
        <v>-1.386219889972093</v>
      </c>
      <c r="F37" s="20">
        <v>0.54245256772442652</v>
      </c>
      <c r="G37" s="20">
        <v>0.81873633171186444</v>
      </c>
      <c r="H37" s="20">
        <v>0.39955562875919809</v>
      </c>
      <c r="I37" s="18">
        <v>-0.61882210149063321</v>
      </c>
      <c r="J37" s="18">
        <v>0.18367047324849514</v>
      </c>
    </row>
    <row r="38" spans="1:10" x14ac:dyDescent="0.15">
      <c r="A38" s="19" t="s">
        <v>166</v>
      </c>
      <c r="B38" s="19" t="s">
        <v>209</v>
      </c>
      <c r="C38" s="19" t="s">
        <v>30</v>
      </c>
      <c r="D38" s="44" t="s">
        <v>221</v>
      </c>
      <c r="E38" s="20">
        <v>-1.5628566877196859</v>
      </c>
      <c r="F38" s="20">
        <v>0.12630805450225377</v>
      </c>
      <c r="G38" s="20">
        <v>1.4814980123264969</v>
      </c>
      <c r="H38" s="20">
        <v>0.36466745365974329</v>
      </c>
      <c r="I38" s="18">
        <v>-0.4399063299473438</v>
      </c>
      <c r="J38" s="18">
        <v>0.28504081621755567</v>
      </c>
    </row>
    <row r="39" spans="1:10" x14ac:dyDescent="0.15">
      <c r="A39" s="21" t="s">
        <v>113</v>
      </c>
      <c r="B39" s="21" t="s">
        <v>206</v>
      </c>
      <c r="C39" s="19" t="s">
        <v>30</v>
      </c>
      <c r="D39" s="44" t="s">
        <v>221</v>
      </c>
      <c r="E39" s="20">
        <v>-1.4463717532052824</v>
      </c>
      <c r="F39" s="20">
        <v>0.50410130280021492</v>
      </c>
      <c r="G39" s="20">
        <v>0.97862992559415141</v>
      </c>
      <c r="H39" s="20">
        <v>0.73844983665796571</v>
      </c>
      <c r="I39" s="18">
        <v>-0.36936491014186379</v>
      </c>
      <c r="J39" s="18">
        <v>0.16673612124320059</v>
      </c>
    </row>
    <row r="40" spans="1:10" x14ac:dyDescent="0.15">
      <c r="A40" s="21" t="s">
        <v>23</v>
      </c>
      <c r="B40" s="21" t="s">
        <v>208</v>
      </c>
      <c r="C40" s="22" t="s">
        <v>30</v>
      </c>
      <c r="D40" s="44" t="s">
        <v>221</v>
      </c>
      <c r="E40" s="20">
        <v>-1.048452412294762</v>
      </c>
      <c r="F40" s="20">
        <v>0.62056334507702282</v>
      </c>
      <c r="G40" s="20">
        <v>1.3136653429295524</v>
      </c>
      <c r="H40" s="20">
        <v>0.19874251861586176</v>
      </c>
      <c r="I40" s="18">
        <v>-0.56748355826022867</v>
      </c>
      <c r="J40" s="18">
        <v>0.17343409392107259</v>
      </c>
    </row>
    <row r="41" spans="1:10" x14ac:dyDescent="0.15">
      <c r="A41" s="21" t="s">
        <v>60</v>
      </c>
      <c r="B41" s="21" t="s">
        <v>207</v>
      </c>
      <c r="C41" s="22" t="s">
        <v>30</v>
      </c>
      <c r="D41" s="44" t="s">
        <v>221</v>
      </c>
      <c r="E41" s="20">
        <v>-1.6772838787711397</v>
      </c>
      <c r="F41" s="20">
        <v>0.32259030885534024</v>
      </c>
      <c r="G41" s="20">
        <v>1.6940125294862911</v>
      </c>
      <c r="H41" s="20">
        <v>0.39758353923619993</v>
      </c>
      <c r="I41" s="18">
        <v>-0.62353632925720981</v>
      </c>
      <c r="J41" s="18">
        <v>0.46866710244079152</v>
      </c>
    </row>
    <row r="42" spans="1:10" x14ac:dyDescent="0.15">
      <c r="A42" s="21" t="s">
        <v>140</v>
      </c>
      <c r="B42" s="21" t="s">
        <v>204</v>
      </c>
      <c r="C42" s="19" t="s">
        <v>30</v>
      </c>
      <c r="D42" s="44" t="s">
        <v>221</v>
      </c>
      <c r="E42" s="20">
        <v>-1.8746615670968665</v>
      </c>
      <c r="F42" s="20">
        <v>0.37708689775699122</v>
      </c>
      <c r="G42" s="20">
        <v>1.6565454058326921</v>
      </c>
      <c r="H42" s="20">
        <v>0.17587758305812626</v>
      </c>
      <c r="I42" s="18">
        <v>-0.87748865522241548</v>
      </c>
      <c r="J42" s="18">
        <v>0.38834782512826127</v>
      </c>
    </row>
    <row r="43" spans="1:10" x14ac:dyDescent="0.15">
      <c r="A43" s="21" t="s">
        <v>87</v>
      </c>
      <c r="B43" s="21" t="s">
        <v>205</v>
      </c>
      <c r="C43" s="19" t="s">
        <v>30</v>
      </c>
      <c r="D43" s="44" t="s">
        <v>221</v>
      </c>
      <c r="E43" s="20">
        <v>-1.0395711222726469</v>
      </c>
      <c r="F43" s="20">
        <v>0.23623840011579644</v>
      </c>
      <c r="G43" s="20">
        <v>0.76684254322467615</v>
      </c>
      <c r="H43" s="20">
        <v>0.41127879877091472</v>
      </c>
      <c r="I43" s="18">
        <v>-0.27272857904797088</v>
      </c>
      <c r="J43" s="18">
        <v>0.25509332250307598</v>
      </c>
    </row>
    <row r="44" spans="1:10" x14ac:dyDescent="0.15">
      <c r="A44" s="19"/>
      <c r="B44" s="19"/>
      <c r="C44" s="19"/>
      <c r="D44" s="19"/>
      <c r="E44" s="19"/>
      <c r="F44" s="19"/>
    </row>
    <row r="45" spans="1:10" x14ac:dyDescent="0.15">
      <c r="A45" s="19"/>
      <c r="B45" s="19"/>
      <c r="C45" s="19"/>
      <c r="D45" s="19"/>
      <c r="E45" s="19"/>
      <c r="F45" s="19"/>
    </row>
    <row r="46" spans="1:10" x14ac:dyDescent="0.15">
      <c r="A46" s="19"/>
      <c r="B46" s="19"/>
      <c r="C46" s="19"/>
      <c r="D46" s="19"/>
      <c r="E46" s="19"/>
      <c r="F46" s="19"/>
    </row>
    <row r="47" spans="1:10" x14ac:dyDescent="0.15">
      <c r="A47" s="19"/>
      <c r="B47" s="19"/>
      <c r="C47" s="19"/>
      <c r="D47" s="19"/>
      <c r="E47" s="19"/>
      <c r="F47" s="19"/>
    </row>
    <row r="48" spans="1:10" x14ac:dyDescent="0.15">
      <c r="A48" s="19"/>
      <c r="B48" s="19"/>
      <c r="C48" s="19"/>
      <c r="D48" s="19"/>
      <c r="E48" s="19"/>
      <c r="F48" s="19"/>
    </row>
    <row r="49" spans="1:6" x14ac:dyDescent="0.15">
      <c r="A49" s="19"/>
      <c r="B49" s="19"/>
      <c r="C49" s="19"/>
      <c r="D49" s="19"/>
      <c r="E49" s="19"/>
      <c r="F49" s="19"/>
    </row>
    <row r="50" spans="1:6" x14ac:dyDescent="0.15">
      <c r="A50" s="19"/>
      <c r="B50" s="19"/>
      <c r="C50" s="19"/>
      <c r="D50" s="19"/>
      <c r="E50" s="19"/>
      <c r="F50" s="19"/>
    </row>
    <row r="51" spans="1:6" x14ac:dyDescent="0.15">
      <c r="A51" s="19"/>
      <c r="B51" s="19"/>
      <c r="C51" s="19"/>
      <c r="D51" s="19"/>
      <c r="E51" s="19"/>
      <c r="F51" s="19"/>
    </row>
    <row r="52" spans="1:6" x14ac:dyDescent="0.15">
      <c r="A52" s="19"/>
      <c r="B52" s="19"/>
      <c r="C52" s="19"/>
      <c r="D52" s="19"/>
      <c r="E52" s="19"/>
      <c r="F52" s="19"/>
    </row>
    <row r="53" spans="1:6" x14ac:dyDescent="0.15">
      <c r="A53" s="19"/>
      <c r="B53" s="19"/>
      <c r="C53" s="19"/>
      <c r="D53" s="19"/>
      <c r="E53" s="19"/>
      <c r="F53" s="19"/>
    </row>
    <row r="54" spans="1:6" x14ac:dyDescent="0.15">
      <c r="A54" s="19"/>
      <c r="B54" s="19"/>
      <c r="C54" s="19"/>
      <c r="D54" s="19"/>
      <c r="E54" s="19"/>
      <c r="F54" s="19"/>
    </row>
    <row r="55" spans="1:6" x14ac:dyDescent="0.15">
      <c r="A55" s="19"/>
      <c r="B55" s="19"/>
      <c r="C55" s="19"/>
      <c r="D55" s="19"/>
      <c r="E55" s="19"/>
      <c r="F55" s="19"/>
    </row>
    <row r="56" spans="1:6" x14ac:dyDescent="0.15">
      <c r="A56" s="19"/>
      <c r="B56" s="19"/>
      <c r="C56" s="19"/>
      <c r="D56" s="19"/>
      <c r="E56" s="19"/>
      <c r="F56" s="19"/>
    </row>
    <row r="57" spans="1:6" x14ac:dyDescent="0.15">
      <c r="A57" s="19"/>
      <c r="B57" s="19"/>
      <c r="C57" s="19"/>
      <c r="D57" s="19"/>
      <c r="E57" s="19"/>
      <c r="F57" s="19"/>
    </row>
    <row r="58" spans="1:6" x14ac:dyDescent="0.15">
      <c r="A58" s="19"/>
      <c r="B58" s="19"/>
      <c r="C58" s="19"/>
      <c r="D58" s="19"/>
      <c r="E58" s="19"/>
      <c r="F58" s="19"/>
    </row>
    <row r="59" spans="1:6" x14ac:dyDescent="0.15">
      <c r="A59" s="19"/>
      <c r="B59" s="19"/>
      <c r="C59" s="19"/>
      <c r="D59" s="19"/>
      <c r="E59" s="19"/>
      <c r="F59" s="19"/>
    </row>
    <row r="60" spans="1:6" x14ac:dyDescent="0.15">
      <c r="A60" s="19"/>
      <c r="B60" s="19"/>
      <c r="C60" s="19"/>
      <c r="D60" s="19"/>
      <c r="E60" s="19"/>
      <c r="F60" s="19"/>
    </row>
    <row r="61" spans="1:6" x14ac:dyDescent="0.15">
      <c r="A61" s="19"/>
      <c r="B61" s="19"/>
      <c r="C61" s="19"/>
      <c r="D61" s="19"/>
      <c r="E61" s="19"/>
      <c r="F61" s="19"/>
    </row>
    <row r="62" spans="1:6" x14ac:dyDescent="0.15">
      <c r="A62" s="19"/>
      <c r="B62" s="19"/>
      <c r="C62" s="19"/>
      <c r="D62" s="19"/>
      <c r="E62" s="19"/>
      <c r="F62" s="19"/>
    </row>
    <row r="63" spans="1:6" x14ac:dyDescent="0.15">
      <c r="A63" s="19"/>
      <c r="B63" s="19"/>
      <c r="C63" s="19"/>
      <c r="D63" s="19"/>
      <c r="E63" s="19"/>
      <c r="F63" s="19"/>
    </row>
    <row r="64" spans="1:6" x14ac:dyDescent="0.15">
      <c r="A64" s="19"/>
      <c r="B64" s="19"/>
      <c r="C64" s="19"/>
      <c r="D64" s="19"/>
      <c r="E64" s="19"/>
      <c r="F64" s="19"/>
    </row>
    <row r="65" spans="1:6" x14ac:dyDescent="0.15">
      <c r="A65" s="19"/>
      <c r="B65" s="19"/>
      <c r="C65" s="19"/>
      <c r="D65" s="19"/>
      <c r="E65" s="19"/>
      <c r="F65" s="19"/>
    </row>
    <row r="66" spans="1:6" x14ac:dyDescent="0.15">
      <c r="A66" s="19"/>
      <c r="B66" s="19"/>
      <c r="C66" s="19"/>
      <c r="D66" s="19"/>
      <c r="E66" s="19"/>
      <c r="F66" s="19"/>
    </row>
    <row r="67" spans="1:6" x14ac:dyDescent="0.15">
      <c r="A67" s="19"/>
      <c r="B67" s="19"/>
      <c r="C67" s="19"/>
      <c r="D67" s="19"/>
      <c r="E67" s="19"/>
      <c r="F67" s="19"/>
    </row>
    <row r="68" spans="1:6" x14ac:dyDescent="0.15">
      <c r="A68" s="19"/>
      <c r="B68" s="19"/>
      <c r="C68" s="19"/>
      <c r="D68" s="19"/>
      <c r="E68" s="19"/>
      <c r="F68" s="19"/>
    </row>
    <row r="69" spans="1:6" x14ac:dyDescent="0.15">
      <c r="A69" s="19"/>
      <c r="B69" s="19"/>
      <c r="C69" s="19"/>
      <c r="D69" s="19"/>
      <c r="E69" s="19"/>
      <c r="F69" s="19"/>
    </row>
    <row r="70" spans="1:6" x14ac:dyDescent="0.15">
      <c r="A70" s="19"/>
      <c r="B70" s="19"/>
      <c r="C70" s="19"/>
      <c r="D70" s="19"/>
      <c r="E70" s="19"/>
      <c r="F70" s="19"/>
    </row>
    <row r="71" spans="1:6" x14ac:dyDescent="0.15">
      <c r="A71" s="19"/>
      <c r="B71" s="19"/>
      <c r="C71" s="19"/>
      <c r="D71" s="19"/>
      <c r="E71" s="19"/>
      <c r="F71" s="19"/>
    </row>
    <row r="72" spans="1:6" x14ac:dyDescent="0.15">
      <c r="A72" s="19"/>
      <c r="B72" s="19"/>
      <c r="C72" s="19"/>
      <c r="D72" s="19"/>
      <c r="E72" s="19"/>
      <c r="F72" s="19"/>
    </row>
    <row r="73" spans="1:6" x14ac:dyDescent="0.15">
      <c r="A73" s="19"/>
      <c r="B73" s="19"/>
      <c r="C73" s="19"/>
      <c r="D73" s="19"/>
      <c r="E73" s="19"/>
      <c r="F73" s="19"/>
    </row>
    <row r="74" spans="1:6" x14ac:dyDescent="0.15">
      <c r="A74" s="19"/>
      <c r="B74" s="19"/>
      <c r="C74" s="19"/>
      <c r="D74" s="19"/>
      <c r="E74" s="19"/>
      <c r="F74" s="19"/>
    </row>
    <row r="75" spans="1:6" x14ac:dyDescent="0.15">
      <c r="A75" s="19"/>
      <c r="B75" s="19"/>
      <c r="C75" s="19"/>
      <c r="D75" s="19"/>
      <c r="E75" s="19"/>
      <c r="F75" s="19"/>
    </row>
    <row r="76" spans="1:6" x14ac:dyDescent="0.15">
      <c r="A76" s="19"/>
      <c r="B76" s="19"/>
      <c r="C76" s="19"/>
      <c r="D76" s="19"/>
      <c r="E76" s="19"/>
      <c r="F76" s="19"/>
    </row>
    <row r="77" spans="1:6" x14ac:dyDescent="0.15">
      <c r="A77" s="19"/>
      <c r="B77" s="19"/>
      <c r="C77" s="19"/>
      <c r="D77" s="19"/>
      <c r="E77" s="19"/>
      <c r="F77" s="19"/>
    </row>
    <row r="78" spans="1:6" x14ac:dyDescent="0.15">
      <c r="A78" s="19"/>
      <c r="B78" s="19"/>
      <c r="C78" s="19"/>
      <c r="D78" s="19"/>
      <c r="E78" s="19"/>
      <c r="F78" s="19"/>
    </row>
    <row r="79" spans="1:6" x14ac:dyDescent="0.15">
      <c r="A79" s="19"/>
      <c r="B79" s="19"/>
      <c r="C79" s="19"/>
      <c r="D79" s="19"/>
      <c r="E79" s="19"/>
      <c r="F79" s="19"/>
    </row>
    <row r="80" spans="1:6" x14ac:dyDescent="0.15">
      <c r="A80" s="19"/>
      <c r="B80" s="19"/>
      <c r="C80" s="19"/>
      <c r="D80" s="19"/>
      <c r="E80" s="19"/>
      <c r="F80" s="19"/>
    </row>
    <row r="81" spans="1:6" x14ac:dyDescent="0.15">
      <c r="A81" s="19"/>
      <c r="B81" s="19"/>
      <c r="C81" s="19"/>
      <c r="D81" s="19"/>
      <c r="E81" s="19"/>
      <c r="F81" s="19"/>
    </row>
    <row r="82" spans="1:6" x14ac:dyDescent="0.15">
      <c r="A82" s="19"/>
      <c r="B82" s="19"/>
      <c r="C82" s="19"/>
      <c r="D82" s="19"/>
      <c r="E82" s="19"/>
      <c r="F82" s="19"/>
    </row>
    <row r="83" spans="1:6" x14ac:dyDescent="0.15">
      <c r="A83" s="19"/>
      <c r="B83" s="19"/>
      <c r="C83" s="19"/>
      <c r="D83" s="19"/>
      <c r="E83" s="19"/>
      <c r="F83" s="19"/>
    </row>
    <row r="84" spans="1:6" x14ac:dyDescent="0.15">
      <c r="A84" s="19"/>
      <c r="B84" s="19"/>
      <c r="C84" s="19"/>
      <c r="D84" s="19"/>
      <c r="E84" s="19"/>
      <c r="F84" s="19"/>
    </row>
    <row r="85" spans="1:6" x14ac:dyDescent="0.15">
      <c r="A85" s="19"/>
      <c r="B85" s="19"/>
      <c r="C85" s="19"/>
      <c r="D85" s="19"/>
      <c r="E85" s="19"/>
      <c r="F85" s="19"/>
    </row>
    <row r="86" spans="1:6" x14ac:dyDescent="0.15">
      <c r="A86" s="19"/>
      <c r="B86" s="19"/>
      <c r="C86" s="19"/>
      <c r="D86" s="19"/>
      <c r="E86" s="19"/>
      <c r="F86" s="19"/>
    </row>
    <row r="87" spans="1:6" x14ac:dyDescent="0.15">
      <c r="A87" s="19"/>
      <c r="B87" s="19"/>
      <c r="C87" s="19"/>
      <c r="D87" s="19"/>
      <c r="E87" s="19"/>
      <c r="F87" s="19"/>
    </row>
    <row r="88" spans="1:6" x14ac:dyDescent="0.15">
      <c r="A88" s="19"/>
      <c r="B88" s="19"/>
      <c r="C88" s="19"/>
      <c r="D88" s="19"/>
      <c r="E88" s="19"/>
      <c r="F88" s="19"/>
    </row>
    <row r="89" spans="1:6" x14ac:dyDescent="0.15">
      <c r="A89" s="19"/>
      <c r="B89" s="19"/>
      <c r="C89" s="19"/>
      <c r="D89" s="19"/>
      <c r="E89" s="19"/>
      <c r="F89" s="19"/>
    </row>
    <row r="90" spans="1:6" x14ac:dyDescent="0.15">
      <c r="A90" s="19"/>
      <c r="B90" s="19"/>
      <c r="C90" s="19"/>
      <c r="D90" s="19"/>
      <c r="E90" s="19"/>
      <c r="F90" s="19"/>
    </row>
    <row r="91" spans="1:6" x14ac:dyDescent="0.15">
      <c r="A91" s="19"/>
      <c r="B91" s="19"/>
      <c r="C91" s="19"/>
      <c r="D91" s="19"/>
      <c r="E91" s="19"/>
      <c r="F91" s="19"/>
    </row>
    <row r="92" spans="1:6" x14ac:dyDescent="0.15">
      <c r="A92" s="19"/>
      <c r="B92" s="19"/>
      <c r="C92" s="19"/>
      <c r="D92" s="19"/>
      <c r="E92" s="19"/>
      <c r="F92" s="19"/>
    </row>
    <row r="93" spans="1:6" x14ac:dyDescent="0.15">
      <c r="A93" s="19"/>
      <c r="B93" s="19"/>
      <c r="C93" s="19"/>
      <c r="D93" s="19"/>
      <c r="E93" s="19"/>
      <c r="F93" s="19"/>
    </row>
    <row r="94" spans="1:6" x14ac:dyDescent="0.15">
      <c r="A94" s="19"/>
      <c r="B94" s="19"/>
      <c r="C94" s="19"/>
      <c r="D94" s="19"/>
      <c r="E94" s="19"/>
      <c r="F94" s="19"/>
    </row>
    <row r="95" spans="1:6" x14ac:dyDescent="0.15">
      <c r="A95" s="19"/>
      <c r="B95" s="19"/>
      <c r="C95" s="19"/>
      <c r="D95" s="19"/>
      <c r="E95" s="19"/>
      <c r="F95" s="19"/>
    </row>
    <row r="96" spans="1:6" x14ac:dyDescent="0.15">
      <c r="A96" s="19"/>
      <c r="B96" s="19"/>
      <c r="C96" s="19"/>
      <c r="D96" s="19"/>
      <c r="E96" s="19"/>
      <c r="F96" s="19"/>
    </row>
    <row r="97" spans="1:6" x14ac:dyDescent="0.15">
      <c r="A97" s="19"/>
      <c r="B97" s="19"/>
      <c r="C97" s="19"/>
      <c r="D97" s="19"/>
      <c r="E97" s="19"/>
      <c r="F97" s="19"/>
    </row>
    <row r="98" spans="1:6" x14ac:dyDescent="0.15">
      <c r="A98" s="19"/>
      <c r="B98" s="19"/>
      <c r="C98" s="19"/>
      <c r="D98" s="19"/>
      <c r="E98" s="19"/>
      <c r="F98" s="19"/>
    </row>
    <row r="99" spans="1:6" x14ac:dyDescent="0.15">
      <c r="A99" s="19"/>
      <c r="B99" s="19"/>
      <c r="C99" s="19"/>
      <c r="D99" s="19"/>
      <c r="E99" s="19"/>
      <c r="F99" s="19"/>
    </row>
    <row r="100" spans="1:6" x14ac:dyDescent="0.15">
      <c r="A100" s="19"/>
      <c r="B100" s="19"/>
      <c r="C100" s="19"/>
      <c r="D100" s="19"/>
      <c r="E100" s="19"/>
      <c r="F100" s="19"/>
    </row>
    <row r="101" spans="1:6" x14ac:dyDescent="0.15">
      <c r="A101" s="19"/>
      <c r="B101" s="19"/>
      <c r="C101" s="19"/>
      <c r="D101" s="19"/>
      <c r="E101" s="19"/>
      <c r="F101" s="19"/>
    </row>
    <row r="102" spans="1:6" x14ac:dyDescent="0.15">
      <c r="A102" s="19"/>
      <c r="B102" s="19"/>
      <c r="C102" s="19"/>
      <c r="D102" s="19"/>
      <c r="E102" s="19"/>
      <c r="F102" s="19"/>
    </row>
    <row r="103" spans="1:6" x14ac:dyDescent="0.15">
      <c r="A103" s="19"/>
      <c r="B103" s="19"/>
      <c r="C103" s="19"/>
      <c r="D103" s="19"/>
      <c r="E103" s="19"/>
      <c r="F103" s="19"/>
    </row>
    <row r="104" spans="1:6" x14ac:dyDescent="0.15">
      <c r="A104" s="19"/>
      <c r="B104" s="19"/>
      <c r="C104" s="19"/>
      <c r="D104" s="19"/>
      <c r="E104" s="19"/>
      <c r="F104" s="19"/>
    </row>
    <row r="105" spans="1:6" x14ac:dyDescent="0.15">
      <c r="A105" s="19"/>
      <c r="B105" s="19"/>
      <c r="C105" s="19"/>
      <c r="D105" s="19"/>
      <c r="E105" s="19"/>
      <c r="F105" s="19"/>
    </row>
    <row r="106" spans="1:6" x14ac:dyDescent="0.15">
      <c r="A106" s="19"/>
      <c r="B106" s="19"/>
      <c r="C106" s="19"/>
      <c r="D106" s="19"/>
      <c r="E106" s="19"/>
      <c r="F106" s="19"/>
    </row>
    <row r="107" spans="1:6" x14ac:dyDescent="0.15">
      <c r="A107" s="19"/>
      <c r="B107" s="19"/>
      <c r="C107" s="19"/>
      <c r="D107" s="19"/>
      <c r="E107" s="19"/>
      <c r="F107" s="19"/>
    </row>
    <row r="108" spans="1:6" x14ac:dyDescent="0.15">
      <c r="A108" s="19"/>
      <c r="B108" s="19"/>
      <c r="C108" s="19"/>
      <c r="D108" s="19"/>
      <c r="E108" s="19"/>
      <c r="F108" s="19"/>
    </row>
    <row r="109" spans="1:6" x14ac:dyDescent="0.15">
      <c r="A109" s="19"/>
      <c r="B109" s="19"/>
      <c r="C109" s="19"/>
      <c r="D109" s="19"/>
      <c r="E109" s="19"/>
      <c r="F109" s="19"/>
    </row>
    <row r="110" spans="1:6" x14ac:dyDescent="0.15">
      <c r="A110" s="19"/>
      <c r="B110" s="19"/>
      <c r="C110" s="19"/>
      <c r="D110" s="19"/>
      <c r="E110" s="19"/>
      <c r="F110" s="19"/>
    </row>
    <row r="111" spans="1:6" x14ac:dyDescent="0.15">
      <c r="A111" s="19"/>
      <c r="B111" s="19"/>
      <c r="C111" s="19"/>
      <c r="D111" s="19"/>
      <c r="E111" s="19"/>
      <c r="F111" s="19"/>
    </row>
    <row r="112" spans="1:6" x14ac:dyDescent="0.15">
      <c r="A112" s="19"/>
      <c r="B112" s="19"/>
      <c r="C112" s="19"/>
      <c r="D112" s="19"/>
      <c r="E112" s="19"/>
      <c r="F112" s="19"/>
    </row>
    <row r="113" spans="1:6" x14ac:dyDescent="0.15">
      <c r="A113" s="19"/>
      <c r="B113" s="19"/>
      <c r="C113" s="19"/>
      <c r="D113" s="19"/>
      <c r="E113" s="19"/>
      <c r="F113" s="19"/>
    </row>
    <row r="114" spans="1:6" x14ac:dyDescent="0.15">
      <c r="A114" s="19"/>
      <c r="B114" s="19"/>
      <c r="C114" s="19"/>
      <c r="D114" s="19"/>
      <c r="E114" s="19"/>
      <c r="F114" s="19"/>
    </row>
    <row r="115" spans="1:6" x14ac:dyDescent="0.15">
      <c r="A115" s="19"/>
      <c r="B115" s="19"/>
      <c r="C115" s="19"/>
      <c r="D115" s="19"/>
      <c r="E115" s="19"/>
      <c r="F115" s="19"/>
    </row>
    <row r="116" spans="1:6" x14ac:dyDescent="0.15">
      <c r="A116" s="19"/>
      <c r="B116" s="19"/>
      <c r="C116" s="19"/>
      <c r="D116" s="19"/>
      <c r="E116" s="19"/>
      <c r="F116" s="19"/>
    </row>
    <row r="117" spans="1:6" x14ac:dyDescent="0.15">
      <c r="A117" s="19"/>
      <c r="B117" s="19"/>
      <c r="C117" s="19"/>
      <c r="D117" s="19"/>
      <c r="E117" s="19"/>
      <c r="F117" s="19"/>
    </row>
    <row r="118" spans="1:6" x14ac:dyDescent="0.15">
      <c r="A118" s="19"/>
      <c r="B118" s="19"/>
      <c r="C118" s="19"/>
      <c r="D118" s="19"/>
      <c r="E118" s="19"/>
      <c r="F118" s="19"/>
    </row>
    <row r="119" spans="1:6" x14ac:dyDescent="0.15">
      <c r="A119" s="19"/>
      <c r="B119" s="19"/>
      <c r="C119" s="19"/>
      <c r="D119" s="19"/>
      <c r="E119" s="19"/>
      <c r="F119" s="19"/>
    </row>
    <row r="120" spans="1:6" x14ac:dyDescent="0.15">
      <c r="A120" s="19"/>
      <c r="B120" s="19"/>
      <c r="C120" s="19"/>
      <c r="D120" s="19"/>
      <c r="E120" s="19"/>
      <c r="F120" s="19"/>
    </row>
    <row r="121" spans="1:6" x14ac:dyDescent="0.15">
      <c r="A121" s="19"/>
      <c r="B121" s="19"/>
      <c r="C121" s="19"/>
      <c r="D121" s="19"/>
      <c r="E121" s="19"/>
      <c r="F121" s="19"/>
    </row>
    <row r="122" spans="1:6" x14ac:dyDescent="0.15">
      <c r="A122" s="19"/>
      <c r="B122" s="19"/>
      <c r="C122" s="19"/>
      <c r="D122" s="19"/>
      <c r="E122" s="19"/>
      <c r="F122" s="19"/>
    </row>
    <row r="123" spans="1:6" x14ac:dyDescent="0.15">
      <c r="A123" s="19"/>
      <c r="B123" s="19"/>
      <c r="C123" s="19"/>
      <c r="D123" s="19"/>
      <c r="E123" s="19"/>
      <c r="F123" s="19"/>
    </row>
    <row r="124" spans="1:6" x14ac:dyDescent="0.15">
      <c r="A124" s="19"/>
      <c r="B124" s="19"/>
      <c r="C124" s="19"/>
      <c r="D124" s="19"/>
      <c r="E124" s="19"/>
      <c r="F124" s="19"/>
    </row>
    <row r="125" spans="1:6" x14ac:dyDescent="0.15">
      <c r="A125" s="19"/>
      <c r="B125" s="19"/>
      <c r="C125" s="19"/>
      <c r="D125" s="19"/>
      <c r="E125" s="19"/>
      <c r="F125" s="19"/>
    </row>
    <row r="126" spans="1:6" x14ac:dyDescent="0.15">
      <c r="A126" s="19"/>
      <c r="B126" s="19"/>
      <c r="C126" s="19"/>
      <c r="D126" s="19"/>
      <c r="E126" s="19"/>
      <c r="F126" s="19"/>
    </row>
    <row r="127" spans="1:6" x14ac:dyDescent="0.15">
      <c r="A127" s="19"/>
      <c r="B127" s="19"/>
      <c r="C127" s="19"/>
      <c r="D127" s="19"/>
      <c r="E127" s="19"/>
      <c r="F127" s="19"/>
    </row>
    <row r="128" spans="1:6" x14ac:dyDescent="0.15">
      <c r="A128" s="19"/>
      <c r="B128" s="19"/>
      <c r="C128" s="19"/>
      <c r="D128" s="19"/>
      <c r="E128" s="19"/>
      <c r="F128" s="19"/>
    </row>
    <row r="129" spans="1:6" x14ac:dyDescent="0.15">
      <c r="A129" s="19"/>
      <c r="B129" s="19"/>
      <c r="C129" s="19"/>
      <c r="D129" s="19"/>
      <c r="E129" s="19"/>
      <c r="F129" s="19"/>
    </row>
    <row r="130" spans="1:6" x14ac:dyDescent="0.15">
      <c r="A130" s="19"/>
      <c r="B130" s="19"/>
      <c r="C130" s="19"/>
      <c r="D130" s="19"/>
      <c r="E130" s="19"/>
      <c r="F130" s="19"/>
    </row>
    <row r="131" spans="1:6" x14ac:dyDescent="0.15">
      <c r="A131" s="19"/>
      <c r="B131" s="19"/>
      <c r="C131" s="19"/>
      <c r="D131" s="19"/>
      <c r="E131" s="19"/>
      <c r="F131" s="19"/>
    </row>
    <row r="132" spans="1:6" x14ac:dyDescent="0.15">
      <c r="A132" s="19"/>
      <c r="B132" s="19"/>
      <c r="C132" s="19"/>
      <c r="D132" s="19"/>
      <c r="E132" s="19"/>
      <c r="F132" s="19"/>
    </row>
    <row r="133" spans="1:6" x14ac:dyDescent="0.15">
      <c r="A133" s="19"/>
      <c r="B133" s="19"/>
      <c r="C133" s="19"/>
      <c r="D133" s="19"/>
      <c r="E133" s="19"/>
      <c r="F133" s="19"/>
    </row>
    <row r="134" spans="1:6" x14ac:dyDescent="0.15">
      <c r="A134" s="19"/>
      <c r="B134" s="19"/>
      <c r="C134" s="19"/>
      <c r="D134" s="19"/>
      <c r="E134" s="19"/>
      <c r="F134" s="19"/>
    </row>
    <row r="135" spans="1:6" x14ac:dyDescent="0.15">
      <c r="A135" s="19"/>
      <c r="B135" s="19"/>
      <c r="C135" s="19"/>
      <c r="D135" s="19"/>
      <c r="E135" s="19"/>
      <c r="F135" s="19"/>
    </row>
    <row r="136" spans="1:6" x14ac:dyDescent="0.15">
      <c r="A136" s="19"/>
      <c r="B136" s="19"/>
      <c r="C136" s="19"/>
      <c r="D136" s="19"/>
      <c r="E136" s="19"/>
      <c r="F136" s="19"/>
    </row>
    <row r="137" spans="1:6" x14ac:dyDescent="0.15">
      <c r="A137" s="19"/>
      <c r="B137" s="19"/>
      <c r="C137" s="19"/>
      <c r="D137" s="19"/>
      <c r="E137" s="19"/>
      <c r="F137" s="19"/>
    </row>
    <row r="138" spans="1:6" x14ac:dyDescent="0.15">
      <c r="A138" s="19"/>
      <c r="B138" s="19"/>
      <c r="C138" s="19"/>
      <c r="D138" s="19"/>
      <c r="E138" s="19"/>
      <c r="F138" s="19"/>
    </row>
    <row r="139" spans="1:6" x14ac:dyDescent="0.15">
      <c r="A139" s="19"/>
      <c r="B139" s="19"/>
      <c r="C139" s="19"/>
      <c r="D139" s="19"/>
      <c r="E139" s="19"/>
      <c r="F139" s="19"/>
    </row>
    <row r="140" spans="1:6" x14ac:dyDescent="0.15">
      <c r="A140" s="19"/>
      <c r="B140" s="19"/>
      <c r="C140" s="19"/>
      <c r="D140" s="19"/>
      <c r="E140" s="19"/>
      <c r="F140" s="19"/>
    </row>
    <row r="141" spans="1:6" x14ac:dyDescent="0.15">
      <c r="A141" s="19"/>
      <c r="B141" s="19"/>
      <c r="C141" s="19"/>
      <c r="D141" s="19"/>
      <c r="E141" s="19"/>
      <c r="F141" s="19"/>
    </row>
    <row r="142" spans="1:6" x14ac:dyDescent="0.15">
      <c r="A142" s="19"/>
      <c r="B142" s="19"/>
      <c r="C142" s="19"/>
      <c r="D142" s="19"/>
      <c r="E142" s="19"/>
      <c r="F142" s="19"/>
    </row>
    <row r="143" spans="1:6" x14ac:dyDescent="0.15">
      <c r="A143" s="19"/>
      <c r="B143" s="19"/>
      <c r="C143" s="19"/>
      <c r="D143" s="19"/>
      <c r="E143" s="19"/>
      <c r="F143" s="19"/>
    </row>
    <row r="144" spans="1:6" x14ac:dyDescent="0.15">
      <c r="A144" s="19"/>
      <c r="B144" s="19"/>
      <c r="C144" s="19"/>
      <c r="D144" s="19"/>
      <c r="E144" s="19"/>
      <c r="F144" s="19"/>
    </row>
    <row r="145" spans="1:6" x14ac:dyDescent="0.15">
      <c r="A145" s="19"/>
      <c r="B145" s="19"/>
      <c r="C145" s="19"/>
      <c r="D145" s="19"/>
      <c r="E145" s="19"/>
      <c r="F145" s="19"/>
    </row>
    <row r="146" spans="1:6" x14ac:dyDescent="0.15">
      <c r="A146" s="19"/>
      <c r="B146" s="19"/>
      <c r="C146" s="19"/>
      <c r="D146" s="19"/>
      <c r="E146" s="19"/>
      <c r="F146" s="19"/>
    </row>
    <row r="147" spans="1:6" x14ac:dyDescent="0.15">
      <c r="A147" s="19"/>
      <c r="B147" s="19"/>
      <c r="C147" s="19"/>
      <c r="D147" s="19"/>
      <c r="E147" s="19"/>
      <c r="F147" s="19"/>
    </row>
    <row r="148" spans="1:6" x14ac:dyDescent="0.15">
      <c r="A148" s="19"/>
      <c r="B148" s="19"/>
      <c r="C148" s="19"/>
      <c r="D148" s="19"/>
      <c r="E148" s="19"/>
      <c r="F148" s="19"/>
    </row>
    <row r="149" spans="1:6" x14ac:dyDescent="0.15">
      <c r="A149" s="19"/>
      <c r="B149" s="19"/>
      <c r="C149" s="19"/>
      <c r="D149" s="19"/>
      <c r="E149" s="19"/>
      <c r="F149" s="19"/>
    </row>
    <row r="150" spans="1:6" x14ac:dyDescent="0.15">
      <c r="A150" s="19"/>
      <c r="B150" s="19"/>
      <c r="C150" s="19"/>
      <c r="D150" s="19"/>
      <c r="E150" s="19"/>
      <c r="F150" s="19"/>
    </row>
    <row r="151" spans="1:6" x14ac:dyDescent="0.15">
      <c r="A151" s="19"/>
      <c r="B151" s="19"/>
      <c r="C151" s="19"/>
      <c r="D151" s="19"/>
      <c r="E151" s="19"/>
      <c r="F151" s="19"/>
    </row>
    <row r="152" spans="1:6" x14ac:dyDescent="0.15">
      <c r="A152" s="19"/>
      <c r="B152" s="19"/>
      <c r="C152" s="19"/>
      <c r="D152" s="19"/>
      <c r="E152" s="19"/>
      <c r="F152" s="19"/>
    </row>
    <row r="153" spans="1:6" x14ac:dyDescent="0.15">
      <c r="A153" s="19"/>
      <c r="B153" s="19"/>
      <c r="C153" s="19"/>
      <c r="D153" s="19"/>
      <c r="E153" s="19"/>
      <c r="F153" s="19"/>
    </row>
    <row r="154" spans="1:6" x14ac:dyDescent="0.15">
      <c r="A154" s="19"/>
      <c r="B154" s="19"/>
      <c r="C154" s="19"/>
      <c r="D154" s="19"/>
      <c r="E154" s="19"/>
      <c r="F154" s="19"/>
    </row>
    <row r="155" spans="1:6" x14ac:dyDescent="0.15">
      <c r="A155" s="19"/>
      <c r="B155" s="19"/>
      <c r="C155" s="19"/>
      <c r="D155" s="19"/>
      <c r="E155" s="19"/>
      <c r="F155" s="19"/>
    </row>
    <row r="156" spans="1:6" x14ac:dyDescent="0.15">
      <c r="A156" s="19"/>
      <c r="B156" s="19"/>
      <c r="C156" s="19"/>
      <c r="D156" s="19"/>
      <c r="E156" s="19"/>
      <c r="F156" s="19"/>
    </row>
    <row r="157" spans="1:6" x14ac:dyDescent="0.15">
      <c r="A157" s="19"/>
      <c r="B157" s="19"/>
      <c r="C157" s="19"/>
      <c r="D157" s="19"/>
      <c r="E157" s="19"/>
      <c r="F157" s="19"/>
    </row>
    <row r="158" spans="1:6" x14ac:dyDescent="0.15">
      <c r="A158" s="19"/>
      <c r="B158" s="19"/>
      <c r="C158" s="19"/>
      <c r="D158" s="19"/>
      <c r="E158" s="19"/>
      <c r="F158" s="19"/>
    </row>
    <row r="159" spans="1:6" x14ac:dyDescent="0.15">
      <c r="A159" s="19"/>
      <c r="B159" s="19"/>
      <c r="C159" s="19"/>
      <c r="D159" s="19"/>
      <c r="E159" s="19"/>
      <c r="F159" s="19"/>
    </row>
    <row r="160" spans="1:6" x14ac:dyDescent="0.15">
      <c r="A160" s="19"/>
      <c r="B160" s="19"/>
      <c r="C160" s="19"/>
      <c r="D160" s="19"/>
      <c r="E160" s="19"/>
      <c r="F160" s="19"/>
    </row>
    <row r="161" spans="1:6" x14ac:dyDescent="0.15">
      <c r="A161" s="19"/>
      <c r="B161" s="19"/>
      <c r="C161" s="19"/>
      <c r="D161" s="19"/>
      <c r="E161" s="19"/>
      <c r="F161" s="19"/>
    </row>
    <row r="162" spans="1:6" x14ac:dyDescent="0.15">
      <c r="A162" s="19"/>
      <c r="B162" s="19"/>
      <c r="C162" s="19"/>
      <c r="D162" s="19"/>
      <c r="E162" s="19"/>
      <c r="F162" s="19"/>
    </row>
    <row r="163" spans="1:6" x14ac:dyDescent="0.15">
      <c r="A163" s="19"/>
      <c r="B163" s="19"/>
      <c r="C163" s="19"/>
      <c r="D163" s="19"/>
      <c r="E163" s="19"/>
      <c r="F163" s="19"/>
    </row>
    <row r="164" spans="1:6" x14ac:dyDescent="0.15">
      <c r="A164" s="19"/>
      <c r="B164" s="19"/>
      <c r="C164" s="19"/>
      <c r="D164" s="19"/>
      <c r="E164" s="19"/>
      <c r="F164" s="19"/>
    </row>
    <row r="165" spans="1:6" x14ac:dyDescent="0.15">
      <c r="A165" s="19"/>
      <c r="B165" s="19"/>
      <c r="C165" s="19"/>
      <c r="D165" s="19"/>
      <c r="E165" s="19"/>
      <c r="F165" s="19"/>
    </row>
    <row r="166" spans="1:6" x14ac:dyDescent="0.15">
      <c r="A166" s="19"/>
      <c r="B166" s="19"/>
      <c r="C166" s="19"/>
      <c r="D166" s="19"/>
      <c r="E166" s="19"/>
      <c r="F166" s="19"/>
    </row>
    <row r="167" spans="1:6" x14ac:dyDescent="0.15">
      <c r="A167" s="19"/>
      <c r="B167" s="19"/>
      <c r="C167" s="19"/>
      <c r="D167" s="19"/>
      <c r="E167" s="19"/>
      <c r="F167" s="19"/>
    </row>
    <row r="168" spans="1:6" x14ac:dyDescent="0.15">
      <c r="A168" s="19"/>
      <c r="B168" s="19"/>
      <c r="C168" s="19"/>
      <c r="D168" s="19"/>
      <c r="E168" s="19"/>
      <c r="F168" s="19"/>
    </row>
    <row r="169" spans="1:6" x14ac:dyDescent="0.15">
      <c r="A169" s="19"/>
      <c r="B169" s="19"/>
      <c r="C169" s="19"/>
      <c r="D169" s="19"/>
      <c r="E169" s="19"/>
      <c r="F169" s="19"/>
    </row>
    <row r="170" spans="1:6" x14ac:dyDescent="0.15">
      <c r="A170" s="19"/>
      <c r="B170" s="19"/>
      <c r="C170" s="19"/>
      <c r="D170" s="19"/>
      <c r="E170" s="19"/>
      <c r="F170" s="19"/>
    </row>
    <row r="171" spans="1:6" x14ac:dyDescent="0.15">
      <c r="A171" s="19"/>
      <c r="B171" s="19"/>
      <c r="C171" s="19"/>
      <c r="D171" s="19"/>
      <c r="E171" s="19"/>
      <c r="F171" s="19"/>
    </row>
    <row r="172" spans="1:6" x14ac:dyDescent="0.15">
      <c r="A172" s="19"/>
      <c r="B172" s="19"/>
      <c r="C172" s="19"/>
      <c r="D172" s="19"/>
      <c r="E172" s="19"/>
      <c r="F172" s="19"/>
    </row>
    <row r="173" spans="1:6" x14ac:dyDescent="0.15">
      <c r="A173" s="19"/>
      <c r="B173" s="19"/>
      <c r="C173" s="19"/>
      <c r="D173" s="19"/>
      <c r="E173" s="19"/>
      <c r="F173" s="19"/>
    </row>
    <row r="174" spans="1:6" x14ac:dyDescent="0.15">
      <c r="A174" s="19"/>
      <c r="B174" s="19"/>
      <c r="C174" s="19"/>
      <c r="D174" s="19"/>
      <c r="E174" s="19"/>
      <c r="F174" s="19"/>
    </row>
    <row r="175" spans="1:6" x14ac:dyDescent="0.15">
      <c r="A175" s="19"/>
      <c r="B175" s="19"/>
      <c r="C175" s="19"/>
      <c r="D175" s="19"/>
      <c r="E175" s="19"/>
      <c r="F175" s="19"/>
    </row>
    <row r="176" spans="1:6" x14ac:dyDescent="0.15">
      <c r="A176" s="19"/>
      <c r="B176" s="19"/>
      <c r="C176" s="19"/>
      <c r="D176" s="19"/>
      <c r="E176" s="19"/>
      <c r="F176" s="19"/>
    </row>
    <row r="177" spans="1:6" x14ac:dyDescent="0.15">
      <c r="A177" s="19"/>
      <c r="B177" s="19"/>
      <c r="C177" s="19"/>
      <c r="D177" s="19"/>
      <c r="E177" s="19"/>
      <c r="F177" s="19"/>
    </row>
    <row r="178" spans="1:6" x14ac:dyDescent="0.15">
      <c r="A178" s="19"/>
      <c r="B178" s="19"/>
      <c r="C178" s="19"/>
      <c r="D178" s="19"/>
      <c r="E178" s="19"/>
      <c r="F178" s="19"/>
    </row>
    <row r="179" spans="1:6" x14ac:dyDescent="0.15">
      <c r="A179" s="19"/>
      <c r="B179" s="19"/>
      <c r="C179" s="19"/>
      <c r="D179" s="19"/>
      <c r="E179" s="19"/>
      <c r="F179" s="19"/>
    </row>
    <row r="180" spans="1:6" x14ac:dyDescent="0.15">
      <c r="A180" s="19"/>
      <c r="B180" s="19"/>
      <c r="C180" s="19"/>
      <c r="D180" s="19"/>
      <c r="E180" s="19"/>
      <c r="F180" s="19"/>
    </row>
    <row r="181" spans="1:6" x14ac:dyDescent="0.15">
      <c r="A181" s="19"/>
      <c r="B181" s="19"/>
      <c r="C181" s="19"/>
      <c r="D181" s="19"/>
      <c r="E181" s="19"/>
      <c r="F181" s="19"/>
    </row>
    <row r="182" spans="1:6" x14ac:dyDescent="0.15">
      <c r="A182" s="19"/>
      <c r="B182" s="19"/>
      <c r="C182" s="19"/>
      <c r="D182" s="19"/>
      <c r="E182" s="19"/>
      <c r="F182" s="19"/>
    </row>
    <row r="183" spans="1:6" x14ac:dyDescent="0.15">
      <c r="A183" s="19"/>
      <c r="B183" s="19"/>
      <c r="C183" s="19"/>
      <c r="D183" s="19"/>
      <c r="E183" s="19"/>
      <c r="F183" s="19"/>
    </row>
    <row r="184" spans="1:6" x14ac:dyDescent="0.15">
      <c r="A184" s="19"/>
      <c r="B184" s="19"/>
      <c r="C184" s="19"/>
      <c r="D184" s="19"/>
      <c r="E184" s="19"/>
      <c r="F184" s="19"/>
    </row>
    <row r="185" spans="1:6" x14ac:dyDescent="0.15">
      <c r="A185" s="19"/>
      <c r="B185" s="19"/>
      <c r="C185" s="19"/>
      <c r="D185" s="19"/>
      <c r="E185" s="19"/>
      <c r="F185" s="19"/>
    </row>
    <row r="186" spans="1:6" x14ac:dyDescent="0.15">
      <c r="A186" s="19"/>
      <c r="B186" s="19"/>
      <c r="C186" s="19"/>
      <c r="D186" s="19"/>
      <c r="E186" s="19"/>
      <c r="F186" s="19"/>
    </row>
    <row r="187" spans="1:6" x14ac:dyDescent="0.15">
      <c r="A187" s="19"/>
      <c r="B187" s="19"/>
      <c r="C187" s="19"/>
      <c r="D187" s="19"/>
      <c r="E187" s="19"/>
      <c r="F187" s="19"/>
    </row>
    <row r="188" spans="1:6" x14ac:dyDescent="0.15">
      <c r="A188" s="19"/>
      <c r="B188" s="19"/>
      <c r="C188" s="19"/>
      <c r="D188" s="19"/>
      <c r="E188" s="19"/>
      <c r="F188" s="19"/>
    </row>
    <row r="189" spans="1:6" x14ac:dyDescent="0.15">
      <c r="A189" s="19"/>
      <c r="B189" s="19"/>
      <c r="C189" s="19"/>
      <c r="D189" s="19"/>
      <c r="E189" s="19"/>
      <c r="F189" s="19"/>
    </row>
    <row r="190" spans="1:6" x14ac:dyDescent="0.15">
      <c r="A190" s="19"/>
      <c r="B190" s="19"/>
      <c r="C190" s="19"/>
      <c r="D190" s="19"/>
      <c r="E190" s="19"/>
      <c r="F190" s="19"/>
    </row>
    <row r="191" spans="1:6" x14ac:dyDescent="0.15">
      <c r="A191" s="19"/>
      <c r="B191" s="19"/>
      <c r="C191" s="19"/>
      <c r="D191" s="19"/>
      <c r="E191" s="19"/>
      <c r="F191" s="19"/>
    </row>
    <row r="192" spans="1:6" x14ac:dyDescent="0.15">
      <c r="A192" s="19"/>
      <c r="B192" s="19"/>
      <c r="C192" s="19"/>
      <c r="D192" s="19"/>
      <c r="E192" s="19"/>
      <c r="F192" s="19"/>
    </row>
    <row r="193" spans="1:6" x14ac:dyDescent="0.15">
      <c r="A193" s="19"/>
      <c r="B193" s="19"/>
      <c r="C193" s="19"/>
      <c r="D193" s="19"/>
      <c r="E193" s="19"/>
      <c r="F193" s="19"/>
    </row>
    <row r="194" spans="1:6" x14ac:dyDescent="0.15">
      <c r="A194" s="19"/>
      <c r="B194" s="19"/>
      <c r="C194" s="19"/>
      <c r="D194" s="19"/>
      <c r="E194" s="19"/>
      <c r="F194" s="19"/>
    </row>
    <row r="195" spans="1:6" x14ac:dyDescent="0.15">
      <c r="A195" s="19"/>
      <c r="B195" s="19"/>
      <c r="C195" s="19"/>
      <c r="D195" s="19"/>
      <c r="E195" s="19"/>
      <c r="F195" s="19"/>
    </row>
    <row r="196" spans="1:6" x14ac:dyDescent="0.15">
      <c r="A196" s="19"/>
      <c r="B196" s="19"/>
      <c r="C196" s="19"/>
      <c r="D196" s="19"/>
      <c r="E196" s="19"/>
      <c r="F196" s="19"/>
    </row>
    <row r="197" spans="1:6" x14ac:dyDescent="0.15">
      <c r="A197" s="19"/>
      <c r="B197" s="19"/>
      <c r="C197" s="19"/>
      <c r="D197" s="19"/>
      <c r="E197" s="19"/>
      <c r="F197" s="19"/>
    </row>
    <row r="198" spans="1:6" x14ac:dyDescent="0.15">
      <c r="A198" s="19"/>
      <c r="B198" s="19"/>
      <c r="C198" s="19"/>
      <c r="D198" s="19"/>
      <c r="E198" s="19"/>
      <c r="F198" s="19"/>
    </row>
    <row r="199" spans="1:6" x14ac:dyDescent="0.15">
      <c r="A199" s="19"/>
      <c r="B199" s="19"/>
      <c r="C199" s="19"/>
      <c r="D199" s="19"/>
      <c r="E199" s="19"/>
      <c r="F199" s="19"/>
    </row>
    <row r="200" spans="1:6" x14ac:dyDescent="0.15">
      <c r="A200" s="19"/>
      <c r="B200" s="19"/>
      <c r="C200" s="19"/>
      <c r="D200" s="19"/>
      <c r="E200" s="19"/>
      <c r="F200" s="19"/>
    </row>
    <row r="201" spans="1:6" x14ac:dyDescent="0.15">
      <c r="A201" s="19"/>
      <c r="B201" s="19"/>
      <c r="C201" s="19"/>
      <c r="D201" s="19"/>
      <c r="E201" s="19"/>
      <c r="F201" s="19"/>
    </row>
    <row r="202" spans="1:6" x14ac:dyDescent="0.15">
      <c r="A202" s="19"/>
      <c r="B202" s="19"/>
      <c r="C202" s="19"/>
      <c r="D202" s="19"/>
      <c r="E202" s="19"/>
      <c r="F202" s="19"/>
    </row>
    <row r="203" spans="1:6" x14ac:dyDescent="0.15">
      <c r="A203" s="19"/>
      <c r="B203" s="19"/>
      <c r="C203" s="19"/>
      <c r="D203" s="19"/>
      <c r="E203" s="19"/>
      <c r="F203" s="19"/>
    </row>
    <row r="204" spans="1:6" x14ac:dyDescent="0.15">
      <c r="A204" s="19"/>
      <c r="B204" s="19"/>
      <c r="C204" s="19"/>
      <c r="D204" s="19"/>
      <c r="E204" s="19"/>
      <c r="F204" s="19"/>
    </row>
    <row r="205" spans="1:6" x14ac:dyDescent="0.15">
      <c r="A205" s="19"/>
      <c r="B205" s="19"/>
      <c r="C205" s="19"/>
      <c r="D205" s="19"/>
      <c r="E205" s="19"/>
      <c r="F205" s="19"/>
    </row>
    <row r="206" spans="1:6" x14ac:dyDescent="0.15">
      <c r="A206" s="19"/>
      <c r="B206" s="19"/>
      <c r="C206" s="19"/>
      <c r="D206" s="19"/>
      <c r="E206" s="19"/>
      <c r="F206" s="19"/>
    </row>
    <row r="207" spans="1:6" x14ac:dyDescent="0.15">
      <c r="A207" s="19"/>
      <c r="B207" s="19"/>
      <c r="C207" s="19"/>
      <c r="D207" s="19"/>
      <c r="E207" s="19"/>
      <c r="F207" s="19"/>
    </row>
    <row r="208" spans="1:6" x14ac:dyDescent="0.15">
      <c r="A208" s="19"/>
      <c r="B208" s="19"/>
      <c r="C208" s="19"/>
      <c r="D208" s="19"/>
      <c r="E208" s="19"/>
      <c r="F208" s="19"/>
    </row>
    <row r="209" spans="1:6" x14ac:dyDescent="0.15">
      <c r="A209" s="19"/>
      <c r="B209" s="19"/>
      <c r="C209" s="19"/>
      <c r="D209" s="19"/>
      <c r="E209" s="19"/>
      <c r="F209" s="19"/>
    </row>
    <row r="210" spans="1:6" x14ac:dyDescent="0.15">
      <c r="A210" s="19"/>
      <c r="B210" s="19"/>
      <c r="C210" s="19"/>
      <c r="D210" s="19"/>
      <c r="E210" s="19"/>
      <c r="F210" s="19"/>
    </row>
    <row r="211" spans="1:6" x14ac:dyDescent="0.15">
      <c r="A211" s="19"/>
      <c r="B211" s="19"/>
      <c r="C211" s="19"/>
      <c r="D211" s="19"/>
      <c r="E211" s="19"/>
      <c r="F211" s="19"/>
    </row>
    <row r="212" spans="1:6" x14ac:dyDescent="0.15">
      <c r="A212" s="19"/>
      <c r="B212" s="19"/>
      <c r="C212" s="19"/>
      <c r="D212" s="19"/>
      <c r="E212" s="19"/>
      <c r="F212" s="19"/>
    </row>
    <row r="213" spans="1:6" x14ac:dyDescent="0.15">
      <c r="A213" s="19"/>
      <c r="B213" s="19"/>
      <c r="C213" s="19"/>
      <c r="D213" s="19"/>
      <c r="E213" s="19"/>
      <c r="F213" s="19"/>
    </row>
    <row r="214" spans="1:6" x14ac:dyDescent="0.15">
      <c r="A214" s="19"/>
      <c r="B214" s="19"/>
      <c r="C214" s="19"/>
      <c r="D214" s="19"/>
      <c r="E214" s="19"/>
      <c r="F214" s="19"/>
    </row>
    <row r="215" spans="1:6" x14ac:dyDescent="0.15">
      <c r="A215" s="19"/>
      <c r="B215" s="19"/>
      <c r="C215" s="19"/>
      <c r="D215" s="19"/>
      <c r="E215" s="19"/>
      <c r="F215" s="19"/>
    </row>
    <row r="216" spans="1:6" x14ac:dyDescent="0.15">
      <c r="A216" s="19"/>
      <c r="B216" s="19"/>
      <c r="C216" s="19"/>
      <c r="D216" s="19"/>
      <c r="E216" s="19"/>
      <c r="F216" s="19"/>
    </row>
    <row r="217" spans="1:6" x14ac:dyDescent="0.15">
      <c r="A217" s="19"/>
      <c r="B217" s="19"/>
      <c r="C217" s="19"/>
      <c r="D217" s="19"/>
      <c r="E217" s="19"/>
      <c r="F217" s="19"/>
    </row>
    <row r="218" spans="1:6" x14ac:dyDescent="0.15">
      <c r="A218" s="19"/>
      <c r="B218" s="19"/>
      <c r="C218" s="19"/>
      <c r="D218" s="19"/>
      <c r="E218" s="19"/>
      <c r="F218" s="19"/>
    </row>
    <row r="219" spans="1:6" x14ac:dyDescent="0.15">
      <c r="A219" s="19"/>
      <c r="B219" s="19"/>
      <c r="C219" s="19"/>
      <c r="D219" s="19"/>
      <c r="E219" s="19"/>
      <c r="F219" s="19"/>
    </row>
    <row r="220" spans="1:6" x14ac:dyDescent="0.15">
      <c r="A220" s="19"/>
      <c r="B220" s="19"/>
      <c r="C220" s="19"/>
      <c r="D220" s="19"/>
      <c r="E220" s="19"/>
      <c r="F220" s="19"/>
    </row>
    <row r="221" spans="1:6" x14ac:dyDescent="0.15">
      <c r="A221" s="19"/>
      <c r="B221" s="19"/>
      <c r="C221" s="19"/>
      <c r="D221" s="19"/>
      <c r="E221" s="19"/>
      <c r="F221" s="19"/>
    </row>
    <row r="222" spans="1:6" x14ac:dyDescent="0.15">
      <c r="A222" s="19"/>
      <c r="B222" s="19"/>
      <c r="C222" s="19"/>
      <c r="D222" s="19"/>
      <c r="E222" s="19"/>
      <c r="F222" s="19"/>
    </row>
    <row r="223" spans="1:6" x14ac:dyDescent="0.15">
      <c r="A223" s="19"/>
      <c r="B223" s="19"/>
      <c r="C223" s="19"/>
      <c r="D223" s="19"/>
      <c r="E223" s="19"/>
      <c r="F223" s="19"/>
    </row>
    <row r="224" spans="1:6" x14ac:dyDescent="0.15">
      <c r="A224" s="19"/>
      <c r="B224" s="19"/>
      <c r="C224" s="19"/>
      <c r="D224" s="19"/>
      <c r="E224" s="19"/>
      <c r="F224" s="19"/>
    </row>
    <row r="225" spans="1:6" x14ac:dyDescent="0.15">
      <c r="A225" s="19"/>
      <c r="B225" s="19"/>
      <c r="C225" s="19"/>
      <c r="D225" s="19"/>
      <c r="E225" s="19"/>
      <c r="F225" s="19"/>
    </row>
    <row r="226" spans="1:6" x14ac:dyDescent="0.15">
      <c r="A226" s="19"/>
      <c r="B226" s="19"/>
      <c r="C226" s="19"/>
      <c r="D226" s="19"/>
      <c r="E226" s="19"/>
      <c r="F226" s="19"/>
    </row>
    <row r="227" spans="1:6" x14ac:dyDescent="0.15">
      <c r="A227" s="19"/>
      <c r="B227" s="19"/>
      <c r="C227" s="19"/>
      <c r="D227" s="19"/>
      <c r="E227" s="19"/>
      <c r="F227" s="19"/>
    </row>
    <row r="228" spans="1:6" x14ac:dyDescent="0.15">
      <c r="A228" s="19"/>
      <c r="B228" s="19"/>
      <c r="C228" s="19"/>
      <c r="D228" s="19"/>
      <c r="E228" s="19"/>
      <c r="F228" s="19"/>
    </row>
    <row r="229" spans="1:6" x14ac:dyDescent="0.15">
      <c r="A229" s="19"/>
      <c r="B229" s="19"/>
      <c r="C229" s="19"/>
      <c r="D229" s="19"/>
      <c r="E229" s="19"/>
      <c r="F229" s="19"/>
    </row>
    <row r="230" spans="1:6" x14ac:dyDescent="0.15">
      <c r="A230" s="19"/>
      <c r="B230" s="19"/>
      <c r="C230" s="19"/>
      <c r="D230" s="19"/>
      <c r="E230" s="19"/>
      <c r="F230" s="19"/>
    </row>
    <row r="231" spans="1:6" x14ac:dyDescent="0.15">
      <c r="A231" s="19"/>
      <c r="B231" s="19"/>
      <c r="C231" s="19"/>
      <c r="D231" s="19"/>
      <c r="E231" s="19"/>
      <c r="F231" s="19"/>
    </row>
    <row r="232" spans="1:6" x14ac:dyDescent="0.15">
      <c r="A232" s="19"/>
      <c r="B232" s="19"/>
      <c r="C232" s="19"/>
      <c r="D232" s="19"/>
      <c r="E232" s="19"/>
      <c r="F232" s="19"/>
    </row>
    <row r="233" spans="1:6" x14ac:dyDescent="0.15">
      <c r="A233" s="19"/>
      <c r="B233" s="19"/>
      <c r="C233" s="19"/>
      <c r="D233" s="19"/>
      <c r="E233" s="19"/>
      <c r="F233" s="19"/>
    </row>
    <row r="234" spans="1:6" x14ac:dyDescent="0.15">
      <c r="A234" s="19"/>
      <c r="B234" s="19"/>
      <c r="C234" s="19"/>
      <c r="D234" s="19"/>
      <c r="E234" s="19"/>
      <c r="F234" s="19"/>
    </row>
    <row r="235" spans="1:6" x14ac:dyDescent="0.15">
      <c r="A235" s="19"/>
      <c r="B235" s="19"/>
      <c r="C235" s="19"/>
      <c r="D235" s="19"/>
      <c r="E235" s="19"/>
      <c r="F235" s="19"/>
    </row>
    <row r="236" spans="1:6" x14ac:dyDescent="0.15">
      <c r="A236" s="19"/>
      <c r="B236" s="19"/>
      <c r="C236" s="19"/>
      <c r="D236" s="19"/>
      <c r="E236" s="19"/>
      <c r="F236" s="19"/>
    </row>
    <row r="237" spans="1:6" x14ac:dyDescent="0.15">
      <c r="A237" s="19"/>
      <c r="B237" s="19"/>
      <c r="C237" s="19"/>
      <c r="D237" s="19"/>
      <c r="E237" s="19"/>
      <c r="F237" s="19"/>
    </row>
    <row r="238" spans="1:6" x14ac:dyDescent="0.15">
      <c r="A238" s="19"/>
      <c r="B238" s="19"/>
      <c r="C238" s="19"/>
      <c r="D238" s="19"/>
      <c r="E238" s="19"/>
      <c r="F238" s="19"/>
    </row>
    <row r="239" spans="1:6" x14ac:dyDescent="0.15">
      <c r="A239" s="19"/>
      <c r="B239" s="19"/>
      <c r="C239" s="19"/>
      <c r="D239" s="19"/>
      <c r="E239" s="19"/>
      <c r="F239" s="19"/>
    </row>
    <row r="240" spans="1:6" x14ac:dyDescent="0.15">
      <c r="A240" s="19"/>
      <c r="B240" s="19"/>
      <c r="C240" s="19"/>
      <c r="D240" s="19"/>
      <c r="E240" s="19"/>
      <c r="F240" s="19"/>
    </row>
    <row r="241" spans="1:6" x14ac:dyDescent="0.15">
      <c r="A241" s="19"/>
      <c r="B241" s="19"/>
      <c r="C241" s="19"/>
      <c r="D241" s="19"/>
      <c r="E241" s="19"/>
      <c r="F241" s="19"/>
    </row>
    <row r="242" spans="1:6" x14ac:dyDescent="0.15">
      <c r="A242" s="19"/>
      <c r="B242" s="19"/>
      <c r="C242" s="19"/>
      <c r="D242" s="19"/>
      <c r="E242" s="19"/>
      <c r="F242" s="19"/>
    </row>
    <row r="243" spans="1:6" x14ac:dyDescent="0.15">
      <c r="A243" s="19"/>
      <c r="B243" s="19"/>
      <c r="C243" s="19"/>
      <c r="D243" s="19"/>
      <c r="E243" s="19"/>
      <c r="F243" s="19"/>
    </row>
    <row r="244" spans="1:6" x14ac:dyDescent="0.15">
      <c r="A244" s="19"/>
      <c r="B244" s="19"/>
      <c r="C244" s="19"/>
      <c r="D244" s="19"/>
      <c r="E244" s="19"/>
      <c r="F244" s="19"/>
    </row>
    <row r="245" spans="1:6" x14ac:dyDescent="0.15">
      <c r="A245" s="19"/>
      <c r="B245" s="19"/>
      <c r="C245" s="19"/>
      <c r="D245" s="19"/>
      <c r="E245" s="19"/>
      <c r="F245" s="19"/>
    </row>
    <row r="246" spans="1:6" x14ac:dyDescent="0.15">
      <c r="A246" s="19"/>
      <c r="B246" s="19"/>
      <c r="C246" s="19"/>
      <c r="D246" s="19"/>
      <c r="E246" s="19"/>
      <c r="F246" s="19"/>
    </row>
    <row r="247" spans="1:6" x14ac:dyDescent="0.15">
      <c r="A247" s="19"/>
      <c r="B247" s="19"/>
      <c r="C247" s="19"/>
      <c r="D247" s="19"/>
      <c r="E247" s="19"/>
      <c r="F247" s="19"/>
    </row>
    <row r="248" spans="1:6" x14ac:dyDescent="0.15">
      <c r="A248" s="19"/>
      <c r="B248" s="19"/>
      <c r="C248" s="19"/>
      <c r="D248" s="19"/>
      <c r="E248" s="19"/>
      <c r="F248" s="19"/>
    </row>
    <row r="249" spans="1:6" x14ac:dyDescent="0.15">
      <c r="A249" s="19"/>
      <c r="B249" s="19"/>
      <c r="C249" s="19"/>
      <c r="D249" s="19"/>
      <c r="E249" s="19"/>
      <c r="F249" s="19"/>
    </row>
    <row r="250" spans="1:6" x14ac:dyDescent="0.15">
      <c r="A250" s="19"/>
      <c r="B250" s="19"/>
      <c r="C250" s="19"/>
      <c r="D250" s="19"/>
      <c r="E250" s="19"/>
      <c r="F250" s="19"/>
    </row>
    <row r="251" spans="1:6" x14ac:dyDescent="0.15">
      <c r="A251" s="19"/>
      <c r="B251" s="19"/>
      <c r="C251" s="19"/>
      <c r="D251" s="19"/>
      <c r="E251" s="19"/>
      <c r="F251" s="19"/>
    </row>
    <row r="252" spans="1:6" x14ac:dyDescent="0.15">
      <c r="A252" s="19"/>
      <c r="B252" s="19"/>
      <c r="C252" s="19"/>
      <c r="D252" s="19"/>
      <c r="E252" s="19"/>
      <c r="F252" s="19"/>
    </row>
    <row r="253" spans="1:6" x14ac:dyDescent="0.15">
      <c r="A253" s="19"/>
      <c r="B253" s="19"/>
      <c r="C253" s="19"/>
      <c r="D253" s="19"/>
      <c r="E253" s="19"/>
      <c r="F253" s="19"/>
    </row>
    <row r="254" spans="1:6" x14ac:dyDescent="0.15">
      <c r="A254" s="19"/>
      <c r="B254" s="19"/>
      <c r="C254" s="19"/>
      <c r="D254" s="19"/>
      <c r="E254" s="19"/>
      <c r="F254" s="19"/>
    </row>
    <row r="255" spans="1:6" x14ac:dyDescent="0.15">
      <c r="A255" s="19"/>
      <c r="B255" s="19"/>
      <c r="C255" s="19"/>
      <c r="D255" s="19"/>
      <c r="E255" s="19"/>
      <c r="F255" s="19"/>
    </row>
    <row r="256" spans="1:6" x14ac:dyDescent="0.15">
      <c r="A256" s="19"/>
      <c r="B256" s="19"/>
      <c r="C256" s="19"/>
      <c r="D256" s="19"/>
      <c r="E256" s="19"/>
      <c r="F256" s="19"/>
    </row>
    <row r="257" spans="1:6" x14ac:dyDescent="0.15">
      <c r="A257" s="19"/>
      <c r="B257" s="19"/>
      <c r="C257" s="19"/>
      <c r="D257" s="19"/>
      <c r="E257" s="19"/>
      <c r="F257" s="19"/>
    </row>
    <row r="258" spans="1:6" x14ac:dyDescent="0.15">
      <c r="A258" s="19"/>
      <c r="B258" s="19"/>
      <c r="C258" s="19"/>
      <c r="D258" s="19"/>
      <c r="E258" s="19"/>
      <c r="F258" s="19"/>
    </row>
    <row r="259" spans="1:6" x14ac:dyDescent="0.15">
      <c r="A259" s="19"/>
      <c r="B259" s="19"/>
      <c r="C259" s="19"/>
      <c r="D259" s="19"/>
      <c r="E259" s="19"/>
      <c r="F259" s="19"/>
    </row>
    <row r="260" spans="1:6" x14ac:dyDescent="0.15">
      <c r="A260" s="19"/>
      <c r="B260" s="19"/>
      <c r="C260" s="19"/>
      <c r="D260" s="19"/>
      <c r="E260" s="19"/>
      <c r="F260" s="19"/>
    </row>
    <row r="261" spans="1:6" x14ac:dyDescent="0.15">
      <c r="A261" s="19"/>
      <c r="B261" s="19"/>
      <c r="C261" s="19"/>
      <c r="D261" s="19"/>
      <c r="E261" s="19"/>
      <c r="F261" s="19"/>
    </row>
    <row r="262" spans="1:6" x14ac:dyDescent="0.15">
      <c r="A262" s="19"/>
      <c r="B262" s="19"/>
      <c r="C262" s="19"/>
      <c r="D262" s="19"/>
      <c r="E262" s="19"/>
      <c r="F262" s="19"/>
    </row>
    <row r="263" spans="1:6" x14ac:dyDescent="0.15">
      <c r="A263" s="19"/>
      <c r="B263" s="19"/>
      <c r="C263" s="19"/>
      <c r="D263" s="19"/>
      <c r="E263" s="19"/>
      <c r="F263" s="19"/>
    </row>
    <row r="264" spans="1:6" x14ac:dyDescent="0.15">
      <c r="A264" s="19"/>
      <c r="B264" s="19"/>
      <c r="C264" s="19"/>
      <c r="D264" s="19"/>
      <c r="E264" s="19"/>
      <c r="F264" s="19"/>
    </row>
    <row r="265" spans="1:6" x14ac:dyDescent="0.15">
      <c r="A265" s="19"/>
      <c r="B265" s="19"/>
      <c r="C265" s="19"/>
      <c r="D265" s="19"/>
      <c r="E265" s="19"/>
      <c r="F265" s="19"/>
    </row>
    <row r="266" spans="1:6" x14ac:dyDescent="0.15">
      <c r="A266" s="19"/>
      <c r="B266" s="19"/>
      <c r="C266" s="19"/>
      <c r="D266" s="19"/>
      <c r="E266" s="19"/>
      <c r="F266" s="19"/>
    </row>
    <row r="267" spans="1:6" x14ac:dyDescent="0.15">
      <c r="A267" s="19"/>
      <c r="B267" s="19"/>
      <c r="C267" s="19"/>
      <c r="D267" s="19"/>
      <c r="E267" s="19"/>
      <c r="F267" s="19"/>
    </row>
    <row r="268" spans="1:6" x14ac:dyDescent="0.15">
      <c r="A268" s="19"/>
      <c r="B268" s="19"/>
      <c r="C268" s="19"/>
      <c r="D268" s="19"/>
      <c r="E268" s="19"/>
      <c r="F268" s="19"/>
    </row>
    <row r="269" spans="1:6" x14ac:dyDescent="0.15">
      <c r="A269" s="19"/>
      <c r="B269" s="19"/>
      <c r="C269" s="19"/>
      <c r="D269" s="19"/>
      <c r="E269" s="19"/>
      <c r="F269" s="19"/>
    </row>
    <row r="270" spans="1:6" x14ac:dyDescent="0.15">
      <c r="A270" s="19"/>
      <c r="B270" s="19"/>
      <c r="C270" s="19"/>
      <c r="D270" s="19"/>
      <c r="E270" s="19"/>
      <c r="F270" s="19"/>
    </row>
    <row r="271" spans="1:6" x14ac:dyDescent="0.15">
      <c r="A271" s="19"/>
      <c r="B271" s="19"/>
      <c r="C271" s="19"/>
      <c r="D271" s="19"/>
      <c r="E271" s="19"/>
      <c r="F271" s="19"/>
    </row>
    <row r="272" spans="1:6" x14ac:dyDescent="0.15">
      <c r="A272" s="19"/>
      <c r="B272" s="19"/>
      <c r="C272" s="19"/>
      <c r="D272" s="19"/>
      <c r="E272" s="19"/>
      <c r="F272" s="19"/>
    </row>
    <row r="273" spans="1:6" x14ac:dyDescent="0.15">
      <c r="A273" s="19"/>
      <c r="B273" s="19"/>
      <c r="C273" s="19"/>
      <c r="D273" s="19"/>
      <c r="E273" s="19"/>
      <c r="F273" s="19"/>
    </row>
    <row r="274" spans="1:6" x14ac:dyDescent="0.15">
      <c r="A274" s="19"/>
      <c r="B274" s="19"/>
      <c r="C274" s="19"/>
      <c r="D274" s="19"/>
      <c r="E274" s="19"/>
      <c r="F274" s="19"/>
    </row>
    <row r="275" spans="1:6" x14ac:dyDescent="0.15">
      <c r="A275" s="19"/>
      <c r="B275" s="19"/>
      <c r="C275" s="19"/>
      <c r="D275" s="19"/>
      <c r="E275" s="19"/>
      <c r="F275" s="19"/>
    </row>
    <row r="276" spans="1:6" x14ac:dyDescent="0.15">
      <c r="A276" s="19"/>
      <c r="B276" s="19"/>
      <c r="C276" s="19"/>
      <c r="D276" s="19"/>
      <c r="E276" s="19"/>
      <c r="F276" s="19"/>
    </row>
    <row r="277" spans="1:6" x14ac:dyDescent="0.15">
      <c r="A277" s="19"/>
      <c r="B277" s="19"/>
      <c r="C277" s="19"/>
      <c r="D277" s="19"/>
      <c r="E277" s="19"/>
      <c r="F277" s="19"/>
    </row>
    <row r="278" spans="1:6" x14ac:dyDescent="0.15">
      <c r="A278" s="19"/>
      <c r="B278" s="19"/>
      <c r="C278" s="19"/>
      <c r="D278" s="19"/>
      <c r="E278" s="19"/>
      <c r="F278" s="19"/>
    </row>
    <row r="279" spans="1:6" x14ac:dyDescent="0.15">
      <c r="A279" s="19"/>
      <c r="B279" s="19"/>
      <c r="C279" s="19"/>
      <c r="D279" s="19"/>
      <c r="E279" s="19"/>
      <c r="F279" s="19"/>
    </row>
    <row r="280" spans="1:6" x14ac:dyDescent="0.15">
      <c r="A280" s="19"/>
      <c r="B280" s="19"/>
      <c r="C280" s="19"/>
      <c r="D280" s="19"/>
      <c r="E280" s="19"/>
      <c r="F280" s="19"/>
    </row>
    <row r="281" spans="1:6" x14ac:dyDescent="0.15">
      <c r="A281" s="19"/>
      <c r="B281" s="19"/>
      <c r="C281" s="19"/>
      <c r="D281" s="19"/>
      <c r="E281" s="19"/>
      <c r="F281" s="19"/>
    </row>
    <row r="282" spans="1:6" x14ac:dyDescent="0.15">
      <c r="A282" s="19"/>
      <c r="B282" s="19"/>
      <c r="C282" s="19"/>
      <c r="D282" s="19"/>
      <c r="E282" s="19"/>
      <c r="F282" s="19"/>
    </row>
    <row r="283" spans="1:6" x14ac:dyDescent="0.15">
      <c r="A283" s="19"/>
      <c r="B283" s="19"/>
      <c r="C283" s="19"/>
      <c r="D283" s="19"/>
      <c r="E283" s="19"/>
      <c r="F283" s="19"/>
    </row>
    <row r="284" spans="1:6" x14ac:dyDescent="0.15">
      <c r="A284" s="19"/>
      <c r="B284" s="19"/>
      <c r="C284" s="19"/>
      <c r="D284" s="19"/>
      <c r="E284" s="19"/>
      <c r="F284" s="19"/>
    </row>
    <row r="285" spans="1:6" x14ac:dyDescent="0.15">
      <c r="A285" s="19"/>
      <c r="B285" s="19"/>
      <c r="C285" s="19"/>
      <c r="D285" s="19"/>
      <c r="E285" s="19"/>
      <c r="F285" s="19"/>
    </row>
    <row r="286" spans="1:6" x14ac:dyDescent="0.15">
      <c r="A286" s="19"/>
      <c r="B286" s="19"/>
      <c r="C286" s="19"/>
      <c r="D286" s="19"/>
      <c r="E286" s="19"/>
      <c r="F286" s="19"/>
    </row>
    <row r="287" spans="1:6" x14ac:dyDescent="0.15">
      <c r="A287" s="19"/>
      <c r="B287" s="19"/>
      <c r="C287" s="19"/>
      <c r="D287" s="19"/>
      <c r="E287" s="19"/>
      <c r="F287" s="19"/>
    </row>
    <row r="288" spans="1:6" x14ac:dyDescent="0.15">
      <c r="A288" s="19"/>
      <c r="B288" s="19"/>
      <c r="C288" s="19"/>
      <c r="D288" s="19"/>
      <c r="E288" s="19"/>
      <c r="F288" s="19"/>
    </row>
    <row r="289" spans="1:6" x14ac:dyDescent="0.15">
      <c r="A289" s="19"/>
      <c r="B289" s="19"/>
      <c r="C289" s="19"/>
      <c r="D289" s="19"/>
      <c r="E289" s="19"/>
      <c r="F289" s="19"/>
    </row>
    <row r="290" spans="1:6" x14ac:dyDescent="0.15">
      <c r="A290" s="19"/>
      <c r="B290" s="19"/>
      <c r="C290" s="19"/>
      <c r="D290" s="19"/>
      <c r="E290" s="19"/>
      <c r="F290" s="19"/>
    </row>
    <row r="291" spans="1:6" x14ac:dyDescent="0.15">
      <c r="A291" s="19"/>
      <c r="B291" s="19"/>
      <c r="C291" s="19"/>
      <c r="D291" s="19"/>
      <c r="E291" s="19"/>
      <c r="F291" s="19"/>
    </row>
    <row r="292" spans="1:6" x14ac:dyDescent="0.15">
      <c r="A292" s="19"/>
      <c r="B292" s="19"/>
      <c r="C292" s="19"/>
      <c r="D292" s="19"/>
      <c r="E292" s="19"/>
      <c r="F292" s="19"/>
    </row>
    <row r="293" spans="1:6" x14ac:dyDescent="0.15">
      <c r="A293" s="19"/>
      <c r="B293" s="19"/>
      <c r="C293" s="19"/>
      <c r="D293" s="19"/>
      <c r="E293" s="19"/>
      <c r="F293" s="19"/>
    </row>
    <row r="294" spans="1:6" x14ac:dyDescent="0.15">
      <c r="A294" s="19"/>
      <c r="B294" s="19"/>
      <c r="C294" s="19"/>
      <c r="D294" s="19"/>
      <c r="E294" s="19"/>
      <c r="F294" s="19"/>
    </row>
    <row r="295" spans="1:6" x14ac:dyDescent="0.15">
      <c r="A295" s="19"/>
      <c r="B295" s="19"/>
      <c r="C295" s="19"/>
      <c r="D295" s="19"/>
      <c r="E295" s="19"/>
      <c r="F295" s="19"/>
    </row>
    <row r="296" spans="1:6" x14ac:dyDescent="0.15">
      <c r="A296" s="19"/>
      <c r="B296" s="19"/>
      <c r="C296" s="19"/>
      <c r="D296" s="19"/>
      <c r="E296" s="19"/>
      <c r="F296" s="19"/>
    </row>
    <row r="297" spans="1:6" x14ac:dyDescent="0.15">
      <c r="A297" s="19"/>
      <c r="B297" s="19"/>
      <c r="C297" s="19"/>
      <c r="D297" s="19"/>
      <c r="E297" s="19"/>
      <c r="F297" s="19"/>
    </row>
    <row r="298" spans="1:6" x14ac:dyDescent="0.15">
      <c r="A298" s="19"/>
      <c r="B298" s="19"/>
      <c r="C298" s="19"/>
      <c r="D298" s="19"/>
      <c r="E298" s="19"/>
      <c r="F298" s="19"/>
    </row>
    <row r="299" spans="1:6" x14ac:dyDescent="0.15">
      <c r="A299" s="19"/>
      <c r="B299" s="19"/>
      <c r="C299" s="19"/>
      <c r="D299" s="19"/>
      <c r="E299" s="19"/>
      <c r="F299" s="19"/>
    </row>
    <row r="300" spans="1:6" x14ac:dyDescent="0.15">
      <c r="A300" s="19"/>
      <c r="B300" s="19"/>
      <c r="C300" s="19"/>
      <c r="D300" s="19"/>
      <c r="E300" s="19"/>
      <c r="F300" s="19"/>
    </row>
    <row r="301" spans="1:6" x14ac:dyDescent="0.15">
      <c r="A301" s="19"/>
      <c r="B301" s="19"/>
      <c r="C301" s="19"/>
      <c r="D301" s="19"/>
      <c r="E301" s="19"/>
      <c r="F301" s="19"/>
    </row>
    <row r="302" spans="1:6" x14ac:dyDescent="0.15">
      <c r="A302" s="19"/>
      <c r="B302" s="19"/>
      <c r="C302" s="19"/>
      <c r="D302" s="19"/>
      <c r="E302" s="19"/>
      <c r="F302" s="19"/>
    </row>
    <row r="303" spans="1:6" x14ac:dyDescent="0.15">
      <c r="A303" s="19"/>
      <c r="B303" s="19"/>
      <c r="C303" s="19"/>
      <c r="D303" s="19"/>
      <c r="E303" s="19"/>
      <c r="F303" s="19"/>
    </row>
    <row r="304" spans="1:6" x14ac:dyDescent="0.15">
      <c r="A304" s="19"/>
      <c r="B304" s="19"/>
      <c r="C304" s="19"/>
      <c r="D304" s="19"/>
      <c r="E304" s="19"/>
      <c r="F304" s="19"/>
    </row>
    <row r="305" spans="1:6" x14ac:dyDescent="0.15">
      <c r="A305" s="19"/>
      <c r="B305" s="19"/>
      <c r="C305" s="19"/>
      <c r="D305" s="19"/>
      <c r="E305" s="19"/>
      <c r="F305" s="19"/>
    </row>
    <row r="306" spans="1:6" x14ac:dyDescent="0.15">
      <c r="A306" s="19"/>
      <c r="B306" s="19"/>
      <c r="C306" s="19"/>
      <c r="D306" s="19"/>
      <c r="E306" s="19"/>
      <c r="F306" s="19"/>
    </row>
    <row r="307" spans="1:6" x14ac:dyDescent="0.15">
      <c r="A307" s="19"/>
      <c r="B307" s="19"/>
      <c r="C307" s="19"/>
      <c r="D307" s="19"/>
      <c r="E307" s="19"/>
      <c r="F307" s="19"/>
    </row>
    <row r="308" spans="1:6" x14ac:dyDescent="0.15">
      <c r="A308" s="19"/>
      <c r="B308" s="19"/>
      <c r="C308" s="19"/>
      <c r="D308" s="19"/>
      <c r="E308" s="19"/>
      <c r="F308" s="19"/>
    </row>
    <row r="309" spans="1:6" x14ac:dyDescent="0.15">
      <c r="A309" s="19"/>
      <c r="B309" s="19"/>
      <c r="C309" s="19"/>
      <c r="D309" s="19"/>
      <c r="E309" s="19"/>
      <c r="F309" s="19"/>
    </row>
    <row r="310" spans="1:6" x14ac:dyDescent="0.15">
      <c r="A310" s="19"/>
      <c r="B310" s="19"/>
      <c r="C310" s="19"/>
      <c r="D310" s="19"/>
      <c r="E310" s="19"/>
      <c r="F310" s="19"/>
    </row>
    <row r="311" spans="1:6" x14ac:dyDescent="0.15">
      <c r="A311" s="19"/>
      <c r="B311" s="19"/>
      <c r="C311" s="19"/>
      <c r="D311" s="19"/>
      <c r="E311" s="19"/>
      <c r="F311" s="19"/>
    </row>
    <row r="312" spans="1:6" x14ac:dyDescent="0.15">
      <c r="A312" s="19"/>
      <c r="B312" s="19"/>
      <c r="C312" s="19"/>
      <c r="D312" s="19"/>
      <c r="E312" s="19"/>
      <c r="F312" s="19"/>
    </row>
    <row r="313" spans="1:6" x14ac:dyDescent="0.15">
      <c r="A313" s="19"/>
      <c r="B313" s="19"/>
      <c r="C313" s="19"/>
      <c r="D313" s="19"/>
      <c r="E313" s="19"/>
      <c r="F313" s="19"/>
    </row>
    <row r="314" spans="1:6" x14ac:dyDescent="0.15">
      <c r="A314" s="19"/>
      <c r="B314" s="19"/>
      <c r="C314" s="19"/>
      <c r="D314" s="19"/>
      <c r="E314" s="19"/>
      <c r="F314" s="19"/>
    </row>
    <row r="315" spans="1:6" x14ac:dyDescent="0.15">
      <c r="A315" s="19"/>
      <c r="B315" s="19"/>
      <c r="C315" s="19"/>
      <c r="D315" s="19"/>
      <c r="E315" s="19"/>
      <c r="F315" s="19"/>
    </row>
    <row r="316" spans="1:6" x14ac:dyDescent="0.15">
      <c r="A316" s="19"/>
      <c r="B316" s="19"/>
      <c r="C316" s="19"/>
      <c r="D316" s="19"/>
      <c r="E316" s="19"/>
      <c r="F316" s="19"/>
    </row>
    <row r="317" spans="1:6" x14ac:dyDescent="0.15">
      <c r="A317" s="19"/>
      <c r="B317" s="19"/>
      <c r="C317" s="19"/>
      <c r="D317" s="19"/>
      <c r="E317" s="19"/>
      <c r="F317" s="19"/>
    </row>
    <row r="318" spans="1:6" x14ac:dyDescent="0.15">
      <c r="A318" s="19"/>
      <c r="B318" s="19"/>
      <c r="C318" s="19"/>
      <c r="D318" s="19"/>
      <c r="E318" s="19"/>
      <c r="F318" s="19"/>
    </row>
    <row r="319" spans="1:6" x14ac:dyDescent="0.15">
      <c r="A319" s="19"/>
      <c r="B319" s="19"/>
      <c r="C319" s="19"/>
      <c r="D319" s="19"/>
      <c r="E319" s="19"/>
      <c r="F319" s="19"/>
    </row>
    <row r="320" spans="1:6" x14ac:dyDescent="0.15">
      <c r="A320" s="19"/>
      <c r="B320" s="19"/>
      <c r="C320" s="19"/>
      <c r="D320" s="19"/>
      <c r="E320" s="19"/>
      <c r="F320" s="19"/>
    </row>
    <row r="321" spans="1:6" x14ac:dyDescent="0.15">
      <c r="A321" s="19"/>
      <c r="B321" s="19"/>
      <c r="C321" s="19"/>
      <c r="D321" s="19"/>
      <c r="E321" s="19"/>
      <c r="F321" s="19"/>
    </row>
    <row r="322" spans="1:6" x14ac:dyDescent="0.15">
      <c r="A322" s="19"/>
      <c r="B322" s="19"/>
      <c r="C322" s="19"/>
      <c r="D322" s="19"/>
      <c r="E322" s="19"/>
      <c r="F322" s="19"/>
    </row>
    <row r="323" spans="1:6" x14ac:dyDescent="0.15">
      <c r="A323" s="19"/>
      <c r="B323" s="19"/>
      <c r="C323" s="19"/>
      <c r="D323" s="19"/>
      <c r="E323" s="19"/>
      <c r="F323" s="19"/>
    </row>
    <row r="324" spans="1:6" x14ac:dyDescent="0.15">
      <c r="A324" s="19"/>
      <c r="B324" s="19"/>
      <c r="C324" s="19"/>
      <c r="D324" s="19"/>
      <c r="E324" s="19"/>
      <c r="F324" s="19"/>
    </row>
    <row r="325" spans="1:6" x14ac:dyDescent="0.15">
      <c r="A325" s="19"/>
      <c r="B325" s="19"/>
      <c r="C325" s="19"/>
      <c r="D325" s="19"/>
      <c r="E325" s="19"/>
      <c r="F325" s="19"/>
    </row>
    <row r="326" spans="1:6" x14ac:dyDescent="0.15">
      <c r="A326" s="19"/>
      <c r="B326" s="19"/>
      <c r="C326" s="19"/>
      <c r="D326" s="19"/>
      <c r="E326" s="19"/>
      <c r="F326" s="19"/>
    </row>
    <row r="327" spans="1:6" x14ac:dyDescent="0.15">
      <c r="A327" s="19"/>
      <c r="B327" s="19"/>
      <c r="C327" s="19"/>
      <c r="D327" s="19"/>
      <c r="E327" s="19"/>
      <c r="F327" s="19"/>
    </row>
    <row r="328" spans="1:6" x14ac:dyDescent="0.15">
      <c r="A328" s="19"/>
      <c r="B328" s="19"/>
      <c r="C328" s="19"/>
      <c r="D328" s="19"/>
      <c r="E328" s="19"/>
      <c r="F328" s="19"/>
    </row>
    <row r="329" spans="1:6" x14ac:dyDescent="0.15">
      <c r="A329" s="19"/>
      <c r="B329" s="19"/>
      <c r="C329" s="19"/>
      <c r="D329" s="19"/>
      <c r="E329" s="19"/>
      <c r="F329" s="19"/>
    </row>
    <row r="330" spans="1:6" x14ac:dyDescent="0.15">
      <c r="A330" s="19"/>
      <c r="B330" s="19"/>
      <c r="C330" s="19"/>
      <c r="D330" s="19"/>
      <c r="E330" s="19"/>
      <c r="F330" s="19"/>
    </row>
    <row r="331" spans="1:6" x14ac:dyDescent="0.15">
      <c r="A331" s="19"/>
      <c r="B331" s="19"/>
      <c r="C331" s="19"/>
      <c r="D331" s="19"/>
      <c r="E331" s="19"/>
      <c r="F331" s="19"/>
    </row>
    <row r="332" spans="1:6" x14ac:dyDescent="0.15">
      <c r="A332" s="19"/>
      <c r="B332" s="19"/>
      <c r="C332" s="19"/>
      <c r="D332" s="19"/>
      <c r="E332" s="19"/>
      <c r="F332" s="19"/>
    </row>
    <row r="333" spans="1:6" x14ac:dyDescent="0.15">
      <c r="A333" s="19"/>
      <c r="B333" s="19"/>
      <c r="C333" s="19"/>
      <c r="D333" s="19"/>
      <c r="E333" s="19"/>
      <c r="F333" s="19"/>
    </row>
    <row r="334" spans="1:6" x14ac:dyDescent="0.15">
      <c r="A334" s="19"/>
      <c r="B334" s="19"/>
      <c r="C334" s="19"/>
      <c r="D334" s="19"/>
      <c r="E334" s="19"/>
      <c r="F334" s="19"/>
    </row>
    <row r="335" spans="1:6" x14ac:dyDescent="0.15">
      <c r="A335" s="19"/>
      <c r="B335" s="19"/>
      <c r="C335" s="19"/>
      <c r="D335" s="19"/>
      <c r="E335" s="19"/>
      <c r="F335" s="19"/>
    </row>
    <row r="336" spans="1:6" x14ac:dyDescent="0.15">
      <c r="A336" s="19"/>
      <c r="B336" s="19"/>
      <c r="C336" s="19"/>
      <c r="D336" s="19"/>
      <c r="E336" s="19"/>
      <c r="F336" s="19"/>
    </row>
    <row r="337" spans="1:6" x14ac:dyDescent="0.15">
      <c r="A337" s="19"/>
      <c r="B337" s="19"/>
      <c r="C337" s="19"/>
      <c r="D337" s="19"/>
      <c r="E337" s="19"/>
      <c r="F337" s="19"/>
    </row>
    <row r="338" spans="1:6" x14ac:dyDescent="0.15">
      <c r="A338" s="19"/>
      <c r="B338" s="19"/>
      <c r="C338" s="19"/>
      <c r="D338" s="19"/>
      <c r="E338" s="19"/>
      <c r="F338" s="19"/>
    </row>
    <row r="339" spans="1:6" x14ac:dyDescent="0.15">
      <c r="A339" s="19"/>
      <c r="B339" s="19"/>
      <c r="C339" s="19"/>
      <c r="D339" s="19"/>
      <c r="E339" s="19"/>
      <c r="F339" s="19"/>
    </row>
    <row r="340" spans="1:6" x14ac:dyDescent="0.15">
      <c r="A340" s="19"/>
      <c r="B340" s="19"/>
      <c r="C340" s="19"/>
      <c r="D340" s="19"/>
      <c r="E340" s="19"/>
      <c r="F340" s="19"/>
    </row>
    <row r="341" spans="1:6" x14ac:dyDescent="0.15">
      <c r="A341" s="19"/>
      <c r="B341" s="19"/>
      <c r="C341" s="19"/>
      <c r="D341" s="19"/>
      <c r="E341" s="19"/>
      <c r="F341" s="19"/>
    </row>
    <row r="342" spans="1:6" x14ac:dyDescent="0.15">
      <c r="A342" s="19"/>
      <c r="B342" s="19"/>
      <c r="C342" s="19"/>
      <c r="D342" s="19"/>
      <c r="E342" s="19"/>
      <c r="F342" s="19"/>
    </row>
    <row r="343" spans="1:6" x14ac:dyDescent="0.15">
      <c r="A343" s="19"/>
      <c r="B343" s="19"/>
      <c r="C343" s="19"/>
      <c r="D343" s="19"/>
      <c r="E343" s="19"/>
      <c r="F343" s="19"/>
    </row>
    <row r="344" spans="1:6" x14ac:dyDescent="0.15">
      <c r="A344" s="19"/>
      <c r="B344" s="19"/>
      <c r="C344" s="19"/>
      <c r="D344" s="19"/>
      <c r="E344" s="19"/>
      <c r="F344" s="19"/>
    </row>
    <row r="345" spans="1:6" x14ac:dyDescent="0.15">
      <c r="A345" s="19"/>
      <c r="B345" s="19"/>
      <c r="C345" s="19"/>
      <c r="D345" s="19"/>
      <c r="E345" s="19"/>
      <c r="F345" s="19"/>
    </row>
    <row r="346" spans="1:6" x14ac:dyDescent="0.15">
      <c r="A346" s="19"/>
      <c r="B346" s="19"/>
      <c r="C346" s="19"/>
      <c r="D346" s="19"/>
      <c r="E346" s="19"/>
      <c r="F346" s="19"/>
    </row>
    <row r="347" spans="1:6" x14ac:dyDescent="0.15">
      <c r="A347" s="19"/>
      <c r="B347" s="19"/>
      <c r="C347" s="19"/>
      <c r="D347" s="19"/>
      <c r="E347" s="19"/>
      <c r="F347" s="19"/>
    </row>
    <row r="348" spans="1:6" x14ac:dyDescent="0.15">
      <c r="A348" s="19"/>
      <c r="B348" s="19"/>
      <c r="C348" s="19"/>
      <c r="D348" s="19"/>
      <c r="E348" s="19"/>
      <c r="F348" s="19"/>
    </row>
    <row r="349" spans="1:6" x14ac:dyDescent="0.15">
      <c r="A349" s="19"/>
      <c r="B349" s="19"/>
      <c r="C349" s="19"/>
      <c r="D349" s="19"/>
      <c r="E349" s="19"/>
      <c r="F349" s="19"/>
    </row>
    <row r="350" spans="1:6" x14ac:dyDescent="0.15">
      <c r="A350" s="19"/>
      <c r="B350" s="19"/>
      <c r="C350" s="19"/>
      <c r="D350" s="19"/>
      <c r="E350" s="19"/>
      <c r="F350" s="19"/>
    </row>
    <row r="351" spans="1:6" x14ac:dyDescent="0.15">
      <c r="A351" s="19"/>
      <c r="B351" s="19"/>
      <c r="C351" s="19"/>
      <c r="D351" s="19"/>
      <c r="E351" s="19"/>
      <c r="F351" s="19"/>
    </row>
    <row r="352" spans="1:6" x14ac:dyDescent="0.15">
      <c r="A352" s="19"/>
      <c r="B352" s="19"/>
      <c r="C352" s="19"/>
      <c r="D352" s="19"/>
      <c r="E352" s="19"/>
      <c r="F352" s="19"/>
    </row>
    <row r="353" spans="1:6" x14ac:dyDescent="0.15">
      <c r="A353" s="19"/>
      <c r="B353" s="19"/>
      <c r="C353" s="19"/>
      <c r="D353" s="19"/>
      <c r="E353" s="19"/>
      <c r="F353" s="19"/>
    </row>
    <row r="354" spans="1:6" x14ac:dyDescent="0.15">
      <c r="A354" s="19"/>
      <c r="B354" s="19"/>
      <c r="C354" s="19"/>
      <c r="D354" s="19"/>
      <c r="E354" s="19"/>
      <c r="F354" s="19"/>
    </row>
    <row r="355" spans="1:6" x14ac:dyDescent="0.15">
      <c r="A355" s="19"/>
      <c r="B355" s="19"/>
      <c r="C355" s="19"/>
      <c r="D355" s="19"/>
      <c r="E355" s="19"/>
      <c r="F355" s="19"/>
    </row>
    <row r="356" spans="1:6" x14ac:dyDescent="0.15">
      <c r="A356" s="19"/>
      <c r="B356" s="19"/>
      <c r="C356" s="19"/>
      <c r="D356" s="19"/>
      <c r="E356" s="19"/>
      <c r="F356" s="19"/>
    </row>
    <row r="357" spans="1:6" x14ac:dyDescent="0.15">
      <c r="A357" s="19"/>
      <c r="B357" s="19"/>
      <c r="C357" s="19"/>
      <c r="D357" s="19"/>
      <c r="E357" s="19"/>
      <c r="F357" s="19"/>
    </row>
    <row r="358" spans="1:6" x14ac:dyDescent="0.15">
      <c r="A358" s="19"/>
      <c r="B358" s="19"/>
      <c r="C358" s="19"/>
      <c r="D358" s="19"/>
      <c r="E358" s="19"/>
      <c r="F358" s="19"/>
    </row>
    <row r="359" spans="1:6" x14ac:dyDescent="0.15">
      <c r="A359" s="19"/>
      <c r="B359" s="19"/>
      <c r="C359" s="19"/>
      <c r="D359" s="19"/>
      <c r="E359" s="19"/>
      <c r="F359" s="19"/>
    </row>
    <row r="360" spans="1:6" x14ac:dyDescent="0.15">
      <c r="A360" s="19"/>
      <c r="B360" s="19"/>
      <c r="C360" s="19"/>
      <c r="D360" s="19"/>
      <c r="E360" s="19"/>
      <c r="F360" s="19"/>
    </row>
    <row r="361" spans="1:6" x14ac:dyDescent="0.15">
      <c r="A361" s="19"/>
      <c r="B361" s="19"/>
      <c r="C361" s="19"/>
      <c r="D361" s="19"/>
      <c r="E361" s="19"/>
      <c r="F361" s="19"/>
    </row>
    <row r="362" spans="1:6" x14ac:dyDescent="0.15">
      <c r="A362" s="19"/>
      <c r="B362" s="19"/>
      <c r="C362" s="19"/>
      <c r="D362" s="19"/>
      <c r="E362" s="19"/>
      <c r="F362" s="19"/>
    </row>
    <row r="363" spans="1:6" x14ac:dyDescent="0.15">
      <c r="A363" s="19"/>
      <c r="B363" s="19"/>
      <c r="C363" s="19"/>
      <c r="D363" s="19"/>
      <c r="E363" s="19"/>
      <c r="F363" s="19"/>
    </row>
    <row r="364" spans="1:6" x14ac:dyDescent="0.15">
      <c r="A364" s="19"/>
      <c r="B364" s="19"/>
      <c r="C364" s="19"/>
      <c r="D364" s="19"/>
      <c r="E364" s="19"/>
      <c r="F364" s="19"/>
    </row>
    <row r="365" spans="1:6" x14ac:dyDescent="0.15">
      <c r="A365" s="19"/>
      <c r="B365" s="19"/>
      <c r="C365" s="19"/>
      <c r="D365" s="19"/>
      <c r="E365" s="19"/>
      <c r="F365" s="19"/>
    </row>
    <row r="366" spans="1:6" x14ac:dyDescent="0.15">
      <c r="A366" s="19"/>
      <c r="B366" s="19"/>
      <c r="C366" s="19"/>
      <c r="D366" s="19"/>
      <c r="E366" s="19"/>
      <c r="F366" s="19"/>
    </row>
    <row r="367" spans="1:6" x14ac:dyDescent="0.15">
      <c r="A367" s="19"/>
      <c r="B367" s="19"/>
      <c r="C367" s="19"/>
      <c r="D367" s="19"/>
      <c r="E367" s="19"/>
      <c r="F367" s="19"/>
    </row>
    <row r="368" spans="1:6" x14ac:dyDescent="0.15">
      <c r="A368" s="19"/>
      <c r="B368" s="19"/>
      <c r="C368" s="19"/>
      <c r="D368" s="19"/>
      <c r="E368" s="19"/>
      <c r="F368" s="19"/>
    </row>
    <row r="369" spans="1:6" x14ac:dyDescent="0.15">
      <c r="A369" s="19"/>
      <c r="B369" s="19"/>
      <c r="C369" s="19"/>
      <c r="D369" s="19"/>
      <c r="E369" s="19"/>
      <c r="F369" s="19"/>
    </row>
    <row r="370" spans="1:6" x14ac:dyDescent="0.15">
      <c r="A370" s="19"/>
      <c r="B370" s="19"/>
      <c r="C370" s="19"/>
      <c r="D370" s="19"/>
      <c r="E370" s="19"/>
      <c r="F370" s="19"/>
    </row>
    <row r="371" spans="1:6" x14ac:dyDescent="0.15">
      <c r="A371" s="19"/>
      <c r="B371" s="19"/>
      <c r="C371" s="19"/>
      <c r="D371" s="19"/>
      <c r="E371" s="19"/>
      <c r="F371" s="19"/>
    </row>
    <row r="372" spans="1:6" x14ac:dyDescent="0.15">
      <c r="A372" s="19"/>
      <c r="B372" s="19"/>
      <c r="C372" s="19"/>
      <c r="D372" s="19"/>
      <c r="E372" s="19"/>
      <c r="F372" s="19"/>
    </row>
    <row r="373" spans="1:6" x14ac:dyDescent="0.15">
      <c r="A373" s="19"/>
      <c r="B373" s="19"/>
      <c r="C373" s="19"/>
      <c r="D373" s="19"/>
      <c r="E373" s="19"/>
      <c r="F373" s="19"/>
    </row>
    <row r="374" spans="1:6" x14ac:dyDescent="0.15">
      <c r="A374" s="19"/>
      <c r="B374" s="19"/>
      <c r="C374" s="19"/>
      <c r="D374" s="19"/>
      <c r="E374" s="19"/>
      <c r="F374" s="19"/>
    </row>
    <row r="375" spans="1:6" x14ac:dyDescent="0.15">
      <c r="A375" s="19"/>
      <c r="B375" s="19"/>
      <c r="C375" s="19"/>
      <c r="D375" s="19"/>
      <c r="E375" s="19"/>
      <c r="F375" s="19"/>
    </row>
    <row r="376" spans="1:6" x14ac:dyDescent="0.15">
      <c r="A376" s="19"/>
      <c r="B376" s="19"/>
      <c r="C376" s="19"/>
      <c r="D376" s="19"/>
      <c r="E376" s="19"/>
      <c r="F376" s="19"/>
    </row>
    <row r="377" spans="1:6" x14ac:dyDescent="0.15">
      <c r="A377" s="19"/>
      <c r="B377" s="19"/>
      <c r="C377" s="19"/>
      <c r="D377" s="19"/>
      <c r="E377" s="19"/>
      <c r="F377" s="19"/>
    </row>
    <row r="378" spans="1:6" x14ac:dyDescent="0.15">
      <c r="A378" s="19"/>
      <c r="B378" s="19"/>
      <c r="C378" s="19"/>
      <c r="D378" s="19"/>
      <c r="E378" s="19"/>
      <c r="F378" s="19"/>
    </row>
    <row r="379" spans="1:6" x14ac:dyDescent="0.15">
      <c r="A379" s="19"/>
      <c r="B379" s="19"/>
      <c r="C379" s="19"/>
      <c r="D379" s="19"/>
      <c r="E379" s="19"/>
      <c r="F379" s="19"/>
    </row>
    <row r="380" spans="1:6" x14ac:dyDescent="0.15">
      <c r="A380" s="19"/>
      <c r="B380" s="19"/>
      <c r="C380" s="19"/>
      <c r="D380" s="19"/>
      <c r="E380" s="19"/>
      <c r="F380" s="19"/>
    </row>
    <row r="381" spans="1:6" x14ac:dyDescent="0.15">
      <c r="A381" s="19"/>
      <c r="B381" s="19"/>
      <c r="C381" s="19"/>
      <c r="D381" s="19"/>
      <c r="E381" s="19"/>
      <c r="F381" s="19"/>
    </row>
    <row r="382" spans="1:6" x14ac:dyDescent="0.15">
      <c r="A382" s="19"/>
      <c r="B382" s="19"/>
      <c r="C382" s="19"/>
      <c r="D382" s="19"/>
      <c r="E382" s="19"/>
      <c r="F382" s="19"/>
    </row>
    <row r="383" spans="1:6" x14ac:dyDescent="0.15">
      <c r="A383" s="19"/>
      <c r="B383" s="19"/>
      <c r="C383" s="19"/>
      <c r="D383" s="19"/>
      <c r="E383" s="19"/>
      <c r="F383" s="19"/>
    </row>
    <row r="384" spans="1:6" x14ac:dyDescent="0.15">
      <c r="A384" s="19"/>
      <c r="B384" s="19"/>
      <c r="C384" s="19"/>
      <c r="D384" s="19"/>
      <c r="E384" s="19"/>
      <c r="F384" s="19"/>
    </row>
    <row r="385" spans="1:6" x14ac:dyDescent="0.15">
      <c r="A385" s="19"/>
      <c r="B385" s="19"/>
      <c r="C385" s="19"/>
      <c r="D385" s="19"/>
      <c r="E385" s="19"/>
      <c r="F385" s="19"/>
    </row>
    <row r="386" spans="1:6" x14ac:dyDescent="0.15">
      <c r="A386" s="19"/>
      <c r="B386" s="19"/>
      <c r="C386" s="19"/>
      <c r="D386" s="19"/>
      <c r="E386" s="19"/>
      <c r="F386" s="19"/>
    </row>
    <row r="387" spans="1:6" x14ac:dyDescent="0.15">
      <c r="A387" s="19"/>
      <c r="B387" s="19"/>
      <c r="C387" s="19"/>
      <c r="D387" s="19"/>
      <c r="E387" s="19"/>
      <c r="F387" s="19"/>
    </row>
    <row r="388" spans="1:6" x14ac:dyDescent="0.15">
      <c r="A388" s="19"/>
      <c r="B388" s="19"/>
      <c r="C388" s="19"/>
      <c r="D388" s="19"/>
      <c r="E388" s="19"/>
      <c r="F388" s="19"/>
    </row>
    <row r="389" spans="1:6" x14ac:dyDescent="0.15">
      <c r="A389" s="19"/>
      <c r="B389" s="19"/>
      <c r="C389" s="19"/>
      <c r="D389" s="19"/>
      <c r="E389" s="19"/>
      <c r="F389" s="19"/>
    </row>
    <row r="390" spans="1:6" x14ac:dyDescent="0.15">
      <c r="A390" s="19"/>
      <c r="B390" s="19"/>
      <c r="C390" s="19"/>
      <c r="D390" s="19"/>
      <c r="E390" s="19"/>
      <c r="F390" s="19"/>
    </row>
    <row r="391" spans="1:6" x14ac:dyDescent="0.15">
      <c r="A391" s="19"/>
      <c r="B391" s="19"/>
      <c r="C391" s="19"/>
      <c r="D391" s="19"/>
      <c r="E391" s="19"/>
      <c r="F391" s="19"/>
    </row>
    <row r="392" spans="1:6" x14ac:dyDescent="0.15">
      <c r="A392" s="19"/>
      <c r="B392" s="19"/>
      <c r="C392" s="19"/>
      <c r="D392" s="19"/>
      <c r="E392" s="19"/>
      <c r="F392" s="19"/>
    </row>
    <row r="393" spans="1:6" x14ac:dyDescent="0.15">
      <c r="A393" s="19"/>
      <c r="B393" s="19"/>
      <c r="C393" s="19"/>
      <c r="D393" s="19"/>
      <c r="E393" s="19"/>
      <c r="F393" s="19"/>
    </row>
    <row r="394" spans="1:6" x14ac:dyDescent="0.15">
      <c r="A394" s="19"/>
      <c r="B394" s="19"/>
      <c r="C394" s="19"/>
      <c r="D394" s="19"/>
      <c r="E394" s="19"/>
      <c r="F394" s="19"/>
    </row>
    <row r="395" spans="1:6" x14ac:dyDescent="0.15">
      <c r="A395" s="19"/>
      <c r="B395" s="19"/>
      <c r="C395" s="19"/>
      <c r="D395" s="19"/>
      <c r="E395" s="19"/>
      <c r="F395" s="19"/>
    </row>
    <row r="396" spans="1:6" x14ac:dyDescent="0.15">
      <c r="A396" s="19"/>
      <c r="B396" s="19"/>
      <c r="C396" s="19"/>
      <c r="D396" s="19"/>
      <c r="E396" s="19"/>
      <c r="F396" s="19"/>
    </row>
    <row r="397" spans="1:6" x14ac:dyDescent="0.15">
      <c r="A397" s="19"/>
      <c r="B397" s="19"/>
      <c r="C397" s="19"/>
      <c r="D397" s="19"/>
      <c r="E397" s="19"/>
      <c r="F397" s="19"/>
    </row>
    <row r="398" spans="1:6" x14ac:dyDescent="0.15">
      <c r="A398" s="19"/>
      <c r="B398" s="19"/>
      <c r="C398" s="19"/>
      <c r="D398" s="19"/>
      <c r="E398" s="19"/>
      <c r="F398" s="19"/>
    </row>
    <row r="399" spans="1:6" x14ac:dyDescent="0.15">
      <c r="A399" s="19"/>
      <c r="B399" s="19"/>
      <c r="C399" s="19"/>
      <c r="D399" s="19"/>
      <c r="E399" s="19"/>
      <c r="F399" s="19"/>
    </row>
    <row r="400" spans="1:6" x14ac:dyDescent="0.15">
      <c r="A400" s="19"/>
      <c r="B400" s="19"/>
      <c r="C400" s="19"/>
      <c r="D400" s="19"/>
      <c r="E400" s="19"/>
      <c r="F400" s="19"/>
    </row>
    <row r="401" spans="1:6" x14ac:dyDescent="0.15">
      <c r="A401" s="19"/>
      <c r="B401" s="19"/>
      <c r="C401" s="19"/>
      <c r="D401" s="19"/>
      <c r="E401" s="19"/>
      <c r="F401" s="19"/>
    </row>
    <row r="402" spans="1:6" x14ac:dyDescent="0.15">
      <c r="A402" s="19"/>
      <c r="B402" s="19"/>
      <c r="C402" s="19"/>
      <c r="D402" s="19"/>
      <c r="E402" s="19"/>
      <c r="F402" s="19"/>
    </row>
    <row r="403" spans="1:6" x14ac:dyDescent="0.15">
      <c r="A403" s="19"/>
      <c r="B403" s="19"/>
      <c r="C403" s="19"/>
      <c r="D403" s="19"/>
      <c r="E403" s="19"/>
      <c r="F403" s="19"/>
    </row>
    <row r="404" spans="1:6" x14ac:dyDescent="0.15">
      <c r="A404" s="19"/>
      <c r="B404" s="19"/>
      <c r="C404" s="19"/>
      <c r="D404" s="19"/>
      <c r="E404" s="19"/>
      <c r="F404" s="19"/>
    </row>
    <row r="405" spans="1:6" x14ac:dyDescent="0.15">
      <c r="A405" s="19"/>
      <c r="B405" s="19"/>
      <c r="C405" s="19"/>
      <c r="D405" s="19"/>
      <c r="E405" s="19"/>
      <c r="F405" s="19"/>
    </row>
    <row r="406" spans="1:6" x14ac:dyDescent="0.15">
      <c r="A406" s="19"/>
      <c r="B406" s="19"/>
      <c r="C406" s="19"/>
      <c r="D406" s="19"/>
      <c r="E406" s="19"/>
      <c r="F406" s="19"/>
    </row>
    <row r="407" spans="1:6" x14ac:dyDescent="0.15">
      <c r="A407" s="19"/>
      <c r="B407" s="19"/>
      <c r="C407" s="19"/>
      <c r="D407" s="19"/>
      <c r="E407" s="19"/>
      <c r="F407" s="19"/>
    </row>
    <row r="408" spans="1:6" x14ac:dyDescent="0.15">
      <c r="A408" s="19"/>
      <c r="B408" s="19"/>
      <c r="C408" s="19"/>
      <c r="D408" s="19"/>
      <c r="E408" s="19"/>
      <c r="F408" s="19"/>
    </row>
    <row r="409" spans="1:6" x14ac:dyDescent="0.15">
      <c r="A409" s="19"/>
      <c r="B409" s="19"/>
      <c r="C409" s="19"/>
      <c r="D409" s="19"/>
      <c r="E409" s="19"/>
      <c r="F409" s="19"/>
    </row>
    <row r="410" spans="1:6" x14ac:dyDescent="0.15">
      <c r="A410" s="19"/>
      <c r="B410" s="19"/>
      <c r="C410" s="19"/>
      <c r="D410" s="19"/>
      <c r="E410" s="19"/>
      <c r="F410" s="19"/>
    </row>
    <row r="411" spans="1:6" x14ac:dyDescent="0.15">
      <c r="A411" s="19"/>
      <c r="B411" s="19"/>
      <c r="C411" s="19"/>
      <c r="D411" s="19"/>
      <c r="E411" s="19"/>
      <c r="F411" s="19"/>
    </row>
    <row r="412" spans="1:6" x14ac:dyDescent="0.15">
      <c r="A412" s="19"/>
      <c r="B412" s="19"/>
      <c r="C412" s="19"/>
      <c r="D412" s="19"/>
      <c r="E412" s="19"/>
      <c r="F412" s="19"/>
    </row>
    <row r="413" spans="1:6" x14ac:dyDescent="0.15">
      <c r="A413" s="19"/>
      <c r="B413" s="19"/>
      <c r="C413" s="19"/>
      <c r="D413" s="19"/>
      <c r="E413" s="19"/>
      <c r="F413" s="19"/>
    </row>
    <row r="414" spans="1:6" x14ac:dyDescent="0.15">
      <c r="A414" s="19"/>
      <c r="B414" s="19"/>
      <c r="C414" s="19"/>
      <c r="D414" s="19"/>
      <c r="E414" s="19"/>
      <c r="F414" s="19"/>
    </row>
    <row r="415" spans="1:6" x14ac:dyDescent="0.15">
      <c r="A415" s="19"/>
      <c r="B415" s="19"/>
      <c r="C415" s="19"/>
      <c r="D415" s="19"/>
      <c r="E415" s="19"/>
      <c r="F415" s="19"/>
    </row>
    <row r="416" spans="1:6" x14ac:dyDescent="0.15">
      <c r="A416" s="19"/>
      <c r="B416" s="19"/>
      <c r="C416" s="19"/>
      <c r="D416" s="19"/>
      <c r="E416" s="19"/>
      <c r="F416" s="19"/>
    </row>
    <row r="417" spans="1:6" x14ac:dyDescent="0.15">
      <c r="A417" s="19"/>
      <c r="B417" s="19"/>
      <c r="C417" s="19"/>
      <c r="D417" s="19"/>
      <c r="E417" s="19"/>
      <c r="F417" s="19"/>
    </row>
    <row r="418" spans="1:6" x14ac:dyDescent="0.15">
      <c r="A418" s="19"/>
      <c r="B418" s="19"/>
      <c r="C418" s="19"/>
      <c r="D418" s="19"/>
      <c r="E418" s="19"/>
      <c r="F418" s="19"/>
    </row>
    <row r="419" spans="1:6" x14ac:dyDescent="0.15">
      <c r="A419" s="19"/>
      <c r="B419" s="19"/>
      <c r="C419" s="19"/>
      <c r="D419" s="19"/>
      <c r="E419" s="19"/>
      <c r="F419" s="19"/>
    </row>
    <row r="420" spans="1:6" x14ac:dyDescent="0.15">
      <c r="A420" s="19"/>
      <c r="B420" s="19"/>
      <c r="C420" s="19"/>
      <c r="D420" s="19"/>
      <c r="E420" s="19"/>
      <c r="F420" s="19"/>
    </row>
    <row r="421" spans="1:6" x14ac:dyDescent="0.15">
      <c r="A421" s="19"/>
      <c r="B421" s="19"/>
      <c r="C421" s="19"/>
      <c r="D421" s="19"/>
      <c r="E421" s="19"/>
      <c r="F421" s="19"/>
    </row>
    <row r="422" spans="1:6" x14ac:dyDescent="0.15">
      <c r="A422" s="19"/>
      <c r="B422" s="19"/>
      <c r="C422" s="19"/>
      <c r="D422" s="19"/>
      <c r="E422" s="19"/>
      <c r="F422" s="19"/>
    </row>
    <row r="423" spans="1:6" x14ac:dyDescent="0.15">
      <c r="A423" s="19"/>
      <c r="B423" s="19"/>
      <c r="C423" s="19"/>
      <c r="D423" s="19"/>
      <c r="E423" s="19"/>
      <c r="F423" s="19"/>
    </row>
    <row r="424" spans="1:6" x14ac:dyDescent="0.15">
      <c r="A424" s="19"/>
      <c r="B424" s="19"/>
      <c r="C424" s="19"/>
      <c r="D424" s="19"/>
      <c r="E424" s="19"/>
      <c r="F424" s="19"/>
    </row>
    <row r="425" spans="1:6" x14ac:dyDescent="0.15">
      <c r="A425" s="19"/>
      <c r="B425" s="19"/>
      <c r="C425" s="19"/>
      <c r="D425" s="19"/>
      <c r="E425" s="19"/>
      <c r="F425" s="19"/>
    </row>
    <row r="426" spans="1:6" x14ac:dyDescent="0.15">
      <c r="A426" s="19"/>
      <c r="B426" s="19"/>
      <c r="C426" s="19"/>
      <c r="D426" s="19"/>
      <c r="E426" s="19"/>
      <c r="F426" s="19"/>
    </row>
    <row r="427" spans="1:6" x14ac:dyDescent="0.15">
      <c r="A427" s="19"/>
      <c r="B427" s="19"/>
      <c r="C427" s="19"/>
      <c r="D427" s="19"/>
      <c r="E427" s="19"/>
      <c r="F427" s="19"/>
    </row>
    <row r="428" spans="1:6" x14ac:dyDescent="0.15">
      <c r="A428" s="19"/>
      <c r="B428" s="19"/>
      <c r="C428" s="19"/>
      <c r="D428" s="19"/>
      <c r="E428" s="19"/>
      <c r="F428" s="19"/>
    </row>
    <row r="429" spans="1:6" x14ac:dyDescent="0.15">
      <c r="A429" s="19"/>
      <c r="B429" s="19"/>
      <c r="C429" s="19"/>
      <c r="D429" s="19"/>
      <c r="E429" s="19"/>
      <c r="F429" s="19"/>
    </row>
    <row r="430" spans="1:6" x14ac:dyDescent="0.15">
      <c r="A430" s="19"/>
      <c r="B430" s="19"/>
      <c r="C430" s="19"/>
      <c r="D430" s="19"/>
      <c r="E430" s="19"/>
      <c r="F430" s="19"/>
    </row>
    <row r="431" spans="1:6" x14ac:dyDescent="0.15">
      <c r="A431" s="19"/>
      <c r="B431" s="19"/>
      <c r="C431" s="19"/>
      <c r="D431" s="19"/>
      <c r="E431" s="19"/>
      <c r="F431" s="19"/>
    </row>
    <row r="432" spans="1:6" x14ac:dyDescent="0.15">
      <c r="A432" s="19"/>
      <c r="B432" s="19"/>
      <c r="C432" s="19"/>
      <c r="D432" s="19"/>
      <c r="E432" s="19"/>
      <c r="F432" s="19"/>
    </row>
    <row r="433" spans="1:6" x14ac:dyDescent="0.15">
      <c r="A433" s="19"/>
      <c r="B433" s="19"/>
      <c r="C433" s="19"/>
      <c r="D433" s="19"/>
      <c r="E433" s="19"/>
      <c r="F433" s="19"/>
    </row>
    <row r="434" spans="1:6" x14ac:dyDescent="0.15">
      <c r="A434" s="19"/>
      <c r="B434" s="19"/>
      <c r="C434" s="19"/>
      <c r="D434" s="19"/>
      <c r="E434" s="19"/>
      <c r="F434" s="19"/>
    </row>
    <row r="435" spans="1:6" x14ac:dyDescent="0.15">
      <c r="A435" s="19"/>
      <c r="B435" s="19"/>
      <c r="C435" s="19"/>
      <c r="D435" s="19"/>
      <c r="E435" s="19"/>
      <c r="F435" s="19"/>
    </row>
    <row r="436" spans="1:6" x14ac:dyDescent="0.15">
      <c r="A436" s="19"/>
      <c r="B436" s="19"/>
      <c r="C436" s="19"/>
      <c r="D436" s="19"/>
      <c r="E436" s="19"/>
      <c r="F436" s="19"/>
    </row>
    <row r="437" spans="1:6" x14ac:dyDescent="0.15">
      <c r="A437" s="19"/>
      <c r="B437" s="19"/>
      <c r="C437" s="19"/>
      <c r="D437" s="19"/>
      <c r="E437" s="19"/>
      <c r="F437" s="19"/>
    </row>
    <row r="438" spans="1:6" x14ac:dyDescent="0.15">
      <c r="A438" s="19"/>
      <c r="B438" s="19"/>
      <c r="C438" s="19"/>
      <c r="D438" s="19"/>
      <c r="E438" s="19"/>
      <c r="F438" s="19"/>
    </row>
    <row r="439" spans="1:6" x14ac:dyDescent="0.15">
      <c r="A439" s="19"/>
      <c r="B439" s="19"/>
      <c r="C439" s="19"/>
      <c r="D439" s="19"/>
      <c r="E439" s="19"/>
      <c r="F439" s="19"/>
    </row>
    <row r="440" spans="1:6" x14ac:dyDescent="0.15">
      <c r="A440" s="19"/>
      <c r="B440" s="19"/>
      <c r="C440" s="19"/>
      <c r="D440" s="19"/>
      <c r="E440" s="19"/>
      <c r="F440" s="19"/>
    </row>
    <row r="441" spans="1:6" x14ac:dyDescent="0.15">
      <c r="A441" s="19"/>
      <c r="B441" s="19"/>
      <c r="C441" s="19"/>
      <c r="D441" s="19"/>
      <c r="E441" s="19"/>
      <c r="F441" s="19"/>
    </row>
    <row r="442" spans="1:6" x14ac:dyDescent="0.15">
      <c r="A442" s="19"/>
      <c r="B442" s="19"/>
      <c r="C442" s="19"/>
      <c r="D442" s="19"/>
      <c r="E442" s="19"/>
      <c r="F442" s="19"/>
    </row>
    <row r="443" spans="1:6" x14ac:dyDescent="0.15">
      <c r="A443" s="19"/>
      <c r="B443" s="19"/>
      <c r="C443" s="19"/>
      <c r="D443" s="19"/>
      <c r="E443" s="19"/>
      <c r="F443" s="19"/>
    </row>
    <row r="444" spans="1:6" x14ac:dyDescent="0.15">
      <c r="A444" s="19"/>
      <c r="B444" s="19"/>
      <c r="C444" s="19"/>
      <c r="D444" s="19"/>
      <c r="E444" s="19"/>
      <c r="F444" s="19"/>
    </row>
    <row r="445" spans="1:6" x14ac:dyDescent="0.15">
      <c r="A445" s="19"/>
      <c r="B445" s="19"/>
      <c r="C445" s="19"/>
      <c r="D445" s="19"/>
      <c r="E445" s="19"/>
      <c r="F445" s="19"/>
    </row>
    <row r="446" spans="1:6" x14ac:dyDescent="0.15">
      <c r="A446" s="19"/>
      <c r="B446" s="19"/>
      <c r="C446" s="19"/>
      <c r="D446" s="19"/>
      <c r="E446" s="19"/>
      <c r="F446" s="19"/>
    </row>
    <row r="447" spans="1:6" x14ac:dyDescent="0.15">
      <c r="A447" s="19"/>
      <c r="B447" s="19"/>
      <c r="C447" s="19"/>
      <c r="D447" s="19"/>
      <c r="E447" s="19"/>
      <c r="F447" s="19"/>
    </row>
    <row r="448" spans="1:6" x14ac:dyDescent="0.15">
      <c r="A448" s="19"/>
      <c r="B448" s="19"/>
      <c r="C448" s="19"/>
      <c r="D448" s="19"/>
      <c r="E448" s="19"/>
      <c r="F448" s="19"/>
    </row>
    <row r="449" spans="1:6" x14ac:dyDescent="0.15">
      <c r="A449" s="19"/>
      <c r="B449" s="19"/>
      <c r="C449" s="19"/>
      <c r="D449" s="19"/>
      <c r="E449" s="19"/>
      <c r="F449" s="19"/>
    </row>
    <row r="450" spans="1:6" x14ac:dyDescent="0.15">
      <c r="A450" s="19"/>
      <c r="B450" s="19"/>
      <c r="C450" s="19"/>
      <c r="D450" s="19"/>
      <c r="E450" s="19"/>
      <c r="F450" s="19"/>
    </row>
    <row r="451" spans="1:6" x14ac:dyDescent="0.15">
      <c r="A451" s="19"/>
      <c r="B451" s="19"/>
      <c r="C451" s="19"/>
      <c r="D451" s="19"/>
      <c r="E451" s="19"/>
      <c r="F451" s="19"/>
    </row>
    <row r="452" spans="1:6" x14ac:dyDescent="0.15">
      <c r="A452" s="19"/>
      <c r="B452" s="19"/>
      <c r="C452" s="19"/>
      <c r="D452" s="19"/>
      <c r="E452" s="19"/>
      <c r="F452" s="19"/>
    </row>
    <row r="453" spans="1:6" x14ac:dyDescent="0.15">
      <c r="A453" s="19"/>
      <c r="B453" s="19"/>
      <c r="C453" s="19"/>
      <c r="D453" s="19"/>
      <c r="E453" s="19"/>
      <c r="F453" s="19"/>
    </row>
    <row r="454" spans="1:6" x14ac:dyDescent="0.15">
      <c r="A454" s="19"/>
      <c r="B454" s="19"/>
      <c r="C454" s="19"/>
      <c r="D454" s="19"/>
      <c r="E454" s="19"/>
      <c r="F454" s="19"/>
    </row>
    <row r="455" spans="1:6" x14ac:dyDescent="0.15">
      <c r="A455" s="19"/>
      <c r="B455" s="19"/>
      <c r="C455" s="19"/>
      <c r="D455" s="19"/>
      <c r="E455" s="19"/>
      <c r="F455" s="19"/>
    </row>
    <row r="456" spans="1:6" x14ac:dyDescent="0.15">
      <c r="A456" s="19"/>
      <c r="B456" s="19"/>
      <c r="C456" s="19"/>
      <c r="D456" s="19"/>
      <c r="E456" s="19"/>
      <c r="F456" s="19"/>
    </row>
    <row r="457" spans="1:6" x14ac:dyDescent="0.15">
      <c r="A457" s="19"/>
      <c r="B457" s="19"/>
      <c r="C457" s="19"/>
      <c r="D457" s="19"/>
      <c r="E457" s="19"/>
      <c r="F457" s="19"/>
    </row>
    <row r="458" spans="1:6" x14ac:dyDescent="0.15">
      <c r="A458" s="19"/>
      <c r="B458" s="19"/>
      <c r="C458" s="19"/>
      <c r="D458" s="19"/>
      <c r="E458" s="19"/>
      <c r="F458" s="19"/>
    </row>
    <row r="459" spans="1:6" x14ac:dyDescent="0.15">
      <c r="A459" s="19"/>
      <c r="B459" s="19"/>
      <c r="C459" s="19"/>
      <c r="D459" s="19"/>
      <c r="E459" s="19"/>
      <c r="F459" s="19"/>
    </row>
    <row r="460" spans="1:6" x14ac:dyDescent="0.15">
      <c r="A460" s="19"/>
      <c r="B460" s="19"/>
      <c r="C460" s="19"/>
      <c r="D460" s="19"/>
      <c r="E460" s="19"/>
      <c r="F460" s="19"/>
    </row>
    <row r="461" spans="1:6" x14ac:dyDescent="0.15">
      <c r="A461" s="19"/>
      <c r="B461" s="19"/>
      <c r="C461" s="19"/>
      <c r="D461" s="19"/>
      <c r="E461" s="19"/>
      <c r="F461" s="19"/>
    </row>
    <row r="462" spans="1:6" x14ac:dyDescent="0.15">
      <c r="A462" s="19"/>
      <c r="B462" s="19"/>
      <c r="C462" s="19"/>
      <c r="D462" s="19"/>
      <c r="E462" s="19"/>
      <c r="F462" s="19"/>
    </row>
    <row r="463" spans="1:6" x14ac:dyDescent="0.15">
      <c r="A463" s="19"/>
      <c r="B463" s="19"/>
      <c r="C463" s="19"/>
      <c r="D463" s="19"/>
      <c r="E463" s="19"/>
      <c r="F463" s="19"/>
    </row>
    <row r="464" spans="1:6" x14ac:dyDescent="0.15">
      <c r="A464" s="19"/>
      <c r="B464" s="19"/>
      <c r="C464" s="19"/>
      <c r="D464" s="19"/>
      <c r="E464" s="19"/>
      <c r="F464" s="19"/>
    </row>
    <row r="465" spans="1:6" x14ac:dyDescent="0.15">
      <c r="A465" s="19"/>
      <c r="B465" s="19"/>
      <c r="C465" s="19"/>
      <c r="D465" s="19"/>
      <c r="E465" s="19"/>
      <c r="F465" s="19"/>
    </row>
    <row r="466" spans="1:6" x14ac:dyDescent="0.15">
      <c r="A466" s="19"/>
      <c r="B466" s="19"/>
      <c r="C466" s="19"/>
      <c r="D466" s="19"/>
      <c r="E466" s="19"/>
      <c r="F466" s="19"/>
    </row>
    <row r="467" spans="1:6" x14ac:dyDescent="0.15">
      <c r="A467" s="19"/>
      <c r="B467" s="19"/>
      <c r="C467" s="19"/>
      <c r="D467" s="19"/>
      <c r="E467" s="19"/>
      <c r="F467" s="19"/>
    </row>
    <row r="468" spans="1:6" x14ac:dyDescent="0.15">
      <c r="A468" s="19"/>
      <c r="B468" s="19"/>
      <c r="C468" s="19"/>
      <c r="D468" s="19"/>
      <c r="E468" s="19"/>
      <c r="F468" s="19"/>
    </row>
    <row r="469" spans="1:6" x14ac:dyDescent="0.15">
      <c r="A469" s="19"/>
      <c r="B469" s="19"/>
      <c r="C469" s="19"/>
      <c r="D469" s="19"/>
      <c r="E469" s="19"/>
      <c r="F469" s="19"/>
    </row>
    <row r="470" spans="1:6" x14ac:dyDescent="0.15">
      <c r="A470" s="19"/>
      <c r="B470" s="19"/>
      <c r="C470" s="19"/>
      <c r="D470" s="19"/>
      <c r="E470" s="19"/>
      <c r="F470" s="19"/>
    </row>
    <row r="471" spans="1:6" x14ac:dyDescent="0.15">
      <c r="A471" s="19"/>
      <c r="B471" s="19"/>
      <c r="C471" s="19"/>
      <c r="D471" s="19"/>
      <c r="E471" s="19"/>
      <c r="F471" s="19"/>
    </row>
    <row r="472" spans="1:6" x14ac:dyDescent="0.15">
      <c r="A472" s="19"/>
      <c r="B472" s="19"/>
      <c r="C472" s="19"/>
      <c r="D472" s="19"/>
      <c r="E472" s="19"/>
      <c r="F472" s="19"/>
    </row>
    <row r="473" spans="1:6" x14ac:dyDescent="0.15">
      <c r="A473" s="19"/>
      <c r="B473" s="19"/>
      <c r="C473" s="19"/>
      <c r="D473" s="19"/>
      <c r="E473" s="19"/>
      <c r="F473" s="19"/>
    </row>
    <row r="474" spans="1:6" x14ac:dyDescent="0.15">
      <c r="A474" s="19"/>
      <c r="B474" s="19"/>
      <c r="C474" s="19"/>
      <c r="D474" s="19"/>
      <c r="E474" s="19"/>
      <c r="F474" s="19"/>
    </row>
    <row r="475" spans="1:6" x14ac:dyDescent="0.15">
      <c r="A475" s="19"/>
      <c r="B475" s="19"/>
      <c r="C475" s="19"/>
      <c r="D475" s="19"/>
      <c r="E475" s="19"/>
      <c r="F475" s="19"/>
    </row>
    <row r="476" spans="1:6" x14ac:dyDescent="0.15">
      <c r="A476" s="19"/>
      <c r="B476" s="19"/>
      <c r="C476" s="19"/>
      <c r="D476" s="19"/>
      <c r="E476" s="19"/>
      <c r="F476" s="19"/>
    </row>
    <row r="477" spans="1:6" x14ac:dyDescent="0.15">
      <c r="A477" s="19"/>
      <c r="B477" s="19"/>
      <c r="C477" s="19"/>
      <c r="D477" s="19"/>
      <c r="E477" s="19"/>
      <c r="F477" s="19"/>
    </row>
    <row r="478" spans="1:6" x14ac:dyDescent="0.15">
      <c r="A478" s="19"/>
      <c r="B478" s="19"/>
      <c r="C478" s="19"/>
      <c r="D478" s="19"/>
      <c r="E478" s="19"/>
      <c r="F478" s="19"/>
    </row>
    <row r="479" spans="1:6" x14ac:dyDescent="0.15">
      <c r="A479" s="19"/>
      <c r="B479" s="19"/>
      <c r="C479" s="19"/>
      <c r="D479" s="19"/>
      <c r="E479" s="19"/>
      <c r="F479" s="19"/>
    </row>
    <row r="480" spans="1:6" x14ac:dyDescent="0.15">
      <c r="A480" s="19"/>
      <c r="B480" s="19"/>
      <c r="C480" s="19"/>
      <c r="D480" s="19"/>
      <c r="E480" s="19"/>
      <c r="F480" s="19"/>
    </row>
    <row r="481" spans="1:6" x14ac:dyDescent="0.15">
      <c r="A481" s="19"/>
      <c r="B481" s="19"/>
      <c r="C481" s="19"/>
      <c r="D481" s="19"/>
      <c r="E481" s="19"/>
      <c r="F481" s="19"/>
    </row>
    <row r="482" spans="1:6" x14ac:dyDescent="0.15">
      <c r="A482" s="19"/>
      <c r="B482" s="19"/>
      <c r="C482" s="19"/>
      <c r="D482" s="19"/>
      <c r="E482" s="19"/>
      <c r="F482" s="19"/>
    </row>
    <row r="483" spans="1:6" x14ac:dyDescent="0.15">
      <c r="A483" s="19"/>
      <c r="B483" s="19"/>
      <c r="C483" s="19"/>
      <c r="D483" s="19"/>
      <c r="E483" s="19"/>
      <c r="F483" s="19"/>
    </row>
    <row r="484" spans="1:6" x14ac:dyDescent="0.15">
      <c r="A484" s="19"/>
      <c r="B484" s="19"/>
      <c r="C484" s="19"/>
      <c r="D484" s="19"/>
      <c r="E484" s="19"/>
      <c r="F484" s="19"/>
    </row>
    <row r="485" spans="1:6" x14ac:dyDescent="0.15">
      <c r="A485" s="19"/>
      <c r="B485" s="19"/>
      <c r="C485" s="19"/>
      <c r="D485" s="19"/>
      <c r="E485" s="19"/>
      <c r="F485" s="19"/>
    </row>
    <row r="486" spans="1:6" x14ac:dyDescent="0.15">
      <c r="A486" s="19"/>
      <c r="B486" s="19"/>
      <c r="C486" s="19"/>
      <c r="D486" s="19"/>
      <c r="E486" s="19"/>
      <c r="F486" s="19"/>
    </row>
    <row r="487" spans="1:6" x14ac:dyDescent="0.15">
      <c r="A487" s="19"/>
      <c r="B487" s="19"/>
      <c r="C487" s="19"/>
      <c r="D487" s="19"/>
      <c r="E487" s="19"/>
      <c r="F487" s="19"/>
    </row>
    <row r="488" spans="1:6" x14ac:dyDescent="0.15">
      <c r="A488" s="19"/>
      <c r="B488" s="19"/>
      <c r="C488" s="19"/>
      <c r="D488" s="19"/>
      <c r="E488" s="19"/>
      <c r="F488" s="19"/>
    </row>
    <row r="489" spans="1:6" x14ac:dyDescent="0.15">
      <c r="A489" s="19"/>
      <c r="B489" s="19"/>
      <c r="C489" s="19"/>
      <c r="D489" s="19"/>
      <c r="E489" s="19"/>
      <c r="F489" s="19"/>
    </row>
    <row r="490" spans="1:6" x14ac:dyDescent="0.15">
      <c r="A490" s="19"/>
      <c r="B490" s="19"/>
      <c r="C490" s="19"/>
      <c r="D490" s="19"/>
      <c r="E490" s="19"/>
      <c r="F490" s="19"/>
    </row>
    <row r="491" spans="1:6" x14ac:dyDescent="0.15">
      <c r="A491" s="19"/>
      <c r="B491" s="19"/>
      <c r="C491" s="19"/>
      <c r="D491" s="19"/>
      <c r="E491" s="19"/>
      <c r="F491" s="19"/>
    </row>
    <row r="492" spans="1:6" x14ac:dyDescent="0.15">
      <c r="A492" s="19"/>
      <c r="B492" s="19"/>
      <c r="C492" s="19"/>
      <c r="D492" s="19"/>
      <c r="E492" s="19"/>
      <c r="F492" s="19"/>
    </row>
    <row r="493" spans="1:6" x14ac:dyDescent="0.15">
      <c r="A493" s="19"/>
      <c r="B493" s="19"/>
      <c r="C493" s="19"/>
      <c r="D493" s="19"/>
      <c r="E493" s="19"/>
      <c r="F493" s="19"/>
    </row>
    <row r="494" spans="1:6" x14ac:dyDescent="0.15">
      <c r="A494" s="19"/>
      <c r="B494" s="19"/>
      <c r="C494" s="19"/>
      <c r="D494" s="19"/>
      <c r="E494" s="19"/>
      <c r="F494" s="19"/>
    </row>
    <row r="495" spans="1:6" x14ac:dyDescent="0.15">
      <c r="A495" s="19"/>
      <c r="B495" s="19"/>
      <c r="C495" s="19"/>
      <c r="D495" s="19"/>
      <c r="E495" s="19"/>
      <c r="F495" s="19"/>
    </row>
    <row r="496" spans="1:6" x14ac:dyDescent="0.15">
      <c r="A496" s="19"/>
      <c r="B496" s="19"/>
      <c r="C496" s="19"/>
      <c r="D496" s="19"/>
      <c r="E496" s="19"/>
      <c r="F496" s="19"/>
    </row>
    <row r="497" spans="1:6" x14ac:dyDescent="0.15">
      <c r="A497" s="19"/>
      <c r="B497" s="19"/>
      <c r="C497" s="19"/>
      <c r="D497" s="19"/>
      <c r="E497" s="19"/>
      <c r="F497" s="19"/>
    </row>
    <row r="498" spans="1:6" x14ac:dyDescent="0.15">
      <c r="A498" s="19"/>
      <c r="B498" s="19"/>
      <c r="C498" s="19"/>
      <c r="D498" s="19"/>
      <c r="E498" s="19"/>
      <c r="F498" s="19"/>
    </row>
    <row r="499" spans="1:6" x14ac:dyDescent="0.15">
      <c r="A499" s="19"/>
      <c r="B499" s="19"/>
      <c r="C499" s="19"/>
      <c r="D499" s="19"/>
      <c r="E499" s="19"/>
      <c r="F499" s="19"/>
    </row>
    <row r="500" spans="1:6" x14ac:dyDescent="0.15">
      <c r="A500" s="19"/>
      <c r="B500" s="19"/>
      <c r="C500" s="19"/>
      <c r="D500" s="19"/>
      <c r="E500" s="19"/>
      <c r="F500" s="19"/>
    </row>
    <row r="501" spans="1:6" x14ac:dyDescent="0.15">
      <c r="A501" s="19"/>
      <c r="B501" s="19"/>
      <c r="C501" s="19"/>
      <c r="D501" s="19"/>
      <c r="E501" s="19"/>
      <c r="F501" s="19"/>
    </row>
    <row r="502" spans="1:6" x14ac:dyDescent="0.15">
      <c r="A502" s="19"/>
      <c r="B502" s="19"/>
      <c r="C502" s="19"/>
      <c r="D502" s="19"/>
      <c r="E502" s="19"/>
      <c r="F502" s="19"/>
    </row>
    <row r="503" spans="1:6" x14ac:dyDescent="0.15">
      <c r="A503" s="19"/>
      <c r="B503" s="19"/>
      <c r="C503" s="19"/>
      <c r="D503" s="19"/>
      <c r="E503" s="19"/>
      <c r="F503" s="19"/>
    </row>
    <row r="504" spans="1:6" x14ac:dyDescent="0.15">
      <c r="A504" s="19"/>
      <c r="B504" s="19"/>
      <c r="C504" s="19"/>
      <c r="D504" s="19"/>
      <c r="E504" s="19"/>
      <c r="F504" s="19"/>
    </row>
    <row r="505" spans="1:6" x14ac:dyDescent="0.15">
      <c r="A505" s="19"/>
      <c r="B505" s="19"/>
      <c r="C505" s="19"/>
      <c r="D505" s="19"/>
      <c r="E505" s="19"/>
      <c r="F505" s="19"/>
    </row>
    <row r="506" spans="1:6" x14ac:dyDescent="0.15">
      <c r="A506" s="19"/>
      <c r="B506" s="19"/>
      <c r="C506" s="19"/>
      <c r="D506" s="19"/>
      <c r="E506" s="19"/>
      <c r="F506" s="19"/>
    </row>
    <row r="507" spans="1:6" x14ac:dyDescent="0.15">
      <c r="A507" s="19"/>
      <c r="B507" s="19"/>
      <c r="C507" s="19"/>
      <c r="D507" s="19"/>
      <c r="E507" s="19"/>
      <c r="F507" s="19"/>
    </row>
    <row r="508" spans="1:6" x14ac:dyDescent="0.15">
      <c r="A508" s="19"/>
      <c r="B508" s="19"/>
      <c r="C508" s="19"/>
      <c r="D508" s="19"/>
      <c r="E508" s="19"/>
      <c r="F508" s="19"/>
    </row>
    <row r="509" spans="1:6" x14ac:dyDescent="0.15">
      <c r="A509" s="19"/>
      <c r="B509" s="19"/>
      <c r="C509" s="19"/>
      <c r="D509" s="19"/>
      <c r="E509" s="19"/>
      <c r="F509" s="19"/>
    </row>
    <row r="510" spans="1:6" x14ac:dyDescent="0.15">
      <c r="A510" s="19"/>
      <c r="B510" s="19"/>
      <c r="C510" s="19"/>
      <c r="D510" s="19"/>
      <c r="E510" s="19"/>
      <c r="F510" s="19"/>
    </row>
    <row r="511" spans="1:6" x14ac:dyDescent="0.15">
      <c r="A511" s="19"/>
      <c r="B511" s="19"/>
      <c r="C511" s="19"/>
      <c r="D511" s="19"/>
      <c r="E511" s="19"/>
      <c r="F511" s="19"/>
    </row>
    <row r="512" spans="1:6" x14ac:dyDescent="0.15">
      <c r="A512" s="19"/>
      <c r="B512" s="19"/>
      <c r="C512" s="19"/>
      <c r="D512" s="19"/>
      <c r="E512" s="19"/>
      <c r="F512" s="19"/>
    </row>
    <row r="513" spans="1:6" x14ac:dyDescent="0.15">
      <c r="A513" s="19"/>
      <c r="B513" s="19"/>
      <c r="C513" s="19"/>
      <c r="D513" s="19"/>
      <c r="E513" s="19"/>
      <c r="F513" s="19"/>
    </row>
    <row r="514" spans="1:6" x14ac:dyDescent="0.15">
      <c r="A514" s="19"/>
      <c r="B514" s="19"/>
      <c r="C514" s="19"/>
      <c r="D514" s="19"/>
      <c r="E514" s="19"/>
      <c r="F514" s="19"/>
    </row>
    <row r="515" spans="1:6" x14ac:dyDescent="0.15">
      <c r="A515" s="19"/>
      <c r="B515" s="19"/>
      <c r="C515" s="19"/>
      <c r="D515" s="19"/>
      <c r="E515" s="19"/>
      <c r="F515" s="19"/>
    </row>
    <row r="516" spans="1:6" x14ac:dyDescent="0.15">
      <c r="A516" s="19"/>
      <c r="B516" s="19"/>
      <c r="C516" s="19"/>
      <c r="D516" s="19"/>
      <c r="E516" s="19"/>
      <c r="F516" s="19"/>
    </row>
    <row r="517" spans="1:6" x14ac:dyDescent="0.15">
      <c r="A517" s="19"/>
      <c r="B517" s="19"/>
      <c r="C517" s="19"/>
      <c r="D517" s="19"/>
      <c r="E517" s="19"/>
      <c r="F517" s="19"/>
    </row>
    <row r="518" spans="1:6" x14ac:dyDescent="0.15">
      <c r="A518" s="19"/>
      <c r="B518" s="19"/>
      <c r="C518" s="19"/>
      <c r="D518" s="19"/>
      <c r="E518" s="19"/>
      <c r="F518" s="19"/>
    </row>
    <row r="519" spans="1:6" x14ac:dyDescent="0.15">
      <c r="A519" s="19"/>
      <c r="B519" s="19"/>
      <c r="C519" s="19"/>
      <c r="D519" s="19"/>
      <c r="E519" s="19"/>
      <c r="F519" s="19"/>
    </row>
    <row r="520" spans="1:6" x14ac:dyDescent="0.15">
      <c r="A520" s="19"/>
      <c r="B520" s="19"/>
      <c r="C520" s="19"/>
      <c r="D520" s="19"/>
      <c r="E520" s="19"/>
      <c r="F520" s="19"/>
    </row>
    <row r="521" spans="1:6" x14ac:dyDescent="0.15">
      <c r="A521" s="19"/>
      <c r="B521" s="19"/>
      <c r="C521" s="19"/>
      <c r="D521" s="19"/>
      <c r="E521" s="19"/>
      <c r="F521" s="19"/>
    </row>
    <row r="522" spans="1:6" x14ac:dyDescent="0.15">
      <c r="A522" s="19"/>
      <c r="B522" s="19"/>
      <c r="C522" s="19"/>
      <c r="D522" s="19"/>
      <c r="E522" s="19"/>
      <c r="F522" s="19"/>
    </row>
    <row r="523" spans="1:6" x14ac:dyDescent="0.15">
      <c r="A523" s="19"/>
      <c r="B523" s="19"/>
      <c r="C523" s="19"/>
      <c r="D523" s="19"/>
      <c r="E523" s="19"/>
      <c r="F523" s="19"/>
    </row>
    <row r="524" spans="1:6" x14ac:dyDescent="0.15">
      <c r="A524" s="19"/>
      <c r="B524" s="19"/>
      <c r="C524" s="19"/>
      <c r="D524" s="19"/>
      <c r="E524" s="19"/>
      <c r="F524" s="19"/>
    </row>
    <row r="525" spans="1:6" x14ac:dyDescent="0.15">
      <c r="A525" s="19"/>
      <c r="B525" s="19"/>
      <c r="C525" s="19"/>
      <c r="D525" s="19"/>
      <c r="E525" s="19"/>
      <c r="F525" s="19"/>
    </row>
    <row r="526" spans="1:6" x14ac:dyDescent="0.15">
      <c r="A526" s="19"/>
      <c r="B526" s="19"/>
      <c r="C526" s="19"/>
      <c r="D526" s="19"/>
      <c r="E526" s="19"/>
      <c r="F526" s="19"/>
    </row>
    <row r="527" spans="1:6" x14ac:dyDescent="0.15">
      <c r="A527" s="19"/>
      <c r="B527" s="19"/>
      <c r="C527" s="19"/>
      <c r="D527" s="19"/>
      <c r="E527" s="19"/>
      <c r="F527" s="19"/>
    </row>
    <row r="528" spans="1:6" x14ac:dyDescent="0.15">
      <c r="A528" s="19"/>
      <c r="B528" s="19"/>
      <c r="C528" s="19"/>
      <c r="D528" s="19"/>
      <c r="E528" s="19"/>
      <c r="F528" s="19"/>
    </row>
    <row r="529" spans="1:6" x14ac:dyDescent="0.15">
      <c r="A529" s="19"/>
      <c r="B529" s="19"/>
      <c r="C529" s="19"/>
      <c r="D529" s="19"/>
      <c r="E529" s="19"/>
      <c r="F529" s="19"/>
    </row>
    <row r="530" spans="1:6" x14ac:dyDescent="0.15">
      <c r="A530" s="19"/>
      <c r="B530" s="19"/>
      <c r="C530" s="19"/>
      <c r="D530" s="19"/>
      <c r="E530" s="19"/>
      <c r="F530" s="19"/>
    </row>
    <row r="531" spans="1:6" x14ac:dyDescent="0.15">
      <c r="A531" s="19"/>
      <c r="B531" s="19"/>
      <c r="C531" s="19"/>
      <c r="D531" s="19"/>
      <c r="E531" s="19"/>
      <c r="F531" s="19"/>
    </row>
    <row r="532" spans="1:6" x14ac:dyDescent="0.15">
      <c r="A532" s="19"/>
      <c r="B532" s="19"/>
      <c r="C532" s="19"/>
      <c r="D532" s="19"/>
      <c r="E532" s="19"/>
      <c r="F532" s="19"/>
    </row>
    <row r="533" spans="1:6" x14ac:dyDescent="0.15">
      <c r="A533" s="19"/>
      <c r="B533" s="19"/>
      <c r="C533" s="19"/>
      <c r="D533" s="19"/>
      <c r="E533" s="19"/>
      <c r="F533" s="19"/>
    </row>
    <row r="534" spans="1:6" x14ac:dyDescent="0.15">
      <c r="A534" s="19"/>
      <c r="B534" s="19"/>
      <c r="C534" s="19"/>
      <c r="D534" s="19"/>
      <c r="E534" s="19"/>
      <c r="F534" s="19"/>
    </row>
    <row r="535" spans="1:6" x14ac:dyDescent="0.15">
      <c r="A535" s="19"/>
      <c r="B535" s="19"/>
      <c r="C535" s="19"/>
      <c r="D535" s="19"/>
      <c r="E535" s="19"/>
      <c r="F535" s="19"/>
    </row>
    <row r="536" spans="1:6" x14ac:dyDescent="0.15">
      <c r="A536" s="19"/>
      <c r="B536" s="19"/>
      <c r="C536" s="19"/>
      <c r="D536" s="19"/>
      <c r="E536" s="19"/>
      <c r="F536" s="19"/>
    </row>
    <row r="537" spans="1:6" x14ac:dyDescent="0.15">
      <c r="A537" s="19"/>
      <c r="B537" s="19"/>
      <c r="C537" s="19"/>
      <c r="D537" s="19"/>
      <c r="E537" s="19"/>
      <c r="F537" s="19"/>
    </row>
    <row r="538" spans="1:6" x14ac:dyDescent="0.15">
      <c r="A538" s="19"/>
      <c r="B538" s="19"/>
      <c r="C538" s="19"/>
      <c r="D538" s="19"/>
      <c r="E538" s="19"/>
      <c r="F538" s="19"/>
    </row>
    <row r="539" spans="1:6" x14ac:dyDescent="0.15">
      <c r="A539" s="19"/>
      <c r="B539" s="19"/>
      <c r="C539" s="19"/>
      <c r="D539" s="19"/>
      <c r="E539" s="19"/>
      <c r="F539" s="19"/>
    </row>
    <row r="540" spans="1:6" x14ac:dyDescent="0.15">
      <c r="A540" s="19"/>
      <c r="B540" s="19"/>
      <c r="C540" s="19"/>
      <c r="D540" s="19"/>
      <c r="E540" s="19"/>
      <c r="F540" s="19"/>
    </row>
    <row r="541" spans="1:6" x14ac:dyDescent="0.15">
      <c r="A541" s="19"/>
      <c r="B541" s="19"/>
      <c r="C541" s="19"/>
      <c r="D541" s="19"/>
      <c r="E541" s="19"/>
      <c r="F541" s="19"/>
    </row>
    <row r="542" spans="1:6" x14ac:dyDescent="0.15">
      <c r="A542" s="19"/>
      <c r="B542" s="19"/>
      <c r="C542" s="19"/>
      <c r="D542" s="19"/>
      <c r="E542" s="19"/>
      <c r="F542" s="19"/>
    </row>
    <row r="543" spans="1:6" x14ac:dyDescent="0.15">
      <c r="A543" s="19"/>
      <c r="B543" s="19"/>
      <c r="C543" s="19"/>
      <c r="D543" s="19"/>
      <c r="E543" s="19"/>
      <c r="F543" s="19"/>
    </row>
    <row r="544" spans="1:6" x14ac:dyDescent="0.15">
      <c r="A544" s="19"/>
      <c r="B544" s="19"/>
      <c r="C544" s="19"/>
      <c r="D544" s="19"/>
      <c r="E544" s="19"/>
      <c r="F544" s="19"/>
    </row>
    <row r="545" spans="1:6" x14ac:dyDescent="0.15">
      <c r="A545" s="19"/>
      <c r="B545" s="19"/>
      <c r="C545" s="19"/>
      <c r="D545" s="19"/>
      <c r="E545" s="19"/>
      <c r="F545" s="19"/>
    </row>
    <row r="546" spans="1:6" x14ac:dyDescent="0.15">
      <c r="A546" s="19"/>
      <c r="B546" s="19"/>
      <c r="C546" s="19"/>
      <c r="D546" s="19"/>
      <c r="E546" s="19"/>
      <c r="F546" s="19"/>
    </row>
    <row r="547" spans="1:6" x14ac:dyDescent="0.15">
      <c r="A547" s="19"/>
      <c r="B547" s="19"/>
      <c r="C547" s="19"/>
      <c r="D547" s="19"/>
      <c r="E547" s="19"/>
      <c r="F547" s="19"/>
    </row>
    <row r="548" spans="1:6" x14ac:dyDescent="0.15">
      <c r="A548" s="19"/>
      <c r="B548" s="19"/>
      <c r="C548" s="19"/>
      <c r="D548" s="19"/>
      <c r="E548" s="19"/>
      <c r="F548" s="19"/>
    </row>
    <row r="549" spans="1:6" x14ac:dyDescent="0.15">
      <c r="A549" s="19"/>
      <c r="B549" s="19"/>
      <c r="C549" s="19"/>
      <c r="D549" s="19"/>
      <c r="E549" s="19"/>
      <c r="F549" s="19"/>
    </row>
    <row r="550" spans="1:6" x14ac:dyDescent="0.15">
      <c r="A550" s="19"/>
      <c r="B550" s="19"/>
      <c r="C550" s="19"/>
      <c r="D550" s="19"/>
      <c r="E550" s="19"/>
      <c r="F550" s="19"/>
    </row>
    <row r="551" spans="1:6" x14ac:dyDescent="0.15">
      <c r="A551" s="19"/>
      <c r="B551" s="19"/>
      <c r="C551" s="19"/>
      <c r="D551" s="19"/>
      <c r="E551" s="19"/>
      <c r="F551" s="19"/>
    </row>
    <row r="552" spans="1:6" x14ac:dyDescent="0.15">
      <c r="A552" s="19"/>
      <c r="B552" s="19"/>
      <c r="C552" s="19"/>
      <c r="D552" s="19"/>
      <c r="E552" s="19"/>
      <c r="F552" s="19"/>
    </row>
    <row r="553" spans="1:6" x14ac:dyDescent="0.15">
      <c r="A553" s="19"/>
      <c r="B553" s="19"/>
      <c r="C553" s="19"/>
      <c r="D553" s="19"/>
      <c r="E553" s="19"/>
      <c r="F553" s="19"/>
    </row>
    <row r="554" spans="1:6" x14ac:dyDescent="0.15">
      <c r="A554" s="19"/>
      <c r="B554" s="19"/>
      <c r="C554" s="19"/>
      <c r="D554" s="19"/>
      <c r="E554" s="19"/>
      <c r="F554" s="19"/>
    </row>
    <row r="555" spans="1:6" x14ac:dyDescent="0.15">
      <c r="A555" s="19"/>
      <c r="B555" s="19"/>
      <c r="C555" s="19"/>
      <c r="D555" s="19"/>
      <c r="E555" s="19"/>
      <c r="F555" s="19"/>
    </row>
    <row r="556" spans="1:6" x14ac:dyDescent="0.15">
      <c r="A556" s="19"/>
      <c r="B556" s="19"/>
      <c r="C556" s="19"/>
      <c r="D556" s="19"/>
      <c r="E556" s="19"/>
      <c r="F556" s="19"/>
    </row>
    <row r="557" spans="1:6" x14ac:dyDescent="0.15">
      <c r="A557" s="19"/>
      <c r="B557" s="19"/>
      <c r="C557" s="19"/>
      <c r="D557" s="19"/>
      <c r="E557" s="19"/>
      <c r="F557" s="19"/>
    </row>
    <row r="558" spans="1:6" x14ac:dyDescent="0.15">
      <c r="A558" s="19"/>
      <c r="B558" s="19"/>
      <c r="C558" s="19"/>
      <c r="D558" s="19"/>
      <c r="E558" s="19"/>
      <c r="F558" s="19"/>
    </row>
    <row r="559" spans="1:6" x14ac:dyDescent="0.15">
      <c r="A559" s="19"/>
      <c r="B559" s="19"/>
      <c r="C559" s="19"/>
      <c r="D559" s="19"/>
      <c r="E559" s="19"/>
      <c r="F559" s="19"/>
    </row>
    <row r="560" spans="1:6" x14ac:dyDescent="0.15">
      <c r="A560" s="19"/>
      <c r="B560" s="19"/>
      <c r="C560" s="19"/>
      <c r="D560" s="19"/>
      <c r="E560" s="19"/>
      <c r="F560" s="19"/>
    </row>
    <row r="561" spans="1:6" x14ac:dyDescent="0.15">
      <c r="A561" s="19"/>
      <c r="B561" s="19"/>
      <c r="C561" s="19"/>
      <c r="D561" s="19"/>
      <c r="E561" s="19"/>
      <c r="F561" s="19"/>
    </row>
    <row r="562" spans="1:6" x14ac:dyDescent="0.15">
      <c r="A562" s="19"/>
      <c r="B562" s="19"/>
      <c r="C562" s="19"/>
      <c r="D562" s="19"/>
      <c r="E562" s="19"/>
      <c r="F562" s="19"/>
    </row>
    <row r="563" spans="1:6" x14ac:dyDescent="0.15">
      <c r="A563" s="19"/>
      <c r="B563" s="19"/>
      <c r="C563" s="19"/>
      <c r="D563" s="19"/>
      <c r="E563" s="19"/>
      <c r="F563" s="19"/>
    </row>
    <row r="564" spans="1:6" x14ac:dyDescent="0.15">
      <c r="A564" s="19"/>
      <c r="B564" s="19"/>
      <c r="C564" s="19"/>
      <c r="D564" s="19"/>
      <c r="E564" s="19"/>
      <c r="F564" s="19"/>
    </row>
    <row r="565" spans="1:6" x14ac:dyDescent="0.15">
      <c r="A565" s="19"/>
      <c r="B565" s="19"/>
      <c r="C565" s="19"/>
      <c r="D565" s="19"/>
      <c r="E565" s="19"/>
      <c r="F565" s="19"/>
    </row>
    <row r="566" spans="1:6" x14ac:dyDescent="0.15">
      <c r="A566" s="19"/>
      <c r="B566" s="19"/>
      <c r="C566" s="19"/>
      <c r="D566" s="19"/>
      <c r="E566" s="19"/>
      <c r="F566" s="19"/>
    </row>
    <row r="567" spans="1:6" x14ac:dyDescent="0.15">
      <c r="A567" s="19"/>
      <c r="B567" s="19"/>
      <c r="C567" s="19"/>
      <c r="D567" s="19"/>
      <c r="E567" s="19"/>
      <c r="F567" s="19"/>
    </row>
    <row r="568" spans="1:6" x14ac:dyDescent="0.15">
      <c r="A568" s="19"/>
      <c r="B568" s="19"/>
      <c r="C568" s="19"/>
      <c r="D568" s="19"/>
      <c r="E568" s="19"/>
      <c r="F568" s="19"/>
    </row>
    <row r="569" spans="1:6" x14ac:dyDescent="0.15">
      <c r="A569" s="19"/>
      <c r="B569" s="19"/>
      <c r="C569" s="19"/>
      <c r="D569" s="19"/>
      <c r="E569" s="19"/>
      <c r="F569" s="19"/>
    </row>
    <row r="570" spans="1:6" x14ac:dyDescent="0.15">
      <c r="A570" s="19"/>
      <c r="B570" s="19"/>
      <c r="C570" s="19"/>
      <c r="D570" s="19"/>
      <c r="E570" s="19"/>
      <c r="F570" s="19"/>
    </row>
    <row r="571" spans="1:6" x14ac:dyDescent="0.15">
      <c r="A571" s="19"/>
      <c r="B571" s="19"/>
      <c r="C571" s="19"/>
      <c r="D571" s="19"/>
      <c r="E571" s="19"/>
      <c r="F571" s="19"/>
    </row>
    <row r="572" spans="1:6" x14ac:dyDescent="0.15">
      <c r="A572" s="19"/>
      <c r="B572" s="19"/>
      <c r="C572" s="19"/>
      <c r="D572" s="19"/>
      <c r="E572" s="19"/>
      <c r="F572" s="19"/>
    </row>
    <row r="573" spans="1:6" x14ac:dyDescent="0.15">
      <c r="A573" s="19"/>
      <c r="B573" s="19"/>
      <c r="C573" s="19"/>
      <c r="D573" s="19"/>
      <c r="E573" s="19"/>
      <c r="F573" s="19"/>
    </row>
    <row r="574" spans="1:6" x14ac:dyDescent="0.15">
      <c r="A574" s="19"/>
      <c r="B574" s="19"/>
      <c r="C574" s="19"/>
      <c r="D574" s="19"/>
      <c r="E574" s="19"/>
      <c r="F574" s="19"/>
    </row>
    <row r="575" spans="1:6" x14ac:dyDescent="0.15">
      <c r="A575" s="19"/>
      <c r="B575" s="19"/>
      <c r="C575" s="19"/>
      <c r="D575" s="19"/>
      <c r="E575" s="19"/>
      <c r="F575" s="19"/>
    </row>
    <row r="576" spans="1:6" x14ac:dyDescent="0.15">
      <c r="A576" s="19"/>
      <c r="B576" s="19"/>
      <c r="C576" s="19"/>
      <c r="D576" s="19"/>
      <c r="E576" s="19"/>
      <c r="F576" s="19"/>
    </row>
    <row r="577" spans="1:6" x14ac:dyDescent="0.15">
      <c r="A577" s="19"/>
      <c r="B577" s="19"/>
      <c r="C577" s="19"/>
      <c r="D577" s="19"/>
      <c r="E577" s="19"/>
      <c r="F577" s="19"/>
    </row>
    <row r="578" spans="1:6" x14ac:dyDescent="0.15">
      <c r="A578" s="19"/>
      <c r="B578" s="19"/>
      <c r="C578" s="19"/>
      <c r="D578" s="19"/>
      <c r="E578" s="19"/>
      <c r="F578" s="19"/>
    </row>
    <row r="579" spans="1:6" x14ac:dyDescent="0.15">
      <c r="A579" s="19"/>
      <c r="B579" s="19"/>
      <c r="C579" s="19"/>
      <c r="D579" s="19"/>
      <c r="E579" s="19"/>
      <c r="F579" s="19"/>
    </row>
    <row r="580" spans="1:6" x14ac:dyDescent="0.15">
      <c r="A580" s="19"/>
      <c r="B580" s="19"/>
      <c r="C580" s="19"/>
      <c r="D580" s="19"/>
      <c r="E580" s="19"/>
      <c r="F580" s="19"/>
    </row>
    <row r="581" spans="1:6" x14ac:dyDescent="0.15">
      <c r="A581" s="19"/>
      <c r="B581" s="19"/>
      <c r="C581" s="19"/>
      <c r="D581" s="19"/>
      <c r="E581" s="19"/>
      <c r="F581" s="19"/>
    </row>
    <row r="582" spans="1:6" x14ac:dyDescent="0.15">
      <c r="A582" s="19"/>
      <c r="B582" s="19"/>
      <c r="C582" s="19"/>
      <c r="D582" s="19"/>
      <c r="E582" s="19"/>
      <c r="F582" s="19"/>
    </row>
    <row r="583" spans="1:6" x14ac:dyDescent="0.15">
      <c r="A583" s="19"/>
      <c r="B583" s="19"/>
      <c r="C583" s="19"/>
      <c r="D583" s="19"/>
      <c r="E583" s="19"/>
      <c r="F583" s="19"/>
    </row>
    <row r="584" spans="1:6" x14ac:dyDescent="0.15">
      <c r="A584" s="19"/>
      <c r="B584" s="19"/>
      <c r="C584" s="19"/>
      <c r="D584" s="19"/>
      <c r="E584" s="19"/>
      <c r="F584" s="19"/>
    </row>
    <row r="585" spans="1:6" x14ac:dyDescent="0.15">
      <c r="A585" s="19"/>
      <c r="B585" s="19"/>
      <c r="C585" s="19"/>
      <c r="D585" s="19"/>
      <c r="E585" s="19"/>
      <c r="F585" s="19"/>
    </row>
    <row r="586" spans="1:6" x14ac:dyDescent="0.15">
      <c r="A586" s="19"/>
      <c r="B586" s="19"/>
      <c r="C586" s="19"/>
      <c r="D586" s="19"/>
      <c r="E586" s="19"/>
      <c r="F586" s="19"/>
    </row>
    <row r="587" spans="1:6" x14ac:dyDescent="0.15">
      <c r="A587" s="19"/>
      <c r="B587" s="19"/>
      <c r="C587" s="19"/>
      <c r="D587" s="19"/>
      <c r="E587" s="19"/>
      <c r="F587" s="19"/>
    </row>
    <row r="588" spans="1:6" x14ac:dyDescent="0.15">
      <c r="A588" s="19"/>
      <c r="B588" s="19"/>
      <c r="C588" s="19"/>
      <c r="D588" s="19"/>
      <c r="E588" s="19"/>
      <c r="F588" s="19"/>
    </row>
    <row r="589" spans="1:6" x14ac:dyDescent="0.15">
      <c r="A589" s="19"/>
      <c r="B589" s="19"/>
      <c r="C589" s="19"/>
      <c r="D589" s="19"/>
      <c r="E589" s="19"/>
      <c r="F589" s="19"/>
    </row>
    <row r="590" spans="1:6" x14ac:dyDescent="0.15">
      <c r="A590" s="19"/>
      <c r="B590" s="19"/>
      <c r="C590" s="19"/>
      <c r="D590" s="19"/>
      <c r="E590" s="19"/>
      <c r="F590" s="19"/>
    </row>
    <row r="591" spans="1:6" x14ac:dyDescent="0.15">
      <c r="A591" s="19"/>
      <c r="B591" s="19"/>
      <c r="C591" s="19"/>
      <c r="D591" s="19"/>
      <c r="E591" s="19"/>
      <c r="F591" s="19"/>
    </row>
    <row r="592" spans="1:6" x14ac:dyDescent="0.15">
      <c r="A592" s="19"/>
      <c r="B592" s="19"/>
      <c r="C592" s="19"/>
      <c r="D592" s="19"/>
      <c r="E592" s="19"/>
      <c r="F592" s="19"/>
    </row>
    <row r="593" spans="1:6" x14ac:dyDescent="0.15">
      <c r="A593" s="19"/>
      <c r="B593" s="19"/>
      <c r="C593" s="19"/>
      <c r="D593" s="19"/>
      <c r="E593" s="19"/>
      <c r="F593" s="19"/>
    </row>
    <row r="594" spans="1:6" x14ac:dyDescent="0.15">
      <c r="A594" s="19"/>
      <c r="B594" s="19"/>
      <c r="C594" s="19"/>
      <c r="D594" s="19"/>
      <c r="E594" s="19"/>
      <c r="F594" s="19"/>
    </row>
    <row r="595" spans="1:6" x14ac:dyDescent="0.15">
      <c r="A595" s="19"/>
      <c r="B595" s="19"/>
      <c r="C595" s="19"/>
      <c r="D595" s="19"/>
      <c r="E595" s="19"/>
      <c r="F595" s="19"/>
    </row>
    <row r="596" spans="1:6" x14ac:dyDescent="0.15">
      <c r="A596" s="19"/>
      <c r="B596" s="19"/>
      <c r="C596" s="19"/>
      <c r="D596" s="19"/>
      <c r="E596" s="19"/>
      <c r="F596" s="19"/>
    </row>
    <row r="597" spans="1:6" x14ac:dyDescent="0.15">
      <c r="A597" s="19"/>
      <c r="B597" s="19"/>
      <c r="C597" s="19"/>
      <c r="D597" s="19"/>
      <c r="E597" s="19"/>
      <c r="F597" s="19"/>
    </row>
    <row r="598" spans="1:6" x14ac:dyDescent="0.15">
      <c r="A598" s="19"/>
      <c r="B598" s="19"/>
      <c r="C598" s="19"/>
      <c r="D598" s="19"/>
      <c r="E598" s="19"/>
      <c r="F598" s="19"/>
    </row>
    <row r="599" spans="1:6" x14ac:dyDescent="0.15">
      <c r="A599" s="19"/>
      <c r="B599" s="19"/>
      <c r="C599" s="19"/>
      <c r="D599" s="19"/>
      <c r="E599" s="19"/>
      <c r="F599" s="19"/>
    </row>
    <row r="600" spans="1:6" x14ac:dyDescent="0.15">
      <c r="A600" s="19"/>
      <c r="B600" s="19"/>
      <c r="C600" s="19"/>
      <c r="D600" s="19"/>
      <c r="E600" s="19"/>
      <c r="F600" s="19"/>
    </row>
    <row r="601" spans="1:6" x14ac:dyDescent="0.15">
      <c r="A601" s="19"/>
      <c r="B601" s="19"/>
      <c r="C601" s="19"/>
      <c r="D601" s="19"/>
      <c r="E601" s="19"/>
      <c r="F601" s="19"/>
    </row>
    <row r="602" spans="1:6" x14ac:dyDescent="0.15">
      <c r="A602" s="19"/>
      <c r="B602" s="19"/>
      <c r="C602" s="19"/>
      <c r="D602" s="19"/>
      <c r="E602" s="19"/>
      <c r="F602" s="19"/>
    </row>
    <row r="603" spans="1:6" x14ac:dyDescent="0.15">
      <c r="A603" s="19"/>
      <c r="B603" s="19"/>
      <c r="C603" s="19"/>
      <c r="D603" s="19"/>
      <c r="E603" s="19"/>
      <c r="F603" s="19"/>
    </row>
    <row r="604" spans="1:6" x14ac:dyDescent="0.15">
      <c r="A604" s="19"/>
      <c r="B604" s="19"/>
      <c r="C604" s="19"/>
      <c r="D604" s="19"/>
      <c r="E604" s="19"/>
      <c r="F604" s="19"/>
    </row>
    <row r="605" spans="1:6" x14ac:dyDescent="0.15">
      <c r="A605" s="19"/>
      <c r="B605" s="19"/>
      <c r="C605" s="19"/>
      <c r="D605" s="19"/>
      <c r="E605" s="19"/>
      <c r="F605" s="19"/>
    </row>
    <row r="606" spans="1:6" x14ac:dyDescent="0.15">
      <c r="A606" s="19"/>
      <c r="B606" s="19"/>
      <c r="C606" s="19"/>
      <c r="D606" s="19"/>
      <c r="E606" s="19"/>
      <c r="F606" s="19"/>
    </row>
    <row r="607" spans="1:6" x14ac:dyDescent="0.15">
      <c r="A607" s="19"/>
      <c r="B607" s="19"/>
      <c r="C607" s="19"/>
      <c r="D607" s="19"/>
      <c r="E607" s="19"/>
      <c r="F607" s="19"/>
    </row>
    <row r="608" spans="1:6" x14ac:dyDescent="0.15">
      <c r="A608" s="19"/>
      <c r="B608" s="19"/>
      <c r="C608" s="19"/>
      <c r="D608" s="19"/>
      <c r="E608" s="19"/>
      <c r="F608" s="19"/>
    </row>
    <row r="609" spans="1:6" x14ac:dyDescent="0.15">
      <c r="A609" s="19"/>
      <c r="B609" s="19"/>
      <c r="C609" s="19"/>
      <c r="D609" s="19"/>
      <c r="E609" s="19"/>
      <c r="F609" s="19"/>
    </row>
    <row r="610" spans="1:6" x14ac:dyDescent="0.15">
      <c r="A610" s="19"/>
      <c r="B610" s="19"/>
      <c r="C610" s="19"/>
      <c r="D610" s="19"/>
      <c r="E610" s="19"/>
      <c r="F610" s="19"/>
    </row>
    <row r="611" spans="1:6" x14ac:dyDescent="0.15">
      <c r="A611" s="19"/>
      <c r="B611" s="19"/>
      <c r="C611" s="19"/>
      <c r="D611" s="19"/>
      <c r="E611" s="19"/>
      <c r="F611" s="19"/>
    </row>
    <row r="612" spans="1:6" x14ac:dyDescent="0.15">
      <c r="A612" s="19"/>
      <c r="B612" s="19"/>
      <c r="C612" s="19"/>
      <c r="D612" s="19"/>
      <c r="E612" s="19"/>
      <c r="F612" s="19"/>
    </row>
    <row r="613" spans="1:6" x14ac:dyDescent="0.15">
      <c r="A613" s="19"/>
      <c r="B613" s="19"/>
      <c r="C613" s="19"/>
      <c r="D613" s="19"/>
      <c r="E613" s="19"/>
      <c r="F613" s="19"/>
    </row>
    <row r="614" spans="1:6" x14ac:dyDescent="0.15">
      <c r="A614" s="19"/>
      <c r="B614" s="19"/>
      <c r="C614" s="19"/>
      <c r="D614" s="19"/>
      <c r="E614" s="19"/>
      <c r="F614" s="19"/>
    </row>
    <row r="615" spans="1:6" x14ac:dyDescent="0.15">
      <c r="A615" s="19"/>
      <c r="B615" s="19"/>
      <c r="C615" s="19"/>
      <c r="D615" s="19"/>
      <c r="E615" s="19"/>
      <c r="F615" s="19"/>
    </row>
    <row r="616" spans="1:6" x14ac:dyDescent="0.15">
      <c r="A616" s="19"/>
      <c r="B616" s="19"/>
      <c r="C616" s="19"/>
      <c r="D616" s="19"/>
      <c r="E616" s="19"/>
      <c r="F616" s="19"/>
    </row>
    <row r="617" spans="1:6" x14ac:dyDescent="0.15">
      <c r="A617" s="19"/>
      <c r="B617" s="19"/>
      <c r="C617" s="19"/>
      <c r="D617" s="19"/>
      <c r="E617" s="19"/>
      <c r="F617" s="19"/>
    </row>
    <row r="618" spans="1:6" x14ac:dyDescent="0.15">
      <c r="A618" s="19"/>
      <c r="B618" s="19"/>
      <c r="C618" s="19"/>
      <c r="D618" s="19"/>
      <c r="E618" s="19"/>
      <c r="F618" s="19"/>
    </row>
    <row r="619" spans="1:6" x14ac:dyDescent="0.15">
      <c r="A619" s="19"/>
      <c r="B619" s="19"/>
      <c r="C619" s="19"/>
      <c r="D619" s="19"/>
      <c r="E619" s="19"/>
      <c r="F619" s="19"/>
    </row>
    <row r="620" spans="1:6" x14ac:dyDescent="0.15">
      <c r="A620" s="19"/>
      <c r="B620" s="19"/>
      <c r="C620" s="19"/>
      <c r="D620" s="19"/>
      <c r="E620" s="19"/>
      <c r="F620" s="19"/>
    </row>
    <row r="621" spans="1:6" x14ac:dyDescent="0.15">
      <c r="A621" s="19"/>
      <c r="B621" s="19"/>
      <c r="C621" s="19"/>
      <c r="D621" s="19"/>
      <c r="E621" s="19"/>
      <c r="F621" s="19"/>
    </row>
    <row r="622" spans="1:6" x14ac:dyDescent="0.15">
      <c r="A622" s="19"/>
      <c r="B622" s="19"/>
      <c r="C622" s="19"/>
      <c r="D622" s="19"/>
      <c r="E622" s="19"/>
      <c r="F622" s="19"/>
    </row>
    <row r="623" spans="1:6" x14ac:dyDescent="0.15">
      <c r="A623" s="19"/>
      <c r="B623" s="19"/>
      <c r="C623" s="19"/>
      <c r="D623" s="19"/>
      <c r="E623" s="19"/>
      <c r="F623" s="19"/>
    </row>
    <row r="624" spans="1:6" x14ac:dyDescent="0.15">
      <c r="A624" s="19"/>
      <c r="B624" s="19"/>
      <c r="C624" s="19"/>
      <c r="D624" s="19"/>
      <c r="E624" s="19"/>
      <c r="F624" s="19"/>
    </row>
    <row r="625" spans="1:6" x14ac:dyDescent="0.15">
      <c r="A625" s="19"/>
      <c r="B625" s="19"/>
      <c r="C625" s="19"/>
      <c r="D625" s="19"/>
      <c r="E625" s="19"/>
      <c r="F625" s="19"/>
    </row>
    <row r="626" spans="1:6" x14ac:dyDescent="0.15">
      <c r="A626" s="19"/>
      <c r="B626" s="19"/>
      <c r="C626" s="19"/>
      <c r="D626" s="19"/>
      <c r="E626" s="19"/>
      <c r="F626" s="19"/>
    </row>
    <row r="627" spans="1:6" x14ac:dyDescent="0.15">
      <c r="A627" s="19"/>
      <c r="B627" s="19"/>
      <c r="C627" s="19"/>
      <c r="D627" s="19"/>
      <c r="E627" s="19"/>
      <c r="F627" s="19"/>
    </row>
    <row r="628" spans="1:6" x14ac:dyDescent="0.15">
      <c r="A628" s="19"/>
      <c r="B628" s="19"/>
      <c r="C628" s="19"/>
      <c r="D628" s="19"/>
      <c r="E628" s="19"/>
      <c r="F628" s="19"/>
    </row>
    <row r="629" spans="1:6" x14ac:dyDescent="0.15">
      <c r="A629" s="19"/>
      <c r="B629" s="19"/>
      <c r="C629" s="19"/>
      <c r="D629" s="19"/>
      <c r="E629" s="19"/>
      <c r="F629" s="19"/>
    </row>
    <row r="630" spans="1:6" x14ac:dyDescent="0.15">
      <c r="A630" s="19"/>
      <c r="B630" s="19"/>
      <c r="C630" s="19"/>
      <c r="D630" s="19"/>
      <c r="E630" s="19"/>
      <c r="F630" s="19"/>
    </row>
    <row r="631" spans="1:6" x14ac:dyDescent="0.15">
      <c r="A631" s="19"/>
      <c r="B631" s="19"/>
      <c r="C631" s="19"/>
      <c r="D631" s="19"/>
      <c r="E631" s="19"/>
      <c r="F631" s="19"/>
    </row>
    <row r="632" spans="1:6" x14ac:dyDescent="0.15">
      <c r="A632" s="19"/>
      <c r="B632" s="19"/>
      <c r="C632" s="19"/>
      <c r="D632" s="19"/>
      <c r="E632" s="19"/>
      <c r="F632" s="19"/>
    </row>
    <row r="633" spans="1:6" x14ac:dyDescent="0.15">
      <c r="A633" s="19"/>
      <c r="B633" s="19"/>
      <c r="C633" s="19"/>
      <c r="D633" s="19"/>
      <c r="E633" s="19"/>
      <c r="F633" s="19"/>
    </row>
    <row r="634" spans="1:6" x14ac:dyDescent="0.15">
      <c r="A634" s="19"/>
      <c r="B634" s="19"/>
      <c r="C634" s="19"/>
      <c r="D634" s="19"/>
      <c r="E634" s="19"/>
      <c r="F634" s="19"/>
    </row>
    <row r="635" spans="1:6" x14ac:dyDescent="0.15">
      <c r="A635" s="19"/>
      <c r="B635" s="19"/>
      <c r="C635" s="19"/>
      <c r="D635" s="19"/>
      <c r="E635" s="19"/>
      <c r="F635" s="19"/>
    </row>
    <row r="636" spans="1:6" x14ac:dyDescent="0.15">
      <c r="A636" s="19"/>
      <c r="B636" s="19"/>
      <c r="C636" s="19"/>
      <c r="D636" s="19"/>
      <c r="E636" s="19"/>
      <c r="F636" s="19"/>
    </row>
    <row r="637" spans="1:6" x14ac:dyDescent="0.15">
      <c r="A637" s="19"/>
      <c r="B637" s="19"/>
      <c r="C637" s="19"/>
      <c r="D637" s="19"/>
      <c r="E637" s="19"/>
      <c r="F637" s="19"/>
    </row>
    <row r="638" spans="1:6" x14ac:dyDescent="0.15">
      <c r="A638" s="19"/>
      <c r="B638" s="19"/>
      <c r="C638" s="19"/>
      <c r="D638" s="19"/>
      <c r="E638" s="19"/>
      <c r="F638" s="19"/>
    </row>
    <row r="639" spans="1:6" x14ac:dyDescent="0.15">
      <c r="A639" s="19"/>
      <c r="B639" s="19"/>
      <c r="C639" s="19"/>
      <c r="D639" s="19"/>
      <c r="E639" s="19"/>
      <c r="F639" s="19"/>
    </row>
    <row r="640" spans="1:6" x14ac:dyDescent="0.15">
      <c r="A640" s="19"/>
      <c r="B640" s="19"/>
      <c r="C640" s="19"/>
      <c r="D640" s="19"/>
      <c r="E640" s="19"/>
      <c r="F640" s="19"/>
    </row>
    <row r="641" spans="1:6" x14ac:dyDescent="0.15">
      <c r="A641" s="19"/>
      <c r="B641" s="19"/>
      <c r="C641" s="19"/>
      <c r="D641" s="19"/>
      <c r="E641" s="19"/>
      <c r="F641" s="19"/>
    </row>
    <row r="642" spans="1:6" x14ac:dyDescent="0.15">
      <c r="A642" s="19"/>
      <c r="B642" s="19"/>
      <c r="C642" s="19"/>
      <c r="D642" s="19"/>
      <c r="E642" s="19"/>
      <c r="F642" s="19"/>
    </row>
    <row r="643" spans="1:6" x14ac:dyDescent="0.15">
      <c r="A643" s="19"/>
      <c r="B643" s="19"/>
      <c r="C643" s="19"/>
      <c r="D643" s="19"/>
      <c r="E643" s="19"/>
      <c r="F643" s="19"/>
    </row>
    <row r="644" spans="1:6" x14ac:dyDescent="0.15">
      <c r="A644" s="19"/>
      <c r="B644" s="19"/>
      <c r="C644" s="19"/>
      <c r="D644" s="19"/>
      <c r="E644" s="19"/>
      <c r="F644" s="19"/>
    </row>
    <row r="645" spans="1:6" x14ac:dyDescent="0.15">
      <c r="A645" s="19"/>
      <c r="B645" s="19"/>
      <c r="C645" s="19"/>
      <c r="D645" s="19"/>
      <c r="E645" s="19"/>
      <c r="F645" s="19"/>
    </row>
    <row r="646" spans="1:6" x14ac:dyDescent="0.15">
      <c r="A646" s="19"/>
      <c r="B646" s="19"/>
      <c r="C646" s="19"/>
      <c r="D646" s="19"/>
      <c r="E646" s="19"/>
      <c r="F646" s="19"/>
    </row>
    <row r="647" spans="1:6" x14ac:dyDescent="0.15">
      <c r="A647" s="19"/>
      <c r="B647" s="19"/>
      <c r="C647" s="19"/>
      <c r="D647" s="19"/>
      <c r="E647" s="19"/>
      <c r="F647" s="19"/>
    </row>
    <row r="648" spans="1:6" x14ac:dyDescent="0.15">
      <c r="A648" s="19"/>
      <c r="B648" s="19"/>
      <c r="C648" s="19"/>
      <c r="D648" s="19"/>
      <c r="E648" s="19"/>
      <c r="F648" s="19"/>
    </row>
    <row r="649" spans="1:6" x14ac:dyDescent="0.15">
      <c r="A649" s="19"/>
      <c r="B649" s="19"/>
      <c r="C649" s="19"/>
      <c r="D649" s="19"/>
      <c r="E649" s="19"/>
      <c r="F649" s="19"/>
    </row>
    <row r="650" spans="1:6" x14ac:dyDescent="0.15">
      <c r="A650" s="19"/>
      <c r="B650" s="19"/>
      <c r="C650" s="19"/>
      <c r="D650" s="19"/>
      <c r="E650" s="19"/>
      <c r="F650" s="19"/>
    </row>
    <row r="651" spans="1:6" x14ac:dyDescent="0.15">
      <c r="A651" s="19"/>
      <c r="B651" s="19"/>
      <c r="C651" s="19"/>
      <c r="D651" s="19"/>
      <c r="E651" s="19"/>
      <c r="F651" s="19"/>
    </row>
    <row r="652" spans="1:6" x14ac:dyDescent="0.15">
      <c r="A652" s="19"/>
      <c r="B652" s="19"/>
      <c r="C652" s="19"/>
      <c r="D652" s="19"/>
      <c r="E652" s="19"/>
      <c r="F652" s="19"/>
    </row>
    <row r="653" spans="1:6" x14ac:dyDescent="0.15">
      <c r="A653" s="19"/>
      <c r="B653" s="19"/>
      <c r="C653" s="19"/>
      <c r="D653" s="19"/>
      <c r="E653" s="19"/>
      <c r="F653" s="19"/>
    </row>
    <row r="654" spans="1:6" x14ac:dyDescent="0.15">
      <c r="A654" s="19"/>
      <c r="B654" s="19"/>
      <c r="C654" s="19"/>
      <c r="D654" s="19"/>
      <c r="E654" s="19"/>
      <c r="F654" s="19"/>
    </row>
    <row r="655" spans="1:6" x14ac:dyDescent="0.15">
      <c r="A655" s="19"/>
      <c r="B655" s="19"/>
      <c r="C655" s="19"/>
      <c r="D655" s="19"/>
      <c r="E655" s="19"/>
      <c r="F655" s="19"/>
    </row>
    <row r="656" spans="1:6" x14ac:dyDescent="0.15">
      <c r="A656" s="19"/>
      <c r="B656" s="19"/>
      <c r="C656" s="19"/>
      <c r="D656" s="19"/>
      <c r="E656" s="19"/>
      <c r="F656" s="19"/>
    </row>
    <row r="657" spans="1:6" x14ac:dyDescent="0.15">
      <c r="A657" s="19"/>
      <c r="B657" s="19"/>
      <c r="C657" s="19"/>
      <c r="D657" s="19"/>
      <c r="E657" s="19"/>
      <c r="F657" s="19"/>
    </row>
    <row r="658" spans="1:6" x14ac:dyDescent="0.15">
      <c r="A658" s="19"/>
      <c r="B658" s="19"/>
      <c r="C658" s="19"/>
      <c r="D658" s="19"/>
      <c r="E658" s="19"/>
      <c r="F658" s="19"/>
    </row>
    <row r="659" spans="1:6" x14ac:dyDescent="0.15">
      <c r="A659" s="19"/>
      <c r="B659" s="19"/>
      <c r="C659" s="19"/>
      <c r="D659" s="19"/>
      <c r="E659" s="19"/>
      <c r="F659" s="19"/>
    </row>
    <row r="660" spans="1:6" x14ac:dyDescent="0.15">
      <c r="A660" s="19"/>
      <c r="B660" s="19"/>
      <c r="C660" s="19"/>
      <c r="D660" s="19"/>
      <c r="E660" s="19"/>
      <c r="F660" s="19"/>
    </row>
    <row r="661" spans="1:6" x14ac:dyDescent="0.15">
      <c r="A661" s="19"/>
      <c r="B661" s="19"/>
      <c r="C661" s="19"/>
      <c r="D661" s="19"/>
      <c r="E661" s="19"/>
      <c r="F661" s="19"/>
    </row>
    <row r="662" spans="1:6" x14ac:dyDescent="0.15">
      <c r="A662" s="19"/>
      <c r="B662" s="19"/>
      <c r="C662" s="19"/>
      <c r="D662" s="19"/>
      <c r="E662" s="19"/>
      <c r="F662" s="19"/>
    </row>
    <row r="663" spans="1:6" x14ac:dyDescent="0.15">
      <c r="A663" s="19"/>
      <c r="B663" s="19"/>
      <c r="C663" s="19"/>
      <c r="D663" s="19"/>
      <c r="E663" s="19"/>
      <c r="F663" s="19"/>
    </row>
    <row r="664" spans="1:6" x14ac:dyDescent="0.15">
      <c r="A664" s="19"/>
      <c r="B664" s="19"/>
      <c r="C664" s="19"/>
      <c r="D664" s="19"/>
      <c r="E664" s="19"/>
      <c r="F664" s="19"/>
    </row>
    <row r="665" spans="1:6" x14ac:dyDescent="0.15">
      <c r="A665" s="19"/>
      <c r="B665" s="19"/>
      <c r="C665" s="19"/>
      <c r="D665" s="19"/>
      <c r="E665" s="19"/>
      <c r="F665" s="19"/>
    </row>
    <row r="666" spans="1:6" x14ac:dyDescent="0.15">
      <c r="A666" s="19"/>
      <c r="B666" s="19"/>
      <c r="C666" s="19"/>
      <c r="D666" s="19"/>
      <c r="E666" s="19"/>
      <c r="F666" s="19"/>
    </row>
    <row r="667" spans="1:6" x14ac:dyDescent="0.15">
      <c r="A667" s="19"/>
      <c r="B667" s="19"/>
      <c r="C667" s="19"/>
      <c r="D667" s="19"/>
      <c r="E667" s="19"/>
      <c r="F667" s="19"/>
    </row>
    <row r="668" spans="1:6" x14ac:dyDescent="0.15">
      <c r="A668" s="19"/>
      <c r="B668" s="19"/>
      <c r="C668" s="19"/>
      <c r="D668" s="19"/>
      <c r="E668" s="19"/>
      <c r="F668" s="19"/>
    </row>
    <row r="669" spans="1:6" x14ac:dyDescent="0.15">
      <c r="A669" s="19"/>
      <c r="B669" s="19"/>
      <c r="C669" s="19"/>
      <c r="D669" s="19"/>
      <c r="E669" s="19"/>
      <c r="F669" s="19"/>
    </row>
    <row r="670" spans="1:6" x14ac:dyDescent="0.15">
      <c r="A670" s="19"/>
      <c r="B670" s="19"/>
      <c r="C670" s="19"/>
      <c r="D670" s="19"/>
      <c r="E670" s="19"/>
      <c r="F670" s="19"/>
    </row>
    <row r="671" spans="1:6" x14ac:dyDescent="0.15">
      <c r="A671" s="19"/>
      <c r="B671" s="19"/>
      <c r="C671" s="19"/>
      <c r="D671" s="19"/>
      <c r="E671" s="19"/>
      <c r="F671" s="19"/>
    </row>
    <row r="672" spans="1:6" x14ac:dyDescent="0.15">
      <c r="A672" s="19"/>
      <c r="B672" s="19"/>
      <c r="C672" s="19"/>
      <c r="D672" s="19"/>
      <c r="E672" s="19"/>
      <c r="F672" s="19"/>
    </row>
    <row r="673" spans="1:6" x14ac:dyDescent="0.15">
      <c r="A673" s="19"/>
      <c r="B673" s="19"/>
      <c r="C673" s="19"/>
      <c r="D673" s="19"/>
      <c r="E673" s="19"/>
      <c r="F673" s="19"/>
    </row>
    <row r="674" spans="1:6" x14ac:dyDescent="0.15">
      <c r="A674" s="19"/>
      <c r="B674" s="19"/>
      <c r="C674" s="19"/>
      <c r="D674" s="19"/>
      <c r="E674" s="19"/>
      <c r="F674" s="19"/>
    </row>
    <row r="675" spans="1:6" x14ac:dyDescent="0.15">
      <c r="A675" s="19"/>
      <c r="B675" s="19"/>
      <c r="C675" s="19"/>
      <c r="D675" s="19"/>
      <c r="E675" s="19"/>
      <c r="F675" s="19"/>
    </row>
    <row r="676" spans="1:6" x14ac:dyDescent="0.15">
      <c r="A676" s="19"/>
      <c r="B676" s="19"/>
      <c r="C676" s="19"/>
      <c r="D676" s="19"/>
      <c r="E676" s="19"/>
      <c r="F676" s="19"/>
    </row>
    <row r="677" spans="1:6" x14ac:dyDescent="0.15">
      <c r="A677" s="19"/>
      <c r="B677" s="19"/>
      <c r="C677" s="19"/>
      <c r="D677" s="19"/>
      <c r="E677" s="19"/>
      <c r="F677" s="19"/>
    </row>
    <row r="678" spans="1:6" x14ac:dyDescent="0.15">
      <c r="A678" s="19"/>
      <c r="B678" s="19"/>
      <c r="C678" s="19"/>
      <c r="D678" s="19"/>
      <c r="E678" s="19"/>
      <c r="F678" s="19"/>
    </row>
    <row r="679" spans="1:6" x14ac:dyDescent="0.15">
      <c r="A679" s="19"/>
      <c r="B679" s="19"/>
      <c r="C679" s="19"/>
      <c r="D679" s="19"/>
      <c r="E679" s="19"/>
      <c r="F679" s="19"/>
    </row>
    <row r="680" spans="1:6" x14ac:dyDescent="0.15">
      <c r="A680" s="19"/>
      <c r="B680" s="19"/>
      <c r="C680" s="19"/>
      <c r="D680" s="19"/>
      <c r="E680" s="19"/>
      <c r="F680" s="19"/>
    </row>
    <row r="681" spans="1:6" x14ac:dyDescent="0.15">
      <c r="A681" s="19"/>
      <c r="B681" s="19"/>
      <c r="C681" s="19"/>
      <c r="D681" s="19"/>
      <c r="E681" s="19"/>
      <c r="F681" s="19"/>
    </row>
    <row r="682" spans="1:6" x14ac:dyDescent="0.15">
      <c r="A682" s="19"/>
      <c r="B682" s="19"/>
      <c r="C682" s="19"/>
      <c r="D682" s="19"/>
      <c r="E682" s="19"/>
      <c r="F682" s="19"/>
    </row>
    <row r="683" spans="1:6" x14ac:dyDescent="0.15">
      <c r="A683" s="19"/>
      <c r="B683" s="19"/>
      <c r="C683" s="19"/>
      <c r="D683" s="19"/>
      <c r="E683" s="19"/>
      <c r="F683" s="19"/>
    </row>
    <row r="684" spans="1:6" x14ac:dyDescent="0.15">
      <c r="A684" s="19"/>
      <c r="B684" s="19"/>
      <c r="C684" s="19"/>
      <c r="D684" s="19"/>
      <c r="E684" s="19"/>
      <c r="F684" s="19"/>
    </row>
    <row r="685" spans="1:6" x14ac:dyDescent="0.15">
      <c r="A685" s="19"/>
      <c r="B685" s="19"/>
      <c r="C685" s="19"/>
      <c r="D685" s="19"/>
      <c r="E685" s="19"/>
      <c r="F685" s="19"/>
    </row>
    <row r="686" spans="1:6" x14ac:dyDescent="0.15">
      <c r="A686" s="19"/>
      <c r="B686" s="19"/>
      <c r="C686" s="19"/>
      <c r="D686" s="19"/>
      <c r="E686" s="19"/>
      <c r="F686" s="19"/>
    </row>
    <row r="687" spans="1:6" x14ac:dyDescent="0.15">
      <c r="A687" s="19"/>
      <c r="B687" s="19"/>
      <c r="C687" s="19"/>
      <c r="D687" s="19"/>
      <c r="E687" s="19"/>
      <c r="F687" s="19"/>
    </row>
    <row r="688" spans="1:6" x14ac:dyDescent="0.15">
      <c r="A688" s="19"/>
      <c r="B688" s="19"/>
      <c r="C688" s="19"/>
      <c r="D688" s="19"/>
      <c r="E688" s="19"/>
      <c r="F688" s="19"/>
    </row>
    <row r="689" spans="1:6" x14ac:dyDescent="0.15">
      <c r="A689" s="19"/>
      <c r="B689" s="19"/>
      <c r="C689" s="19"/>
      <c r="D689" s="19"/>
      <c r="E689" s="19"/>
      <c r="F689" s="19"/>
    </row>
    <row r="690" spans="1:6" x14ac:dyDescent="0.15">
      <c r="A690" s="19"/>
      <c r="B690" s="19"/>
      <c r="C690" s="19"/>
      <c r="D690" s="19"/>
      <c r="E690" s="19"/>
      <c r="F690" s="19"/>
    </row>
    <row r="691" spans="1:6" x14ac:dyDescent="0.15">
      <c r="A691" s="19"/>
      <c r="B691" s="19"/>
      <c r="C691" s="19"/>
      <c r="D691" s="19"/>
      <c r="E691" s="19"/>
      <c r="F691" s="19"/>
    </row>
    <row r="692" spans="1:6" x14ac:dyDescent="0.15">
      <c r="A692" s="19"/>
      <c r="B692" s="19"/>
      <c r="C692" s="19"/>
      <c r="D692" s="19"/>
      <c r="E692" s="19"/>
      <c r="F692" s="19"/>
    </row>
    <row r="693" spans="1:6" x14ac:dyDescent="0.15">
      <c r="A693" s="19"/>
      <c r="B693" s="19"/>
      <c r="C693" s="19"/>
      <c r="D693" s="19"/>
      <c r="E693" s="19"/>
      <c r="F693" s="19"/>
    </row>
    <row r="694" spans="1:6" x14ac:dyDescent="0.15">
      <c r="A694" s="19"/>
      <c r="B694" s="19"/>
      <c r="C694" s="19"/>
      <c r="D694" s="19"/>
      <c r="E694" s="19"/>
      <c r="F694" s="19"/>
    </row>
    <row r="695" spans="1:6" x14ac:dyDescent="0.15">
      <c r="A695" s="19"/>
      <c r="B695" s="19"/>
      <c r="C695" s="19"/>
      <c r="D695" s="19"/>
      <c r="E695" s="19"/>
      <c r="F695" s="19"/>
    </row>
    <row r="696" spans="1:6" x14ac:dyDescent="0.15">
      <c r="A696" s="19"/>
      <c r="B696" s="19"/>
      <c r="C696" s="19"/>
      <c r="D696" s="19"/>
      <c r="E696" s="19"/>
      <c r="F696" s="19"/>
    </row>
    <row r="697" spans="1:6" x14ac:dyDescent="0.15">
      <c r="A697" s="19"/>
      <c r="B697" s="19"/>
      <c r="C697" s="19"/>
      <c r="D697" s="19"/>
      <c r="E697" s="19"/>
      <c r="F697" s="19"/>
    </row>
    <row r="698" spans="1:6" x14ac:dyDescent="0.15">
      <c r="A698" s="19"/>
      <c r="B698" s="19"/>
      <c r="C698" s="19"/>
      <c r="D698" s="19"/>
      <c r="E698" s="19"/>
      <c r="F698" s="19"/>
    </row>
    <row r="699" spans="1:6" x14ac:dyDescent="0.15">
      <c r="A699" s="19"/>
      <c r="B699" s="19"/>
      <c r="C699" s="19"/>
      <c r="D699" s="19"/>
      <c r="E699" s="19"/>
      <c r="F699" s="19"/>
    </row>
    <row r="700" spans="1:6" x14ac:dyDescent="0.15">
      <c r="A700" s="19"/>
      <c r="B700" s="19"/>
      <c r="C700" s="19"/>
      <c r="D700" s="19"/>
      <c r="E700" s="19"/>
      <c r="F700" s="19"/>
    </row>
    <row r="701" spans="1:6" x14ac:dyDescent="0.15">
      <c r="A701" s="19"/>
      <c r="B701" s="19"/>
      <c r="C701" s="19"/>
      <c r="D701" s="19"/>
      <c r="E701" s="19"/>
      <c r="F701" s="19"/>
    </row>
    <row r="702" spans="1:6" x14ac:dyDescent="0.15">
      <c r="A702" s="19"/>
      <c r="B702" s="19"/>
      <c r="C702" s="19"/>
      <c r="D702" s="19"/>
      <c r="E702" s="19"/>
      <c r="F702" s="19"/>
    </row>
    <row r="703" spans="1:6" x14ac:dyDescent="0.15">
      <c r="A703" s="19"/>
      <c r="B703" s="19"/>
      <c r="C703" s="19"/>
      <c r="D703" s="19"/>
      <c r="E703" s="19"/>
      <c r="F703" s="19"/>
    </row>
    <row r="704" spans="1:6" x14ac:dyDescent="0.15">
      <c r="A704" s="19"/>
      <c r="B704" s="19"/>
      <c r="C704" s="19"/>
      <c r="D704" s="19"/>
      <c r="E704" s="19"/>
      <c r="F704" s="19"/>
    </row>
    <row r="705" spans="1:6" x14ac:dyDescent="0.15">
      <c r="A705" s="19"/>
      <c r="B705" s="19"/>
      <c r="C705" s="19"/>
      <c r="D705" s="19"/>
      <c r="E705" s="19"/>
      <c r="F705" s="19"/>
    </row>
    <row r="706" spans="1:6" x14ac:dyDescent="0.15">
      <c r="A706" s="19"/>
      <c r="B706" s="19"/>
      <c r="C706" s="19"/>
      <c r="D706" s="19"/>
      <c r="E706" s="19"/>
      <c r="F706" s="19"/>
    </row>
    <row r="707" spans="1:6" x14ac:dyDescent="0.15">
      <c r="A707" s="19"/>
      <c r="B707" s="19"/>
      <c r="C707" s="19"/>
      <c r="D707" s="19"/>
      <c r="E707" s="19"/>
      <c r="F707" s="19"/>
    </row>
    <row r="708" spans="1:6" x14ac:dyDescent="0.15">
      <c r="A708" s="19"/>
      <c r="B708" s="19"/>
      <c r="C708" s="19"/>
      <c r="D708" s="19"/>
      <c r="E708" s="19"/>
      <c r="F708" s="19"/>
    </row>
    <row r="709" spans="1:6" x14ac:dyDescent="0.15">
      <c r="A709" s="19"/>
      <c r="B709" s="19"/>
      <c r="C709" s="19"/>
      <c r="D709" s="19"/>
      <c r="E709" s="19"/>
      <c r="F709" s="19"/>
    </row>
    <row r="710" spans="1:6" x14ac:dyDescent="0.15">
      <c r="A710" s="19"/>
      <c r="B710" s="19"/>
      <c r="C710" s="19"/>
      <c r="D710" s="19"/>
      <c r="E710" s="19"/>
      <c r="F710" s="19"/>
    </row>
    <row r="711" spans="1:6" x14ac:dyDescent="0.15">
      <c r="A711" s="19"/>
      <c r="B711" s="19"/>
      <c r="C711" s="19"/>
      <c r="D711" s="19"/>
      <c r="E711" s="19"/>
      <c r="F711" s="19"/>
    </row>
    <row r="712" spans="1:6" x14ac:dyDescent="0.15">
      <c r="A712" s="19"/>
      <c r="B712" s="19"/>
      <c r="C712" s="19"/>
      <c r="D712" s="19"/>
      <c r="E712" s="19"/>
      <c r="F712" s="19"/>
    </row>
    <row r="713" spans="1:6" x14ac:dyDescent="0.15">
      <c r="A713" s="19"/>
      <c r="B713" s="19"/>
      <c r="C713" s="19"/>
      <c r="D713" s="19"/>
      <c r="E713" s="19"/>
      <c r="F713" s="19"/>
    </row>
    <row r="714" spans="1:6" x14ac:dyDescent="0.15">
      <c r="A714" s="19"/>
      <c r="B714" s="19"/>
      <c r="C714" s="19"/>
      <c r="D714" s="19"/>
      <c r="E714" s="19"/>
      <c r="F714" s="19"/>
    </row>
    <row r="715" spans="1:6" x14ac:dyDescent="0.15">
      <c r="A715" s="19"/>
      <c r="B715" s="19"/>
      <c r="C715" s="19"/>
      <c r="D715" s="19"/>
      <c r="E715" s="19"/>
      <c r="F715" s="19"/>
    </row>
    <row r="716" spans="1:6" x14ac:dyDescent="0.15">
      <c r="A716" s="19"/>
      <c r="B716" s="19"/>
      <c r="C716" s="19"/>
      <c r="D716" s="19"/>
      <c r="E716" s="19"/>
      <c r="F716" s="19"/>
    </row>
    <row r="717" spans="1:6" x14ac:dyDescent="0.15">
      <c r="A717" s="19"/>
      <c r="B717" s="19"/>
      <c r="C717" s="19"/>
      <c r="D717" s="19"/>
      <c r="E717" s="19"/>
      <c r="F717" s="19"/>
    </row>
    <row r="718" spans="1:6" x14ac:dyDescent="0.15">
      <c r="A718" s="19"/>
      <c r="B718" s="19"/>
      <c r="C718" s="19"/>
      <c r="D718" s="19"/>
      <c r="E718" s="19"/>
      <c r="F718" s="19"/>
    </row>
    <row r="719" spans="1:6" x14ac:dyDescent="0.15">
      <c r="A719" s="19"/>
      <c r="B719" s="19"/>
      <c r="C719" s="19"/>
      <c r="D719" s="19"/>
      <c r="E719" s="19"/>
      <c r="F719" s="19"/>
    </row>
    <row r="720" spans="1:6" x14ac:dyDescent="0.15">
      <c r="A720" s="19"/>
      <c r="B720" s="19"/>
      <c r="C720" s="19"/>
      <c r="D720" s="19"/>
      <c r="E720" s="19"/>
      <c r="F720" s="19"/>
    </row>
    <row r="721" spans="1:6" x14ac:dyDescent="0.15">
      <c r="A721" s="19"/>
      <c r="B721" s="19"/>
      <c r="C721" s="19"/>
      <c r="D721" s="19"/>
      <c r="E721" s="19"/>
      <c r="F721" s="19"/>
    </row>
    <row r="722" spans="1:6" x14ac:dyDescent="0.15">
      <c r="A722" s="19"/>
      <c r="B722" s="19"/>
      <c r="C722" s="19"/>
      <c r="D722" s="19"/>
      <c r="E722" s="19"/>
      <c r="F722" s="19"/>
    </row>
    <row r="723" spans="1:6" x14ac:dyDescent="0.15">
      <c r="A723" s="19"/>
      <c r="B723" s="19"/>
      <c r="C723" s="19"/>
      <c r="D723" s="19"/>
      <c r="E723" s="19"/>
      <c r="F723" s="19"/>
    </row>
    <row r="724" spans="1:6" x14ac:dyDescent="0.15">
      <c r="A724" s="19"/>
      <c r="B724" s="19"/>
      <c r="C724" s="19"/>
      <c r="D724" s="19"/>
      <c r="E724" s="19"/>
      <c r="F724" s="19"/>
    </row>
    <row r="725" spans="1:6" x14ac:dyDescent="0.15">
      <c r="A725" s="19"/>
      <c r="B725" s="19"/>
      <c r="C725" s="19"/>
      <c r="D725" s="19"/>
      <c r="E725" s="19"/>
      <c r="F725" s="19"/>
    </row>
    <row r="726" spans="1:6" x14ac:dyDescent="0.15">
      <c r="A726" s="19"/>
      <c r="B726" s="19"/>
      <c r="C726" s="19"/>
      <c r="D726" s="19"/>
      <c r="E726" s="19"/>
      <c r="F726" s="19"/>
    </row>
    <row r="727" spans="1:6" x14ac:dyDescent="0.15">
      <c r="A727" s="19"/>
      <c r="B727" s="19"/>
      <c r="C727" s="19"/>
      <c r="D727" s="19"/>
      <c r="E727" s="19"/>
      <c r="F727" s="19"/>
    </row>
    <row r="728" spans="1:6" x14ac:dyDescent="0.15">
      <c r="A728" s="19"/>
      <c r="B728" s="19"/>
      <c r="C728" s="19"/>
      <c r="D728" s="19"/>
      <c r="E728" s="19"/>
      <c r="F728" s="19"/>
    </row>
    <row r="729" spans="1:6" x14ac:dyDescent="0.15">
      <c r="A729" s="19"/>
      <c r="B729" s="19"/>
      <c r="C729" s="19"/>
      <c r="D729" s="19"/>
      <c r="E729" s="19"/>
      <c r="F729" s="19"/>
    </row>
    <row r="730" spans="1:6" x14ac:dyDescent="0.15">
      <c r="A730" s="19"/>
      <c r="B730" s="19"/>
      <c r="C730" s="19"/>
      <c r="D730" s="19"/>
      <c r="E730" s="19"/>
      <c r="F730" s="19"/>
    </row>
    <row r="731" spans="1:6" x14ac:dyDescent="0.15">
      <c r="A731" s="19"/>
      <c r="B731" s="19"/>
      <c r="C731" s="19"/>
      <c r="D731" s="19"/>
      <c r="E731" s="19"/>
      <c r="F731" s="19"/>
    </row>
    <row r="732" spans="1:6" x14ac:dyDescent="0.15">
      <c r="A732" s="19"/>
      <c r="B732" s="19"/>
      <c r="C732" s="19"/>
      <c r="D732" s="19"/>
      <c r="E732" s="19"/>
      <c r="F732" s="19"/>
    </row>
    <row r="733" spans="1:6" x14ac:dyDescent="0.15">
      <c r="A733" s="19"/>
      <c r="B733" s="19"/>
      <c r="C733" s="19"/>
      <c r="D733" s="19"/>
      <c r="E733" s="19"/>
      <c r="F733" s="19"/>
    </row>
    <row r="734" spans="1:6" x14ac:dyDescent="0.15">
      <c r="A734" s="19"/>
      <c r="B734" s="19"/>
      <c r="C734" s="19"/>
      <c r="D734" s="19"/>
      <c r="E734" s="19"/>
      <c r="F734" s="19"/>
    </row>
    <row r="735" spans="1:6" x14ac:dyDescent="0.15">
      <c r="A735" s="19"/>
      <c r="B735" s="19"/>
      <c r="C735" s="19"/>
      <c r="D735" s="19"/>
      <c r="E735" s="19"/>
      <c r="F735" s="19"/>
    </row>
    <row r="736" spans="1:6" x14ac:dyDescent="0.15">
      <c r="A736" s="19"/>
      <c r="B736" s="19"/>
      <c r="C736" s="19"/>
      <c r="D736" s="19"/>
      <c r="E736" s="19"/>
      <c r="F736" s="19"/>
    </row>
    <row r="737" spans="1:6" x14ac:dyDescent="0.15">
      <c r="A737" s="19"/>
      <c r="B737" s="19"/>
      <c r="C737" s="19"/>
      <c r="D737" s="19"/>
      <c r="E737" s="19"/>
      <c r="F737" s="19"/>
    </row>
    <row r="738" spans="1:6" x14ac:dyDescent="0.15">
      <c r="A738" s="19"/>
      <c r="B738" s="19"/>
      <c r="C738" s="19"/>
      <c r="D738" s="19"/>
      <c r="E738" s="19"/>
      <c r="F738" s="19"/>
    </row>
    <row r="739" spans="1:6" x14ac:dyDescent="0.15">
      <c r="A739" s="19"/>
      <c r="B739" s="19"/>
      <c r="C739" s="19"/>
      <c r="D739" s="19"/>
      <c r="E739" s="19"/>
      <c r="F739" s="19"/>
    </row>
    <row r="740" spans="1:6" x14ac:dyDescent="0.15">
      <c r="A740" s="19"/>
      <c r="B740" s="19"/>
      <c r="C740" s="19"/>
      <c r="D740" s="19"/>
      <c r="E740" s="19"/>
      <c r="F740" s="19"/>
    </row>
    <row r="741" spans="1:6" x14ac:dyDescent="0.15">
      <c r="A741" s="19"/>
      <c r="B741" s="19"/>
      <c r="C741" s="19"/>
      <c r="D741" s="19"/>
      <c r="E741" s="19"/>
      <c r="F741" s="19"/>
    </row>
    <row r="742" spans="1:6" x14ac:dyDescent="0.15">
      <c r="A742" s="19"/>
      <c r="B742" s="19"/>
      <c r="C742" s="19"/>
      <c r="D742" s="19"/>
      <c r="E742" s="19"/>
      <c r="F742" s="19"/>
    </row>
    <row r="743" spans="1:6" x14ac:dyDescent="0.15">
      <c r="A743" s="19"/>
      <c r="B743" s="19"/>
      <c r="C743" s="19"/>
      <c r="D743" s="19"/>
      <c r="E743" s="19"/>
      <c r="F743" s="19"/>
    </row>
    <row r="744" spans="1:6" x14ac:dyDescent="0.15">
      <c r="A744" s="19"/>
      <c r="B744" s="19"/>
      <c r="C744" s="19"/>
      <c r="D744" s="19"/>
      <c r="E744" s="19"/>
      <c r="F744" s="19"/>
    </row>
    <row r="745" spans="1:6" x14ac:dyDescent="0.15">
      <c r="A745" s="19"/>
      <c r="B745" s="19"/>
      <c r="C745" s="19"/>
      <c r="D745" s="19"/>
      <c r="E745" s="19"/>
      <c r="F745" s="19"/>
    </row>
    <row r="746" spans="1:6" x14ac:dyDescent="0.15">
      <c r="A746" s="19"/>
      <c r="B746" s="19"/>
      <c r="C746" s="19"/>
      <c r="D746" s="19"/>
      <c r="E746" s="19"/>
      <c r="F746" s="19"/>
    </row>
    <row r="747" spans="1:6" x14ac:dyDescent="0.15">
      <c r="A747" s="19"/>
      <c r="B747" s="19"/>
      <c r="C747" s="19"/>
      <c r="D747" s="19"/>
      <c r="E747" s="19"/>
      <c r="F747" s="19"/>
    </row>
    <row r="748" spans="1:6" x14ac:dyDescent="0.15">
      <c r="A748" s="19"/>
      <c r="B748" s="19"/>
      <c r="C748" s="19"/>
      <c r="D748" s="19"/>
      <c r="E748" s="19"/>
      <c r="F748" s="19"/>
    </row>
    <row r="749" spans="1:6" x14ac:dyDescent="0.15">
      <c r="A749" s="19"/>
      <c r="B749" s="19"/>
      <c r="C749" s="19"/>
      <c r="D749" s="19"/>
      <c r="E749" s="19"/>
      <c r="F749" s="19"/>
    </row>
    <row r="750" spans="1:6" x14ac:dyDescent="0.15">
      <c r="A750" s="19"/>
      <c r="B750" s="19"/>
      <c r="C750" s="19"/>
      <c r="D750" s="19"/>
      <c r="E750" s="19"/>
      <c r="F750" s="19"/>
    </row>
    <row r="751" spans="1:6" x14ac:dyDescent="0.15">
      <c r="A751" s="19"/>
      <c r="B751" s="19"/>
      <c r="C751" s="19"/>
      <c r="D751" s="19"/>
      <c r="E751" s="19"/>
      <c r="F751" s="19"/>
    </row>
    <row r="752" spans="1:6" x14ac:dyDescent="0.15">
      <c r="A752" s="19"/>
      <c r="B752" s="19"/>
      <c r="C752" s="19"/>
      <c r="D752" s="19"/>
      <c r="E752" s="19"/>
      <c r="F752" s="19"/>
    </row>
    <row r="753" spans="1:6" x14ac:dyDescent="0.15">
      <c r="A753" s="19"/>
      <c r="B753" s="19"/>
      <c r="C753" s="19"/>
      <c r="D753" s="19"/>
      <c r="E753" s="19"/>
      <c r="F753" s="19"/>
    </row>
    <row r="754" spans="1:6" x14ac:dyDescent="0.15">
      <c r="A754" s="19"/>
      <c r="B754" s="19"/>
      <c r="C754" s="19"/>
      <c r="D754" s="19"/>
      <c r="E754" s="19"/>
      <c r="F754" s="19"/>
    </row>
    <row r="755" spans="1:6" x14ac:dyDescent="0.15">
      <c r="A755" s="19"/>
      <c r="B755" s="19"/>
      <c r="C755" s="19"/>
      <c r="D755" s="19"/>
      <c r="E755" s="19"/>
      <c r="F755" s="19"/>
    </row>
    <row r="756" spans="1:6" x14ac:dyDescent="0.15">
      <c r="A756" s="19"/>
      <c r="B756" s="19"/>
      <c r="C756" s="19"/>
      <c r="D756" s="19"/>
      <c r="E756" s="19"/>
      <c r="F756" s="19"/>
    </row>
    <row r="757" spans="1:6" x14ac:dyDescent="0.15">
      <c r="A757" s="19"/>
      <c r="B757" s="19"/>
      <c r="C757" s="19"/>
      <c r="D757" s="19"/>
      <c r="E757" s="19"/>
      <c r="F757" s="19"/>
    </row>
    <row r="758" spans="1:6" x14ac:dyDescent="0.15">
      <c r="A758" s="19"/>
      <c r="B758" s="19"/>
      <c r="C758" s="19"/>
      <c r="D758" s="19"/>
      <c r="E758" s="19"/>
      <c r="F758" s="19"/>
    </row>
    <row r="759" spans="1:6" x14ac:dyDescent="0.15">
      <c r="A759" s="19"/>
      <c r="B759" s="19"/>
      <c r="C759" s="19"/>
      <c r="D759" s="19"/>
      <c r="E759" s="19"/>
      <c r="F759" s="19"/>
    </row>
    <row r="760" spans="1:6" x14ac:dyDescent="0.15">
      <c r="A760" s="19"/>
      <c r="B760" s="19"/>
      <c r="C760" s="19"/>
      <c r="D760" s="19"/>
      <c r="E760" s="19"/>
      <c r="F760" s="19"/>
    </row>
    <row r="761" spans="1:6" x14ac:dyDescent="0.15">
      <c r="A761" s="19"/>
      <c r="B761" s="19"/>
      <c r="C761" s="19"/>
      <c r="D761" s="19"/>
      <c r="E761" s="19"/>
      <c r="F761" s="19"/>
    </row>
    <row r="762" spans="1:6" x14ac:dyDescent="0.15">
      <c r="A762" s="19"/>
      <c r="B762" s="19"/>
      <c r="C762" s="19"/>
      <c r="D762" s="19"/>
      <c r="E762" s="19"/>
      <c r="F762" s="19"/>
    </row>
    <row r="763" spans="1:6" x14ac:dyDescent="0.15">
      <c r="A763" s="19"/>
      <c r="B763" s="19"/>
      <c r="C763" s="19"/>
      <c r="D763" s="19"/>
      <c r="E763" s="19"/>
      <c r="F763" s="19"/>
    </row>
    <row r="764" spans="1:6" x14ac:dyDescent="0.15">
      <c r="A764" s="19"/>
      <c r="B764" s="19"/>
      <c r="C764" s="19"/>
      <c r="D764" s="19"/>
      <c r="E764" s="19"/>
      <c r="F764" s="19"/>
    </row>
    <row r="765" spans="1:6" x14ac:dyDescent="0.15">
      <c r="A765" s="19"/>
      <c r="B765" s="19"/>
      <c r="C765" s="19"/>
      <c r="D765" s="19"/>
      <c r="E765" s="19"/>
      <c r="F765" s="19"/>
    </row>
    <row r="766" spans="1:6" x14ac:dyDescent="0.15">
      <c r="A766" s="19"/>
      <c r="B766" s="19"/>
      <c r="C766" s="19"/>
      <c r="D766" s="19"/>
      <c r="E766" s="19"/>
      <c r="F766" s="19"/>
    </row>
    <row r="767" spans="1:6" x14ac:dyDescent="0.15">
      <c r="A767" s="19"/>
      <c r="B767" s="19"/>
      <c r="C767" s="19"/>
      <c r="D767" s="19"/>
      <c r="E767" s="19"/>
      <c r="F767" s="19"/>
    </row>
    <row r="768" spans="1:6" x14ac:dyDescent="0.15">
      <c r="A768" s="19"/>
      <c r="B768" s="19"/>
      <c r="C768" s="19"/>
      <c r="D768" s="19"/>
      <c r="E768" s="19"/>
      <c r="F768" s="19"/>
    </row>
    <row r="769" spans="1:6" x14ac:dyDescent="0.15">
      <c r="A769" s="19"/>
      <c r="B769" s="19"/>
      <c r="C769" s="19"/>
      <c r="D769" s="19"/>
      <c r="E769" s="19"/>
      <c r="F769" s="19"/>
    </row>
    <row r="770" spans="1:6" x14ac:dyDescent="0.15">
      <c r="A770" s="19"/>
      <c r="B770" s="19"/>
      <c r="C770" s="19"/>
      <c r="D770" s="19"/>
      <c r="E770" s="19"/>
      <c r="F770" s="19"/>
    </row>
    <row r="771" spans="1:6" x14ac:dyDescent="0.15">
      <c r="A771" s="19"/>
      <c r="B771" s="19"/>
      <c r="C771" s="19"/>
      <c r="D771" s="19"/>
      <c r="E771" s="19"/>
      <c r="F771" s="19"/>
    </row>
    <row r="772" spans="1:6" x14ac:dyDescent="0.15">
      <c r="A772" s="19"/>
      <c r="B772" s="19"/>
      <c r="C772" s="19"/>
      <c r="D772" s="19"/>
      <c r="E772" s="19"/>
      <c r="F772" s="19"/>
    </row>
    <row r="773" spans="1:6" x14ac:dyDescent="0.15">
      <c r="A773" s="19"/>
      <c r="B773" s="19"/>
      <c r="C773" s="19"/>
      <c r="D773" s="19"/>
      <c r="E773" s="19"/>
      <c r="F773" s="19"/>
    </row>
    <row r="774" spans="1:6" x14ac:dyDescent="0.15">
      <c r="A774" s="19"/>
      <c r="B774" s="19"/>
      <c r="C774" s="19"/>
      <c r="D774" s="19"/>
      <c r="E774" s="19"/>
      <c r="F774" s="19"/>
    </row>
    <row r="775" spans="1:6" x14ac:dyDescent="0.15">
      <c r="A775" s="19"/>
      <c r="B775" s="19"/>
      <c r="C775" s="19"/>
      <c r="D775" s="19"/>
      <c r="E775" s="19"/>
      <c r="F775" s="19"/>
    </row>
    <row r="776" spans="1:6" x14ac:dyDescent="0.15">
      <c r="A776" s="19"/>
      <c r="B776" s="19"/>
      <c r="C776" s="19"/>
      <c r="D776" s="19"/>
      <c r="E776" s="19"/>
      <c r="F776" s="19"/>
    </row>
    <row r="777" spans="1:6" x14ac:dyDescent="0.15">
      <c r="A777" s="19"/>
      <c r="B777" s="19"/>
      <c r="C777" s="19"/>
      <c r="D777" s="19"/>
      <c r="E777" s="19"/>
      <c r="F777" s="19"/>
    </row>
    <row r="778" spans="1:6" x14ac:dyDescent="0.15">
      <c r="A778" s="19"/>
      <c r="B778" s="19"/>
      <c r="C778" s="19"/>
      <c r="D778" s="19"/>
      <c r="E778" s="19"/>
      <c r="F778" s="19"/>
    </row>
    <row r="779" spans="1:6" x14ac:dyDescent="0.15">
      <c r="A779" s="19"/>
      <c r="B779" s="19"/>
      <c r="C779" s="19"/>
      <c r="D779" s="19"/>
      <c r="E779" s="19"/>
      <c r="F779" s="19"/>
    </row>
    <row r="780" spans="1:6" x14ac:dyDescent="0.15">
      <c r="A780" s="19"/>
      <c r="B780" s="19"/>
      <c r="C780" s="19"/>
      <c r="D780" s="19"/>
      <c r="E780" s="19"/>
      <c r="F780" s="19"/>
    </row>
    <row r="781" spans="1:6" x14ac:dyDescent="0.15">
      <c r="A781" s="19"/>
      <c r="B781" s="19"/>
      <c r="C781" s="19"/>
      <c r="D781" s="19"/>
      <c r="E781" s="19"/>
      <c r="F781" s="19"/>
    </row>
    <row r="782" spans="1:6" x14ac:dyDescent="0.15">
      <c r="A782" s="19"/>
      <c r="B782" s="19"/>
      <c r="C782" s="19"/>
      <c r="D782" s="19"/>
      <c r="E782" s="19"/>
      <c r="F782" s="19"/>
    </row>
    <row r="783" spans="1:6" x14ac:dyDescent="0.15">
      <c r="A783" s="19"/>
      <c r="B783" s="19"/>
      <c r="C783" s="19"/>
      <c r="D783" s="19"/>
      <c r="E783" s="19"/>
      <c r="F783" s="19"/>
    </row>
    <row r="784" spans="1:6" x14ac:dyDescent="0.15">
      <c r="A784" s="19"/>
      <c r="B784" s="19"/>
      <c r="C784" s="19"/>
      <c r="D784" s="19"/>
      <c r="E784" s="19"/>
      <c r="F784" s="19"/>
    </row>
    <row r="785" spans="1:6" x14ac:dyDescent="0.15">
      <c r="A785" s="19"/>
      <c r="B785" s="19"/>
      <c r="C785" s="19"/>
      <c r="D785" s="19"/>
      <c r="E785" s="19"/>
      <c r="F785" s="19"/>
    </row>
    <row r="786" spans="1:6" x14ac:dyDescent="0.15">
      <c r="A786" s="19"/>
      <c r="B786" s="19"/>
      <c r="C786" s="19"/>
      <c r="D786" s="19"/>
      <c r="E786" s="19"/>
      <c r="F786" s="19"/>
    </row>
    <row r="787" spans="1:6" x14ac:dyDescent="0.15">
      <c r="A787" s="19"/>
      <c r="B787" s="19"/>
      <c r="C787" s="19"/>
      <c r="D787" s="19"/>
      <c r="E787" s="19"/>
      <c r="F787" s="19"/>
    </row>
    <row r="788" spans="1:6" x14ac:dyDescent="0.15">
      <c r="A788" s="19"/>
      <c r="B788" s="19"/>
      <c r="C788" s="19"/>
      <c r="D788" s="19"/>
      <c r="E788" s="19"/>
      <c r="F788" s="19"/>
    </row>
    <row r="789" spans="1:6" x14ac:dyDescent="0.15">
      <c r="A789" s="19"/>
      <c r="B789" s="19"/>
      <c r="C789" s="19"/>
      <c r="D789" s="19"/>
      <c r="E789" s="19"/>
      <c r="F789" s="19"/>
    </row>
    <row r="790" spans="1:6" x14ac:dyDescent="0.15">
      <c r="A790" s="19"/>
      <c r="B790" s="19"/>
      <c r="C790" s="19"/>
      <c r="D790" s="19"/>
      <c r="E790" s="19"/>
      <c r="F790" s="19"/>
    </row>
    <row r="791" spans="1:6" x14ac:dyDescent="0.15">
      <c r="A791" s="19"/>
      <c r="B791" s="19"/>
      <c r="C791" s="19"/>
      <c r="D791" s="19"/>
      <c r="E791" s="19"/>
      <c r="F791" s="19"/>
    </row>
    <row r="792" spans="1:6" x14ac:dyDescent="0.15">
      <c r="A792" s="19"/>
      <c r="B792" s="19"/>
      <c r="C792" s="19"/>
      <c r="D792" s="19"/>
      <c r="E792" s="19"/>
      <c r="F792" s="19"/>
    </row>
    <row r="793" spans="1:6" x14ac:dyDescent="0.15">
      <c r="A793" s="19"/>
      <c r="B793" s="19"/>
      <c r="C793" s="19"/>
      <c r="D793" s="19"/>
      <c r="E793" s="19"/>
      <c r="F793" s="19"/>
    </row>
    <row r="794" spans="1:6" x14ac:dyDescent="0.15">
      <c r="A794" s="19"/>
      <c r="B794" s="19"/>
      <c r="C794" s="19"/>
      <c r="D794" s="19"/>
      <c r="E794" s="19"/>
      <c r="F794" s="19"/>
    </row>
    <row r="795" spans="1:6" x14ac:dyDescent="0.15">
      <c r="A795" s="19"/>
      <c r="B795" s="19"/>
      <c r="C795" s="19"/>
      <c r="D795" s="19"/>
      <c r="E795" s="19"/>
      <c r="F795" s="19"/>
    </row>
    <row r="796" spans="1:6" x14ac:dyDescent="0.15">
      <c r="A796" s="19"/>
      <c r="B796" s="19"/>
      <c r="C796" s="19"/>
      <c r="D796" s="19"/>
      <c r="E796" s="19"/>
      <c r="F796" s="19"/>
    </row>
    <row r="797" spans="1:6" x14ac:dyDescent="0.15">
      <c r="A797" s="19"/>
      <c r="B797" s="19"/>
      <c r="C797" s="19"/>
      <c r="D797" s="19"/>
      <c r="E797" s="19"/>
      <c r="F797" s="19"/>
    </row>
    <row r="798" spans="1:6" x14ac:dyDescent="0.15">
      <c r="A798" s="19"/>
      <c r="B798" s="19"/>
      <c r="C798" s="19"/>
      <c r="D798" s="19"/>
      <c r="E798" s="19"/>
      <c r="F798" s="19"/>
    </row>
    <row r="799" spans="1:6" x14ac:dyDescent="0.15">
      <c r="A799" s="19"/>
      <c r="B799" s="19"/>
      <c r="C799" s="19"/>
      <c r="D799" s="19"/>
      <c r="E799" s="19"/>
      <c r="F799" s="19"/>
    </row>
    <row r="800" spans="1:6" x14ac:dyDescent="0.15">
      <c r="A800" s="19"/>
      <c r="B800" s="19"/>
      <c r="C800" s="19"/>
      <c r="D800" s="19"/>
      <c r="E800" s="19"/>
      <c r="F800" s="19"/>
    </row>
    <row r="801" spans="1:6" x14ac:dyDescent="0.15">
      <c r="A801" s="19"/>
      <c r="B801" s="19"/>
      <c r="C801" s="19"/>
      <c r="D801" s="19"/>
      <c r="E801" s="19"/>
      <c r="F801" s="19"/>
    </row>
    <row r="802" spans="1:6" x14ac:dyDescent="0.15">
      <c r="A802" s="19"/>
      <c r="B802" s="19"/>
      <c r="C802" s="19"/>
      <c r="D802" s="19"/>
      <c r="E802" s="19"/>
      <c r="F802" s="19"/>
    </row>
    <row r="803" spans="1:6" x14ac:dyDescent="0.15">
      <c r="A803" s="19"/>
      <c r="B803" s="19"/>
      <c r="C803" s="19"/>
      <c r="D803" s="19"/>
      <c r="E803" s="19"/>
      <c r="F803" s="19"/>
    </row>
    <row r="804" spans="1:6" x14ac:dyDescent="0.15">
      <c r="A804" s="19"/>
      <c r="B804" s="19"/>
      <c r="C804" s="19"/>
      <c r="D804" s="19"/>
      <c r="E804" s="19"/>
      <c r="F804" s="19"/>
    </row>
    <row r="805" spans="1:6" x14ac:dyDescent="0.15">
      <c r="A805" s="19"/>
      <c r="B805" s="19"/>
      <c r="C805" s="19"/>
      <c r="D805" s="19"/>
      <c r="E805" s="19"/>
      <c r="F805" s="19"/>
    </row>
    <row r="806" spans="1:6" x14ac:dyDescent="0.15">
      <c r="A806" s="19"/>
      <c r="B806" s="19"/>
      <c r="C806" s="19"/>
      <c r="D806" s="19"/>
      <c r="E806" s="19"/>
      <c r="F806" s="19"/>
    </row>
    <row r="807" spans="1:6" x14ac:dyDescent="0.15">
      <c r="A807" s="19"/>
      <c r="B807" s="19"/>
      <c r="C807" s="19"/>
      <c r="D807" s="19"/>
      <c r="E807" s="19"/>
      <c r="F807" s="19"/>
    </row>
    <row r="808" spans="1:6" x14ac:dyDescent="0.15">
      <c r="A808" s="19"/>
      <c r="B808" s="19"/>
      <c r="C808" s="19"/>
      <c r="D808" s="19"/>
      <c r="E808" s="19"/>
      <c r="F808" s="19"/>
    </row>
    <row r="809" spans="1:6" x14ac:dyDescent="0.15">
      <c r="A809" s="19"/>
      <c r="B809" s="19"/>
      <c r="C809" s="19"/>
      <c r="D809" s="19"/>
      <c r="E809" s="19"/>
      <c r="F809" s="19"/>
    </row>
    <row r="810" spans="1:6" x14ac:dyDescent="0.15">
      <c r="A810" s="19"/>
      <c r="B810" s="19"/>
      <c r="C810" s="19"/>
      <c r="D810" s="19"/>
      <c r="E810" s="19"/>
      <c r="F810" s="19"/>
    </row>
    <row r="811" spans="1:6" x14ac:dyDescent="0.15">
      <c r="A811" s="19"/>
      <c r="B811" s="19"/>
      <c r="C811" s="19"/>
      <c r="D811" s="19"/>
      <c r="E811" s="19"/>
      <c r="F811" s="19"/>
    </row>
    <row r="812" spans="1:6" x14ac:dyDescent="0.15">
      <c r="A812" s="19"/>
      <c r="B812" s="19"/>
      <c r="C812" s="19"/>
      <c r="D812" s="19"/>
      <c r="E812" s="19"/>
      <c r="F812" s="19"/>
    </row>
    <row r="813" spans="1:6" x14ac:dyDescent="0.15">
      <c r="A813" s="19"/>
      <c r="B813" s="19"/>
      <c r="C813" s="19"/>
      <c r="D813" s="19"/>
      <c r="E813" s="19"/>
      <c r="F813" s="19"/>
    </row>
    <row r="814" spans="1:6" x14ac:dyDescent="0.15">
      <c r="A814" s="19"/>
      <c r="B814" s="19"/>
      <c r="C814" s="19"/>
      <c r="D814" s="19"/>
      <c r="E814" s="19"/>
      <c r="F814" s="19"/>
    </row>
    <row r="815" spans="1:6" x14ac:dyDescent="0.15">
      <c r="A815" s="19"/>
      <c r="B815" s="19"/>
      <c r="C815" s="19"/>
      <c r="D815" s="19"/>
      <c r="E815" s="19"/>
      <c r="F815" s="19"/>
    </row>
    <row r="816" spans="1:6" x14ac:dyDescent="0.15">
      <c r="A816" s="19"/>
      <c r="B816" s="19"/>
      <c r="C816" s="19"/>
      <c r="D816" s="19"/>
      <c r="E816" s="19"/>
      <c r="F816" s="19"/>
    </row>
    <row r="817" spans="1:6" x14ac:dyDescent="0.15">
      <c r="A817" s="19"/>
      <c r="B817" s="19"/>
      <c r="C817" s="19"/>
      <c r="D817" s="19"/>
      <c r="E817" s="19"/>
      <c r="F817" s="19"/>
    </row>
    <row r="818" spans="1:6" x14ac:dyDescent="0.15">
      <c r="A818" s="19"/>
      <c r="B818" s="19"/>
      <c r="C818" s="19"/>
      <c r="D818" s="19"/>
      <c r="E818" s="19"/>
      <c r="F818" s="19"/>
    </row>
    <row r="819" spans="1:6" x14ac:dyDescent="0.15">
      <c r="A819" s="19"/>
      <c r="B819" s="19"/>
      <c r="C819" s="19"/>
      <c r="D819" s="19"/>
      <c r="E819" s="19"/>
      <c r="F819" s="19"/>
    </row>
    <row r="820" spans="1:6" x14ac:dyDescent="0.15">
      <c r="A820" s="19"/>
      <c r="B820" s="19"/>
      <c r="C820" s="19"/>
      <c r="D820" s="19"/>
      <c r="E820" s="19"/>
      <c r="F820" s="19"/>
    </row>
    <row r="821" spans="1:6" x14ac:dyDescent="0.15">
      <c r="A821" s="19"/>
      <c r="B821" s="19"/>
      <c r="C821" s="19"/>
      <c r="D821" s="19"/>
      <c r="E821" s="19"/>
      <c r="F821" s="19"/>
    </row>
    <row r="822" spans="1:6" x14ac:dyDescent="0.15">
      <c r="A822" s="19"/>
      <c r="B822" s="19"/>
      <c r="C822" s="19"/>
      <c r="D822" s="19"/>
      <c r="E822" s="19"/>
      <c r="F822" s="19"/>
    </row>
    <row r="823" spans="1:6" x14ac:dyDescent="0.15">
      <c r="A823" s="19"/>
      <c r="B823" s="19"/>
      <c r="C823" s="19"/>
      <c r="D823" s="19"/>
      <c r="E823" s="19"/>
      <c r="F823" s="19"/>
    </row>
    <row r="824" spans="1:6" x14ac:dyDescent="0.15">
      <c r="A824" s="19"/>
      <c r="B824" s="19"/>
      <c r="C824" s="19"/>
      <c r="D824" s="19"/>
      <c r="E824" s="19"/>
      <c r="F824" s="19"/>
    </row>
    <row r="825" spans="1:6" x14ac:dyDescent="0.15">
      <c r="A825" s="19"/>
      <c r="B825" s="19"/>
      <c r="C825" s="19"/>
      <c r="D825" s="19"/>
      <c r="E825" s="19"/>
      <c r="F825" s="19"/>
    </row>
    <row r="826" spans="1:6" x14ac:dyDescent="0.15">
      <c r="A826" s="19"/>
      <c r="B826" s="19"/>
      <c r="C826" s="19"/>
      <c r="D826" s="19"/>
      <c r="E826" s="19"/>
      <c r="F826" s="19"/>
    </row>
    <row r="827" spans="1:6" x14ac:dyDescent="0.15">
      <c r="A827" s="19"/>
      <c r="B827" s="19"/>
      <c r="C827" s="19"/>
      <c r="D827" s="19"/>
      <c r="E827" s="19"/>
      <c r="F827" s="19"/>
    </row>
    <row r="828" spans="1:6" x14ac:dyDescent="0.15">
      <c r="A828" s="19"/>
      <c r="B828" s="19"/>
      <c r="C828" s="19"/>
      <c r="D828" s="19"/>
      <c r="E828" s="19"/>
      <c r="F828" s="19"/>
    </row>
    <row r="829" spans="1:6" x14ac:dyDescent="0.15">
      <c r="A829" s="19"/>
      <c r="B829" s="19"/>
      <c r="C829" s="19"/>
      <c r="D829" s="19"/>
      <c r="E829" s="19"/>
      <c r="F829" s="19"/>
    </row>
    <row r="830" spans="1:6" x14ac:dyDescent="0.15">
      <c r="A830" s="19"/>
      <c r="B830" s="19"/>
      <c r="C830" s="19"/>
      <c r="D830" s="19"/>
      <c r="E830" s="19"/>
      <c r="F830" s="19"/>
    </row>
    <row r="831" spans="1:6" x14ac:dyDescent="0.15">
      <c r="A831" s="19"/>
      <c r="B831" s="19"/>
      <c r="C831" s="19"/>
      <c r="D831" s="19"/>
      <c r="E831" s="19"/>
      <c r="F831" s="19"/>
    </row>
    <row r="832" spans="1:6" x14ac:dyDescent="0.15">
      <c r="A832" s="19"/>
      <c r="B832" s="19"/>
      <c r="C832" s="19"/>
      <c r="D832" s="19"/>
      <c r="E832" s="19"/>
      <c r="F832" s="19"/>
    </row>
    <row r="833" spans="1:6" x14ac:dyDescent="0.15">
      <c r="A833" s="19"/>
      <c r="B833" s="19"/>
      <c r="C833" s="19"/>
      <c r="D833" s="19"/>
      <c r="E833" s="19"/>
      <c r="F833" s="19"/>
    </row>
    <row r="834" spans="1:6" x14ac:dyDescent="0.15">
      <c r="A834" s="19"/>
      <c r="B834" s="19"/>
      <c r="C834" s="19"/>
      <c r="D834" s="19"/>
      <c r="E834" s="19"/>
      <c r="F834" s="19"/>
    </row>
    <row r="835" spans="1:6" x14ac:dyDescent="0.15">
      <c r="A835" s="19"/>
      <c r="B835" s="19"/>
      <c r="C835" s="19"/>
      <c r="D835" s="19"/>
      <c r="E835" s="19"/>
      <c r="F835" s="19"/>
    </row>
    <row r="836" spans="1:6" x14ac:dyDescent="0.15">
      <c r="A836" s="19"/>
      <c r="B836" s="19"/>
      <c r="C836" s="19"/>
      <c r="D836" s="19"/>
      <c r="E836" s="19"/>
      <c r="F836" s="19"/>
    </row>
    <row r="837" spans="1:6" x14ac:dyDescent="0.15">
      <c r="A837" s="19"/>
      <c r="B837" s="19"/>
      <c r="C837" s="19"/>
      <c r="D837" s="19"/>
      <c r="E837" s="19"/>
      <c r="F837" s="19"/>
    </row>
    <row r="838" spans="1:6" x14ac:dyDescent="0.15">
      <c r="A838" s="19"/>
      <c r="B838" s="19"/>
      <c r="C838" s="19"/>
      <c r="D838" s="19"/>
      <c r="E838" s="19"/>
      <c r="F838" s="19"/>
    </row>
    <row r="839" spans="1:6" x14ac:dyDescent="0.15">
      <c r="A839" s="19"/>
      <c r="B839" s="19"/>
      <c r="C839" s="19"/>
      <c r="D839" s="19"/>
      <c r="E839" s="19"/>
      <c r="F839" s="19"/>
    </row>
    <row r="840" spans="1:6" x14ac:dyDescent="0.15">
      <c r="A840" s="19"/>
      <c r="B840" s="19"/>
      <c r="C840" s="19"/>
      <c r="D840" s="19"/>
      <c r="E840" s="19"/>
      <c r="F840" s="19"/>
    </row>
    <row r="841" spans="1:6" x14ac:dyDescent="0.15">
      <c r="A841" s="19"/>
      <c r="B841" s="19"/>
      <c r="C841" s="19"/>
      <c r="D841" s="19"/>
      <c r="E841" s="19"/>
      <c r="F841" s="19"/>
    </row>
    <row r="842" spans="1:6" x14ac:dyDescent="0.15">
      <c r="A842" s="19"/>
      <c r="B842" s="19"/>
      <c r="C842" s="19"/>
      <c r="D842" s="19"/>
      <c r="E842" s="19"/>
      <c r="F842" s="19"/>
    </row>
    <row r="843" spans="1:6" x14ac:dyDescent="0.15">
      <c r="A843" s="19"/>
      <c r="B843" s="19"/>
      <c r="C843" s="19"/>
      <c r="D843" s="19"/>
      <c r="E843" s="19"/>
      <c r="F843" s="19"/>
    </row>
    <row r="844" spans="1:6" x14ac:dyDescent="0.15">
      <c r="A844" s="19"/>
      <c r="B844" s="19"/>
      <c r="C844" s="19"/>
      <c r="D844" s="19"/>
      <c r="E844" s="19"/>
      <c r="F844" s="19"/>
    </row>
    <row r="845" spans="1:6" x14ac:dyDescent="0.15">
      <c r="A845" s="19"/>
      <c r="B845" s="19"/>
      <c r="C845" s="19"/>
      <c r="D845" s="19"/>
      <c r="E845" s="19"/>
      <c r="F845" s="19"/>
    </row>
    <row r="846" spans="1:6" x14ac:dyDescent="0.15">
      <c r="A846" s="19"/>
      <c r="B846" s="19"/>
      <c r="C846" s="19"/>
      <c r="D846" s="19"/>
      <c r="E846" s="19"/>
      <c r="F846" s="19"/>
    </row>
    <row r="847" spans="1:6" x14ac:dyDescent="0.15">
      <c r="A847" s="19"/>
      <c r="B847" s="19"/>
      <c r="C847" s="19"/>
      <c r="D847" s="19"/>
      <c r="E847" s="19"/>
      <c r="F847" s="19"/>
    </row>
    <row r="848" spans="1:6" x14ac:dyDescent="0.15">
      <c r="A848" s="19"/>
      <c r="B848" s="19"/>
      <c r="C848" s="19"/>
      <c r="D848" s="19"/>
      <c r="E848" s="19"/>
      <c r="F848" s="19"/>
    </row>
    <row r="849" spans="1:6" x14ac:dyDescent="0.15">
      <c r="A849" s="19"/>
      <c r="B849" s="19"/>
      <c r="C849" s="19"/>
      <c r="D849" s="19"/>
      <c r="E849" s="19"/>
      <c r="F849" s="19"/>
    </row>
    <row r="850" spans="1:6" x14ac:dyDescent="0.15">
      <c r="A850" s="19"/>
      <c r="B850" s="19"/>
      <c r="C850" s="19"/>
      <c r="D850" s="19"/>
      <c r="E850" s="19"/>
      <c r="F850" s="19"/>
    </row>
    <row r="851" spans="1:6" x14ac:dyDescent="0.15">
      <c r="A851" s="19"/>
      <c r="B851" s="19"/>
      <c r="C851" s="19"/>
      <c r="D851" s="19"/>
      <c r="E851" s="19"/>
      <c r="F851" s="19"/>
    </row>
    <row r="852" spans="1:6" x14ac:dyDescent="0.15">
      <c r="A852" s="19"/>
      <c r="B852" s="19"/>
      <c r="C852" s="19"/>
      <c r="D852" s="19"/>
      <c r="E852" s="19"/>
      <c r="F852" s="19"/>
    </row>
    <row r="853" spans="1:6" x14ac:dyDescent="0.15">
      <c r="A853" s="19"/>
      <c r="B853" s="19"/>
      <c r="C853" s="19"/>
      <c r="D853" s="19"/>
      <c r="E853" s="19"/>
      <c r="F853" s="19"/>
    </row>
    <row r="854" spans="1:6" x14ac:dyDescent="0.15">
      <c r="A854" s="19"/>
      <c r="B854" s="19"/>
      <c r="C854" s="19"/>
      <c r="D854" s="19"/>
      <c r="E854" s="19"/>
      <c r="F854" s="19"/>
    </row>
    <row r="855" spans="1:6" x14ac:dyDescent="0.15">
      <c r="A855" s="19"/>
      <c r="B855" s="19"/>
      <c r="C855" s="19"/>
      <c r="D855" s="19"/>
      <c r="E855" s="19"/>
      <c r="F855" s="19"/>
    </row>
    <row r="856" spans="1:6" x14ac:dyDescent="0.15">
      <c r="A856" s="19"/>
      <c r="B856" s="19"/>
      <c r="C856" s="19"/>
      <c r="D856" s="19"/>
      <c r="E856" s="19"/>
      <c r="F856" s="19"/>
    </row>
    <row r="857" spans="1:6" x14ac:dyDescent="0.15">
      <c r="A857" s="19"/>
      <c r="B857" s="19"/>
      <c r="C857" s="19"/>
      <c r="D857" s="19"/>
      <c r="E857" s="19"/>
      <c r="F857" s="19"/>
    </row>
    <row r="858" spans="1:6" x14ac:dyDescent="0.15">
      <c r="A858" s="19"/>
      <c r="B858" s="19"/>
      <c r="C858" s="19"/>
      <c r="D858" s="19"/>
      <c r="E858" s="19"/>
      <c r="F858" s="19"/>
    </row>
    <row r="859" spans="1:6" x14ac:dyDescent="0.15">
      <c r="A859" s="19"/>
      <c r="B859" s="19"/>
      <c r="C859" s="19"/>
      <c r="D859" s="19"/>
      <c r="E859" s="19"/>
      <c r="F859" s="19"/>
    </row>
    <row r="860" spans="1:6" x14ac:dyDescent="0.15">
      <c r="A860" s="19"/>
      <c r="B860" s="19"/>
      <c r="C860" s="19"/>
      <c r="D860" s="19"/>
      <c r="E860" s="19"/>
      <c r="F860" s="19"/>
    </row>
    <row r="861" spans="1:6" x14ac:dyDescent="0.15">
      <c r="A861" s="19"/>
      <c r="B861" s="19"/>
      <c r="C861" s="19"/>
      <c r="D861" s="19"/>
      <c r="E861" s="19"/>
      <c r="F861" s="19"/>
    </row>
    <row r="862" spans="1:6" x14ac:dyDescent="0.15">
      <c r="A862" s="19"/>
      <c r="B862" s="19"/>
      <c r="C862" s="19"/>
      <c r="D862" s="19"/>
      <c r="E862" s="19"/>
      <c r="F862" s="19"/>
    </row>
    <row r="863" spans="1:6" x14ac:dyDescent="0.15">
      <c r="A863" s="19"/>
      <c r="B863" s="19"/>
      <c r="C863" s="19"/>
      <c r="D863" s="19"/>
      <c r="E863" s="19"/>
      <c r="F863" s="19"/>
    </row>
    <row r="864" spans="1:6" x14ac:dyDescent="0.15">
      <c r="A864" s="19"/>
      <c r="B864" s="19"/>
      <c r="C864" s="19"/>
      <c r="D864" s="19"/>
      <c r="E864" s="19"/>
      <c r="F864" s="19"/>
    </row>
    <row r="865" spans="1:6" x14ac:dyDescent="0.15">
      <c r="A865" s="19"/>
      <c r="B865" s="19"/>
      <c r="C865" s="19"/>
      <c r="D865" s="19"/>
      <c r="E865" s="19"/>
      <c r="F865" s="19"/>
    </row>
    <row r="866" spans="1:6" x14ac:dyDescent="0.15">
      <c r="A866" s="19"/>
      <c r="B866" s="19"/>
      <c r="C866" s="19"/>
      <c r="D866" s="19"/>
      <c r="E866" s="19"/>
      <c r="F866" s="19"/>
    </row>
    <row r="867" spans="1:6" x14ac:dyDescent="0.15">
      <c r="A867" s="19"/>
      <c r="B867" s="19"/>
      <c r="C867" s="19"/>
      <c r="D867" s="19"/>
      <c r="E867" s="19"/>
      <c r="F867" s="19"/>
    </row>
    <row r="868" spans="1:6" x14ac:dyDescent="0.15">
      <c r="A868" s="19"/>
      <c r="B868" s="19"/>
      <c r="C868" s="19"/>
      <c r="D868" s="19"/>
      <c r="E868" s="19"/>
      <c r="F868" s="19"/>
    </row>
  </sheetData>
  <sortState xmlns:xlrd2="http://schemas.microsoft.com/office/spreadsheetml/2017/richdata2" ref="A2:J43">
    <sortCondition ref="C2:C43"/>
    <sortCondition ref="D2:D43"/>
    <sortCondition ref="A2:A4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EDA6D-CC09-0B4A-818E-5C9F0001319E}">
  <dimension ref="A1:F1000"/>
  <sheetViews>
    <sheetView tabSelected="1" workbookViewId="0">
      <selection activeCell="C8" sqref="C8"/>
    </sheetView>
  </sheetViews>
  <sheetFormatPr baseColWidth="10" defaultRowHeight="14" x14ac:dyDescent="0.15"/>
  <cols>
    <col min="1" max="1" width="6.5" style="18" bestFit="1" customWidth="1"/>
    <col min="2" max="2" width="20.1640625" style="18" bestFit="1" customWidth="1"/>
    <col min="3" max="3" width="11.33203125" style="18" bestFit="1" customWidth="1"/>
    <col min="4" max="4" width="17.6640625" style="18" bestFit="1" customWidth="1"/>
    <col min="5" max="5" width="21.1640625" style="18" bestFit="1" customWidth="1"/>
    <col min="6" max="6" width="23" style="18" bestFit="1" customWidth="1"/>
    <col min="7" max="16384" width="10.83203125" style="18"/>
  </cols>
  <sheetData>
    <row r="1" spans="1:6" x14ac:dyDescent="0.15">
      <c r="A1" s="15" t="s">
        <v>4</v>
      </c>
      <c r="B1" s="15" t="s">
        <v>3</v>
      </c>
      <c r="C1" s="15" t="s">
        <v>5</v>
      </c>
      <c r="D1" s="16" t="s">
        <v>196</v>
      </c>
      <c r="E1" s="17" t="s">
        <v>194</v>
      </c>
      <c r="F1" s="17" t="s">
        <v>195</v>
      </c>
    </row>
    <row r="2" spans="1:6" x14ac:dyDescent="0.15">
      <c r="A2" s="19" t="s">
        <v>37</v>
      </c>
      <c r="B2" s="19" t="s">
        <v>166</v>
      </c>
      <c r="C2" s="19" t="s">
        <v>31</v>
      </c>
      <c r="D2" s="20">
        <f>Table_1[[#This Row],[NEP (mg O2 cm-2 h-1)]]</f>
        <v>-0.18940739162345743</v>
      </c>
      <c r="E2" s="43">
        <f>'NDS Data Analysis'!AI2</f>
        <v>4.3243696717683577E-2</v>
      </c>
      <c r="F2" s="43">
        <f>'NDS Data Analysis'!AJ2</f>
        <v>-0.14616369490577386</v>
      </c>
    </row>
    <row r="3" spans="1:6" x14ac:dyDescent="0.15">
      <c r="A3" s="19" t="s">
        <v>37</v>
      </c>
      <c r="B3" s="19" t="s">
        <v>166</v>
      </c>
      <c r="C3" s="19" t="s">
        <v>31</v>
      </c>
      <c r="D3" s="20">
        <f>Table_1[[#This Row],[NEP (mg O2 cm-2 h-1)]]</f>
        <v>-0.56371247506981537</v>
      </c>
      <c r="E3" s="43">
        <f>'NDS Data Analysis'!AI3</f>
        <v>0</v>
      </c>
      <c r="F3" s="43">
        <f>'NDS Data Analysis'!AJ3</f>
        <v>-0.56371247506981537</v>
      </c>
    </row>
    <row r="4" spans="1:6" x14ac:dyDescent="0.15">
      <c r="A4" s="19" t="s">
        <v>37</v>
      </c>
      <c r="B4" s="19" t="s">
        <v>166</v>
      </c>
      <c r="C4" s="19" t="s">
        <v>31</v>
      </c>
      <c r="D4" s="20">
        <f>Table_1[[#This Row],[NEP (mg O2 cm-2 h-1)]]</f>
        <v>-0.74864581669351093</v>
      </c>
      <c r="E4" s="43">
        <f>'NDS Data Analysis'!AI4</f>
        <v>0.23784033194726353</v>
      </c>
      <c r="F4" s="43">
        <f>'NDS Data Analysis'!AJ4</f>
        <v>-0.51080548474624743</v>
      </c>
    </row>
    <row r="5" spans="1:6" x14ac:dyDescent="0.15">
      <c r="A5" s="19" t="s">
        <v>37</v>
      </c>
      <c r="B5" s="19" t="s">
        <v>166</v>
      </c>
      <c r="C5" s="19" t="s">
        <v>31</v>
      </c>
      <c r="D5" s="20">
        <f>Table_1[[#This Row],[NEP (mg O2 cm-2 h-1)]]</f>
        <v>-0.3670685884175548</v>
      </c>
      <c r="E5" s="43">
        <f>'NDS Data Analysis'!AI5</f>
        <v>0.34281880836824835</v>
      </c>
      <c r="F5" s="43">
        <f>'NDS Data Analysis'!AJ5</f>
        <v>-2.4249780049306446E-2</v>
      </c>
    </row>
    <row r="6" spans="1:6" x14ac:dyDescent="0.15">
      <c r="A6" s="19" t="s">
        <v>30</v>
      </c>
      <c r="B6" s="19" t="s">
        <v>166</v>
      </c>
      <c r="C6" s="19" t="s">
        <v>31</v>
      </c>
      <c r="D6" s="20">
        <f>Table_1[[#This Row],[NEP (mg O2 cm-2 h-1)]]</f>
        <v>-0.20149722513133769</v>
      </c>
      <c r="E6" s="43">
        <f>'NDS Data Analysis'!AI6</f>
        <v>0.8307341737870978</v>
      </c>
      <c r="F6" s="43">
        <f>'NDS Data Analysis'!AJ6</f>
        <v>0.62923694865576008</v>
      </c>
    </row>
    <row r="7" spans="1:6" x14ac:dyDescent="0.15">
      <c r="A7" s="19" t="s">
        <v>30</v>
      </c>
      <c r="B7" s="19" t="s">
        <v>166</v>
      </c>
      <c r="C7" s="19" t="s">
        <v>31</v>
      </c>
      <c r="D7" s="20">
        <f>Table_1[[#This Row],[NEP (mg O2 cm-2 h-1)]]</f>
        <v>-0.59189809882330624</v>
      </c>
      <c r="E7" s="43" t="s">
        <v>24</v>
      </c>
      <c r="F7" s="43" t="s">
        <v>24</v>
      </c>
    </row>
    <row r="8" spans="1:6" x14ac:dyDescent="0.15">
      <c r="A8" s="19" t="s">
        <v>30</v>
      </c>
      <c r="B8" s="19" t="s">
        <v>166</v>
      </c>
      <c r="C8" s="19" t="s">
        <v>31</v>
      </c>
      <c r="D8" s="20">
        <f>Table_1[[#This Row],[NEP (mg O2 cm-2 h-1)]]</f>
        <v>-0.57280461176448982</v>
      </c>
      <c r="E8" s="43">
        <f>'NDS Data Analysis'!AI8</f>
        <v>1.0643305263244784</v>
      </c>
      <c r="F8" s="43">
        <f>'NDS Data Analysis'!AJ8</f>
        <v>0.49152591455998862</v>
      </c>
    </row>
    <row r="9" spans="1:6" x14ac:dyDescent="0.15">
      <c r="A9" s="19" t="s">
        <v>30</v>
      </c>
      <c r="B9" s="19" t="s">
        <v>166</v>
      </c>
      <c r="C9" s="19" t="s">
        <v>31</v>
      </c>
      <c r="D9" s="20">
        <f>Table_1[[#This Row],[NEP (mg O2 cm-2 h-1)]]</f>
        <v>-0.57050419163692156</v>
      </c>
      <c r="E9" s="43">
        <f>'NDS Data Analysis'!AI9</f>
        <v>0.49730251225337074</v>
      </c>
      <c r="F9" s="43">
        <f>'NDS Data Analysis'!AJ9</f>
        <v>-7.3201679383550822E-2</v>
      </c>
    </row>
    <row r="10" spans="1:6" x14ac:dyDescent="0.15">
      <c r="A10" s="19" t="s">
        <v>37</v>
      </c>
      <c r="B10" s="19" t="s">
        <v>166</v>
      </c>
      <c r="C10" s="19" t="s">
        <v>33</v>
      </c>
      <c r="D10" s="20">
        <f>Table_1[[#This Row],[NEP (mg O2 cm-2 h-1)]]</f>
        <v>-1.3153291084962373</v>
      </c>
      <c r="E10" s="43">
        <f>'NDS Data Analysis'!AI10</f>
        <v>0.3013299412191372</v>
      </c>
      <c r="F10" s="43">
        <f>'NDS Data Analysis'!AJ10</f>
        <v>-1.0139991672771</v>
      </c>
    </row>
    <row r="11" spans="1:6" x14ac:dyDescent="0.15">
      <c r="A11" s="19" t="s">
        <v>37</v>
      </c>
      <c r="B11" s="19" t="s">
        <v>166</v>
      </c>
      <c r="C11" s="19" t="s">
        <v>33</v>
      </c>
      <c r="D11" s="20">
        <f>Table_1[[#This Row],[NEP (mg O2 cm-2 h-1)]]</f>
        <v>0</v>
      </c>
      <c r="E11" s="43">
        <f>'NDS Data Analysis'!AI11</f>
        <v>0.34281880836824835</v>
      </c>
      <c r="F11" s="43">
        <f>'NDS Data Analysis'!AJ11</f>
        <v>0.34281880836824835</v>
      </c>
    </row>
    <row r="12" spans="1:6" x14ac:dyDescent="0.15">
      <c r="A12" s="19" t="s">
        <v>37</v>
      </c>
      <c r="B12" s="19" t="s">
        <v>166</v>
      </c>
      <c r="C12" s="19" t="s">
        <v>33</v>
      </c>
      <c r="D12" s="20">
        <f>Table_1[[#This Row],[NEP (mg O2 cm-2 h-1)]]</f>
        <v>-0.18282566759020991</v>
      </c>
      <c r="E12" s="43">
        <f>'NDS Data Analysis'!AI12</f>
        <v>0.12740407508304274</v>
      </c>
      <c r="F12" s="43">
        <f>'NDS Data Analysis'!AJ12</f>
        <v>-5.5421592507167161E-2</v>
      </c>
    </row>
    <row r="13" spans="1:6" x14ac:dyDescent="0.15">
      <c r="A13" s="19" t="s">
        <v>37</v>
      </c>
      <c r="B13" s="19" t="s">
        <v>166</v>
      </c>
      <c r="C13" s="19" t="s">
        <v>33</v>
      </c>
      <c r="D13" s="20">
        <f>Table_1[[#This Row],[NEP (mg O2 cm-2 h-1)]]</f>
        <v>-0.90366121957756729</v>
      </c>
      <c r="E13" s="43">
        <f>'NDS Data Analysis'!AI13</f>
        <v>0.57590085290916415</v>
      </c>
      <c r="F13" s="43">
        <f>'NDS Data Analysis'!AJ13</f>
        <v>-0.32776036666840314</v>
      </c>
    </row>
    <row r="14" spans="1:6" x14ac:dyDescent="0.15">
      <c r="A14" s="19" t="s">
        <v>30</v>
      </c>
      <c r="B14" s="19" t="s">
        <v>166</v>
      </c>
      <c r="C14" s="19" t="s">
        <v>33</v>
      </c>
      <c r="D14" s="20">
        <f>Table_1[[#This Row],[NEP (mg O2 cm-2 h-1)]]</f>
        <v>-0.59437465990624894</v>
      </c>
      <c r="E14" s="43">
        <f>'NDS Data Analysis'!AI14</f>
        <v>0.83439379569805405</v>
      </c>
      <c r="F14" s="43">
        <f>'NDS Data Analysis'!AJ14</f>
        <v>0.24001913579180512</v>
      </c>
    </row>
    <row r="15" spans="1:6" x14ac:dyDescent="0.15">
      <c r="A15" s="19" t="s">
        <v>30</v>
      </c>
      <c r="B15" s="19" t="s">
        <v>166</v>
      </c>
      <c r="C15" s="19" t="s">
        <v>33</v>
      </c>
      <c r="D15" s="20">
        <f>Table_1[[#This Row],[NEP (mg O2 cm-2 h-1)]]</f>
        <v>-1.3049721863820938</v>
      </c>
      <c r="E15" s="43">
        <f>'NDS Data Analysis'!AI15</f>
        <v>1.1459579630186396</v>
      </c>
      <c r="F15" s="43">
        <f>'NDS Data Analysis'!AJ15</f>
        <v>-0.15901422336345417</v>
      </c>
    </row>
    <row r="16" spans="1:6" x14ac:dyDescent="0.15">
      <c r="A16" s="19" t="s">
        <v>30</v>
      </c>
      <c r="B16" s="19" t="s">
        <v>166</v>
      </c>
      <c r="C16" s="19" t="s">
        <v>33</v>
      </c>
      <c r="D16" s="20">
        <f>Table_1[[#This Row],[NEP (mg O2 cm-2 h-1)]]</f>
        <v>-1.4569799355650621</v>
      </c>
      <c r="E16" s="43">
        <f>'NDS Data Analysis'!AI16</f>
        <v>1.4569799355650617</v>
      </c>
      <c r="F16" s="43">
        <f>'NDS Data Analysis'!AJ16</f>
        <v>0</v>
      </c>
    </row>
    <row r="17" spans="1:6" x14ac:dyDescent="0.15">
      <c r="A17" s="19" t="s">
        <v>30</v>
      </c>
      <c r="B17" s="19" t="s">
        <v>166</v>
      </c>
      <c r="C17" s="19" t="s">
        <v>33</v>
      </c>
      <c r="D17" s="20">
        <f>Table_1[[#This Row],[NEP (mg O2 cm-2 h-1)]]</f>
        <v>-0.72569881848068307</v>
      </c>
      <c r="E17" s="43">
        <f>'NDS Data Analysis'!AI17</f>
        <v>1.0238237385051798</v>
      </c>
      <c r="F17" s="43">
        <f>'NDS Data Analysis'!AJ17</f>
        <v>0.29812492002449675</v>
      </c>
    </row>
    <row r="18" spans="1:6" x14ac:dyDescent="0.15">
      <c r="A18" s="19" t="s">
        <v>24</v>
      </c>
      <c r="B18" s="19" t="s">
        <v>166</v>
      </c>
      <c r="C18" s="19" t="s">
        <v>24</v>
      </c>
      <c r="D18" s="20">
        <f>Table_1[[#This Row],[NEP (mg O2 cm-2 h-1)]]</f>
        <v>0.8307341737870978</v>
      </c>
      <c r="E18" s="43">
        <f>'NDS Data Analysis'!AI18</f>
        <v>-0.60707497315210901</v>
      </c>
      <c r="F18" s="43">
        <f>'NDS Data Analysis'!AJ18</f>
        <v>0.22365920063498879</v>
      </c>
    </row>
    <row r="19" spans="1:6" x14ac:dyDescent="0.15">
      <c r="A19" s="19" t="s">
        <v>24</v>
      </c>
      <c r="B19" s="19" t="s">
        <v>166</v>
      </c>
      <c r="C19" s="19" t="s">
        <v>24</v>
      </c>
      <c r="D19" s="20">
        <f>Table_1[[#This Row],[NEP (mg O2 cm-2 h-1)]]</f>
        <v>0.20587759959071641</v>
      </c>
      <c r="E19" s="43">
        <f>'NDS Data Analysis'!AI19</f>
        <v>-0.40471664876807323</v>
      </c>
      <c r="F19" s="43">
        <f>'NDS Data Analysis'!AJ19</f>
        <v>-0.19883904917735681</v>
      </c>
    </row>
    <row r="20" spans="1:6" x14ac:dyDescent="0.15">
      <c r="A20" s="19" t="s">
        <v>24</v>
      </c>
      <c r="B20" s="19" t="s">
        <v>166</v>
      </c>
      <c r="C20" s="19" t="s">
        <v>24</v>
      </c>
      <c r="D20" s="20">
        <f>Table_1[[#This Row],[NEP (mg O2 cm-2 h-1)]]</f>
        <v>0.20410279269769299</v>
      </c>
      <c r="E20" s="43">
        <f>'NDS Data Analysis'!AI20</f>
        <v>-0.20410279269769299</v>
      </c>
      <c r="F20" s="43">
        <f>'NDS Data Analysis'!AJ20</f>
        <v>0</v>
      </c>
    </row>
    <row r="21" spans="1:6" x14ac:dyDescent="0.15">
      <c r="A21" s="19" t="s">
        <v>24</v>
      </c>
      <c r="B21" s="19" t="s">
        <v>166</v>
      </c>
      <c r="C21" s="19" t="s">
        <v>24</v>
      </c>
      <c r="D21" s="20">
        <f>Table_1[[#This Row],[NEP (mg O2 cm-2 h-1)]]</f>
        <v>0.20235832438403573</v>
      </c>
      <c r="E21" s="43">
        <f>'NDS Data Analysis'!AI21</f>
        <v>-0.40997270914168454</v>
      </c>
      <c r="F21" s="43">
        <f>'NDS Data Analysis'!AJ21</f>
        <v>-0.20761438475764882</v>
      </c>
    </row>
    <row r="22" spans="1:6" x14ac:dyDescent="0.15">
      <c r="A22" s="19" t="s">
        <v>24</v>
      </c>
      <c r="B22" s="19" t="s">
        <v>166</v>
      </c>
      <c r="C22" s="19" t="s">
        <v>24</v>
      </c>
      <c r="D22" s="20">
        <f>Table_1[[#This Row],[NEP (mg O2 cm-2 h-1)]]</f>
        <v>0.40128684665986919</v>
      </c>
      <c r="E22" s="43">
        <f>'NDS Data Analysis'!AI22</f>
        <v>-0.41355325681977789</v>
      </c>
      <c r="F22" s="43">
        <f>'NDS Data Analysis'!AJ22</f>
        <v>-1.2266410159908703E-2</v>
      </c>
    </row>
    <row r="23" spans="1:6" x14ac:dyDescent="0.15">
      <c r="A23" s="19" t="s">
        <v>37</v>
      </c>
      <c r="B23" s="19" t="s">
        <v>166</v>
      </c>
      <c r="C23" s="19" t="s">
        <v>38</v>
      </c>
      <c r="D23" s="20">
        <f>Table_1[[#This Row],[NEP (mg O2 cm-2 h-1)]]</f>
        <v>-0.9703247521693551</v>
      </c>
      <c r="E23" s="43" t="s">
        <v>24</v>
      </c>
      <c r="F23" s="43" t="s">
        <v>24</v>
      </c>
    </row>
    <row r="24" spans="1:6" x14ac:dyDescent="0.15">
      <c r="A24" s="19" t="s">
        <v>37</v>
      </c>
      <c r="B24" s="19" t="s">
        <v>166</v>
      </c>
      <c r="C24" s="19" t="s">
        <v>38</v>
      </c>
      <c r="D24" s="20">
        <f>Table_1[[#This Row],[NEP (mg O2 cm-2 h-1)]]</f>
        <v>-2.3004946351027304</v>
      </c>
      <c r="E24" s="43">
        <f>'NDS Data Analysis'!AI24</f>
        <v>1.455309087015102</v>
      </c>
      <c r="F24" s="43">
        <f>'NDS Data Analysis'!AJ24</f>
        <v>-0.84518554808762847</v>
      </c>
    </row>
    <row r="25" spans="1:6" x14ac:dyDescent="0.15">
      <c r="A25" s="19" t="s">
        <v>37</v>
      </c>
      <c r="B25" s="19" t="s">
        <v>166</v>
      </c>
      <c r="C25" s="19" t="s">
        <v>38</v>
      </c>
      <c r="D25" s="20">
        <f>Table_1[[#This Row],[NEP (mg O2 cm-2 h-1)]]</f>
        <v>-2.0834813078580381</v>
      </c>
      <c r="E25" s="43">
        <f>'NDS Data Analysis'!AI25</f>
        <v>0.95136132778905769</v>
      </c>
      <c r="F25" s="43">
        <f>'NDS Data Analysis'!AJ25</f>
        <v>-1.1321199800689805</v>
      </c>
    </row>
    <row r="26" spans="1:6" x14ac:dyDescent="0.15">
      <c r="A26" s="19" t="s">
        <v>37</v>
      </c>
      <c r="B26" s="19" t="s">
        <v>166</v>
      </c>
      <c r="C26" s="19" t="s">
        <v>38</v>
      </c>
      <c r="D26" s="20">
        <f>Table_1[[#This Row],[NEP (mg O2 cm-2 h-1)]]</f>
        <v>-1.4739874834510354</v>
      </c>
      <c r="E26" s="43">
        <f>'NDS Data Analysis'!AI26</f>
        <v>1.6069631642261715</v>
      </c>
      <c r="F26" s="43">
        <f>'NDS Data Analysis'!AJ26</f>
        <v>0.13297568077513611</v>
      </c>
    </row>
    <row r="27" spans="1:6" x14ac:dyDescent="0.15">
      <c r="A27" s="19" t="s">
        <v>30</v>
      </c>
      <c r="B27" s="19" t="s">
        <v>166</v>
      </c>
      <c r="C27" s="19" t="s">
        <v>38</v>
      </c>
      <c r="D27" s="20">
        <f>Table_1[[#This Row],[NEP (mg O2 cm-2 h-1)]]</f>
        <v>-1.6778213824912633</v>
      </c>
      <c r="E27" s="43">
        <f>'NDS Data Analysis'!AI27</f>
        <v>1.1027142663009541</v>
      </c>
      <c r="F27" s="43">
        <f>'NDS Data Analysis'!AJ27</f>
        <v>-0.57510711619030919</v>
      </c>
    </row>
    <row r="28" spans="1:6" x14ac:dyDescent="0.15">
      <c r="A28" s="19" t="s">
        <v>30</v>
      </c>
      <c r="B28" s="19" t="s">
        <v>166</v>
      </c>
      <c r="C28" s="19" t="s">
        <v>38</v>
      </c>
      <c r="D28" s="20">
        <f>Table_1[[#This Row],[NEP (mg O2 cm-2 h-1)]]</f>
        <v>-1.6647134029405504</v>
      </c>
      <c r="E28" s="43">
        <f>'NDS Data Analysis'!AI28</f>
        <v>1.7649325128549493</v>
      </c>
      <c r="F28" s="43">
        <f>'NDS Data Analysis'!AJ28</f>
        <v>0.10021910991439897</v>
      </c>
    </row>
    <row r="29" spans="1:6" x14ac:dyDescent="0.15">
      <c r="A29" s="19" t="s">
        <v>30</v>
      </c>
      <c r="B29" s="19" t="s">
        <v>166</v>
      </c>
      <c r="C29" s="19" t="s">
        <v>38</v>
      </c>
      <c r="D29" s="20">
        <f>Table_1[[#This Row],[NEP (mg O2 cm-2 h-1)]]</f>
        <v>-1.4739874834510354</v>
      </c>
      <c r="E29" s="43">
        <f>'NDS Data Analysis'!AI29</f>
        <v>1.821224919456327</v>
      </c>
      <c r="F29" s="43">
        <f>'NDS Data Analysis'!AJ29</f>
        <v>0.34723743600529167</v>
      </c>
    </row>
    <row r="30" spans="1:6" x14ac:dyDescent="0.15">
      <c r="A30" s="19" t="s">
        <v>30</v>
      </c>
      <c r="B30" s="19" t="s">
        <v>166</v>
      </c>
      <c r="C30" s="19" t="s">
        <v>38</v>
      </c>
      <c r="D30" s="20">
        <f>Table_1[[#This Row],[NEP (mg O2 cm-2 h-1)]]</f>
        <v>-1.434904481995894</v>
      </c>
      <c r="E30" s="43">
        <f>'NDS Data Analysis'!AI30</f>
        <v>1.2371203506937578</v>
      </c>
      <c r="F30" s="43">
        <f>'NDS Data Analysis'!AJ30</f>
        <v>-0.19778413130213623</v>
      </c>
    </row>
    <row r="31" spans="1:6" x14ac:dyDescent="0.15">
      <c r="A31" s="19" t="s">
        <v>37</v>
      </c>
      <c r="B31" s="21" t="s">
        <v>113</v>
      </c>
      <c r="C31" s="19" t="s">
        <v>31</v>
      </c>
      <c r="D31" s="20">
        <f>Table_1[[#This Row],[NEP (mg O2 cm-2 h-1)]]</f>
        <v>-0.73987262352913385</v>
      </c>
      <c r="E31" s="43">
        <f>'NDS Data Analysis'!AI31</f>
        <v>0.15092222440116196</v>
      </c>
      <c r="F31" s="43">
        <f>'NDS Data Analysis'!AJ31</f>
        <v>-0.58895039912797187</v>
      </c>
    </row>
    <row r="32" spans="1:6" x14ac:dyDescent="0.15">
      <c r="A32" s="19" t="s">
        <v>37</v>
      </c>
      <c r="B32" s="21" t="s">
        <v>113</v>
      </c>
      <c r="C32" s="19" t="s">
        <v>31</v>
      </c>
      <c r="D32" s="20">
        <f>Table_1[[#This Row],[NEP (mg O2 cm-2 h-1)]]</f>
        <v>-0.73413717683510959</v>
      </c>
      <c r="E32" s="43">
        <f>'NDS Data Analysis'!AI32</f>
        <v>0.18865278050145159</v>
      </c>
      <c r="F32" s="43">
        <f>'NDS Data Analysis'!AJ32</f>
        <v>-0.54548439633365797</v>
      </c>
    </row>
    <row r="33" spans="1:6" x14ac:dyDescent="0.15">
      <c r="A33" s="19" t="s">
        <v>37</v>
      </c>
      <c r="B33" s="21" t="s">
        <v>113</v>
      </c>
      <c r="C33" s="19" t="s">
        <v>31</v>
      </c>
      <c r="D33" s="20">
        <f>Table_1[[#This Row],[NEP (mg O2 cm-2 h-1)]]</f>
        <v>-0.73413717683510959</v>
      </c>
      <c r="E33" s="43">
        <f>'NDS Data Analysis'!AI33</f>
        <v>0.18790415835660459</v>
      </c>
      <c r="F33" s="43">
        <f>'NDS Data Analysis'!AJ33</f>
        <v>-0.54623301847850503</v>
      </c>
    </row>
    <row r="34" spans="1:6" x14ac:dyDescent="0.15">
      <c r="A34" s="19" t="s">
        <v>37</v>
      </c>
      <c r="B34" s="21" t="s">
        <v>113</v>
      </c>
      <c r="C34" s="19" t="s">
        <v>31</v>
      </c>
      <c r="D34" s="20">
        <f>Table_1[[#This Row],[NEP (mg O2 cm-2 h-1)]]</f>
        <v>-1.0843934634930801</v>
      </c>
      <c r="E34" s="43">
        <f>'NDS Data Analysis'!AI34</f>
        <v>0.36565133518042137</v>
      </c>
      <c r="F34" s="43">
        <f>'NDS Data Analysis'!AJ34</f>
        <v>-0.71874212831265871</v>
      </c>
    </row>
    <row r="35" spans="1:6" x14ac:dyDescent="0.15">
      <c r="A35" s="19" t="s">
        <v>30</v>
      </c>
      <c r="B35" s="21" t="s">
        <v>113</v>
      </c>
      <c r="C35" s="19" t="s">
        <v>31</v>
      </c>
      <c r="D35" s="20">
        <f>Table_1[[#This Row],[NEP (mg O2 cm-2 h-1)]]</f>
        <v>-0.18569352119946805</v>
      </c>
      <c r="E35" s="43">
        <f>'NDS Data Analysis'!AI35</f>
        <v>0.19016806387897328</v>
      </c>
      <c r="F35" s="43">
        <f>'NDS Data Analysis'!AJ35</f>
        <v>4.4745426795052279E-3</v>
      </c>
    </row>
    <row r="36" spans="1:6" x14ac:dyDescent="0.15">
      <c r="A36" s="19" t="s">
        <v>30</v>
      </c>
      <c r="B36" s="21" t="s">
        <v>113</v>
      </c>
      <c r="C36" s="19" t="s">
        <v>31</v>
      </c>
      <c r="D36" s="20">
        <f>Table_1[[#This Row],[NEP (mg O2 cm-2 h-1)]]</f>
        <v>-0.37138704239893777</v>
      </c>
      <c r="E36" s="43">
        <f>'NDS Data Analysis'!AI36</f>
        <v>-5.6595834150436154E-2</v>
      </c>
      <c r="F36" s="43">
        <f>'NDS Data Analysis'!AJ36</f>
        <v>-0.42798287654937395</v>
      </c>
    </row>
    <row r="37" spans="1:6" x14ac:dyDescent="0.15">
      <c r="A37" s="19" t="s">
        <v>30</v>
      </c>
      <c r="B37" s="21" t="s">
        <v>113</v>
      </c>
      <c r="C37" s="19" t="s">
        <v>31</v>
      </c>
      <c r="D37" s="20" t="s">
        <v>24</v>
      </c>
      <c r="E37" s="43" t="s">
        <v>24</v>
      </c>
      <c r="F37" s="43" t="s">
        <v>24</v>
      </c>
    </row>
    <row r="38" spans="1:6" x14ac:dyDescent="0.15">
      <c r="A38" s="19" t="s">
        <v>30</v>
      </c>
      <c r="B38" s="21" t="s">
        <v>113</v>
      </c>
      <c r="C38" s="19" t="s">
        <v>31</v>
      </c>
      <c r="D38" s="20">
        <f>Table_1[[#This Row],[NEP (mg O2 cm-2 h-1)]]</f>
        <v>-0.55274530629413809</v>
      </c>
      <c r="E38" s="43">
        <f>'NDS Data Analysis'!AI38</f>
        <v>0.18865278050145159</v>
      </c>
      <c r="F38" s="43">
        <f>'NDS Data Analysis'!AJ38</f>
        <v>-0.36409252579268647</v>
      </c>
    </row>
    <row r="39" spans="1:6" x14ac:dyDescent="0.15">
      <c r="A39" s="19" t="s">
        <v>37</v>
      </c>
      <c r="B39" s="21" t="s">
        <v>113</v>
      </c>
      <c r="C39" s="19" t="s">
        <v>33</v>
      </c>
      <c r="D39" s="20">
        <f>Table_1[[#This Row],[NEP (mg O2 cm-2 h-1)]]</f>
        <v>-0.91767147104388613</v>
      </c>
      <c r="E39" s="43">
        <f>'NDS Data Analysis'!AI39</f>
        <v>0.37730556100290491</v>
      </c>
      <c r="F39" s="43">
        <f>'NDS Data Analysis'!AJ39</f>
        <v>-0.54036591004098122</v>
      </c>
    </row>
    <row r="40" spans="1:6" x14ac:dyDescent="0.15">
      <c r="A40" s="19" t="s">
        <v>37</v>
      </c>
      <c r="B40" s="21" t="s">
        <v>113</v>
      </c>
      <c r="C40" s="19" t="s">
        <v>33</v>
      </c>
      <c r="D40" s="20">
        <f>Table_1[[#This Row],[NEP (mg O2 cm-2 h-1)]]</f>
        <v>-1.088548227721023</v>
      </c>
      <c r="E40" s="43">
        <f>'NDS Data Analysis'!AI40</f>
        <v>0.56675956952965201</v>
      </c>
      <c r="F40" s="43">
        <f>'NDS Data Analysis'!AJ40</f>
        <v>-0.52178865819137099</v>
      </c>
    </row>
    <row r="41" spans="1:6" x14ac:dyDescent="0.15">
      <c r="A41" s="19" t="s">
        <v>37</v>
      </c>
      <c r="B41" s="21" t="s">
        <v>113</v>
      </c>
      <c r="C41" s="19" t="s">
        <v>33</v>
      </c>
      <c r="D41" s="20">
        <f>Table_1[[#This Row],[NEP (mg O2 cm-2 h-1)]]</f>
        <v>-0.90022524535864101</v>
      </c>
      <c r="E41" s="43">
        <f>'NDS Data Analysis'!AI41</f>
        <v>0.36565133518042137</v>
      </c>
      <c r="F41" s="43">
        <f>'NDS Data Analysis'!AJ41</f>
        <v>-0.53457391017821965</v>
      </c>
    </row>
    <row r="42" spans="1:6" x14ac:dyDescent="0.15">
      <c r="A42" s="19" t="s">
        <v>37</v>
      </c>
      <c r="B42" s="21" t="s">
        <v>113</v>
      </c>
      <c r="C42" s="19" t="s">
        <v>33</v>
      </c>
      <c r="D42" s="20">
        <f>Table_1[[#This Row],[NEP (mg O2 cm-2 h-1)]]</f>
        <v>-0.71745224099794791</v>
      </c>
      <c r="E42" s="43">
        <f>'NDS Data Analysis'!AI42</f>
        <v>0.18282566759020991</v>
      </c>
      <c r="F42" s="43">
        <f>'NDS Data Analysis'!AJ42</f>
        <v>-0.534626573407738</v>
      </c>
    </row>
    <row r="43" spans="1:6" x14ac:dyDescent="0.15">
      <c r="A43" s="19" t="s">
        <v>30</v>
      </c>
      <c r="B43" s="21" t="s">
        <v>113</v>
      </c>
      <c r="C43" s="19" t="s">
        <v>33</v>
      </c>
      <c r="D43" s="20">
        <f>Table_1[[#This Row],[NEP (mg O2 cm-2 h-1)]]</f>
        <v>-0.37138704239893777</v>
      </c>
      <c r="E43" s="43">
        <f>'NDS Data Analysis'!AI43</f>
        <v>0.18940739162345743</v>
      </c>
      <c r="F43" s="43">
        <f>'NDS Data Analysis'!AJ43</f>
        <v>-0.18197965077548034</v>
      </c>
    </row>
    <row r="44" spans="1:6" x14ac:dyDescent="0.15">
      <c r="A44" s="19" t="s">
        <v>30</v>
      </c>
      <c r="B44" s="21" t="s">
        <v>113</v>
      </c>
      <c r="C44" s="19" t="s">
        <v>33</v>
      </c>
      <c r="D44" s="20" t="s">
        <v>24</v>
      </c>
      <c r="E44" s="43" t="s">
        <v>24</v>
      </c>
      <c r="F44" s="43" t="s">
        <v>24</v>
      </c>
    </row>
    <row r="45" spans="1:6" x14ac:dyDescent="0.15">
      <c r="A45" s="19" t="s">
        <v>30</v>
      </c>
      <c r="B45" s="21" t="s">
        <v>113</v>
      </c>
      <c r="C45" s="19" t="s">
        <v>33</v>
      </c>
      <c r="D45" s="20">
        <f>Table_1[[#This Row],[NEP (mg O2 cm-2 h-1)]]</f>
        <v>-0.72292897566205461</v>
      </c>
      <c r="E45" s="43">
        <f>'NDS Data Analysis'!AI45</f>
        <v>0.36565133518042137</v>
      </c>
      <c r="F45" s="43">
        <f>'NDS Data Analysis'!AJ45</f>
        <v>-0.35727764048163324</v>
      </c>
    </row>
    <row r="46" spans="1:6" x14ac:dyDescent="0.15">
      <c r="A46" s="19" t="s">
        <v>30</v>
      </c>
      <c r="B46" s="21" t="s">
        <v>113</v>
      </c>
      <c r="C46" s="19" t="s">
        <v>33</v>
      </c>
      <c r="D46" s="20">
        <f>Table_1[[#This Row],[NEP (mg O2 cm-2 h-1)]]</f>
        <v>-0.71745224099794791</v>
      </c>
      <c r="E46" s="43">
        <f>'NDS Data Analysis'!AI46</f>
        <v>0.5463674758368996</v>
      </c>
      <c r="F46" s="43">
        <f>'NDS Data Analysis'!AJ46</f>
        <v>-0.17108476516104831</v>
      </c>
    </row>
    <row r="47" spans="1:6" x14ac:dyDescent="0.15">
      <c r="A47" s="19" t="s">
        <v>24</v>
      </c>
      <c r="B47" s="21" t="s">
        <v>113</v>
      </c>
      <c r="C47" s="19" t="s">
        <v>24</v>
      </c>
      <c r="D47" s="20">
        <f>Table_1[[#This Row],[NEP (mg O2 cm-2 h-1)]]</f>
        <v>0.1871614541733769</v>
      </c>
      <c r="E47" s="43">
        <f>'NDS Data Analysis'!AI47</f>
        <v>-0.95853943129280594</v>
      </c>
      <c r="F47" s="43">
        <f>'NDS Data Analysis'!AJ47</f>
        <v>-0.77137797711942901</v>
      </c>
    </row>
    <row r="48" spans="1:6" x14ac:dyDescent="0.15">
      <c r="A48" s="19" t="s">
        <v>24</v>
      </c>
      <c r="B48" s="21" t="s">
        <v>113</v>
      </c>
      <c r="C48" s="19" t="s">
        <v>24</v>
      </c>
      <c r="D48" s="20">
        <f>Table_1[[#This Row],[NEP (mg O2 cm-2 h-1)]]</f>
        <v>0.3743229083467538</v>
      </c>
      <c r="E48" s="43">
        <f>'NDS Data Analysis'!AI48</f>
        <v>-0.76373948235265243</v>
      </c>
      <c r="F48" s="43">
        <f>'NDS Data Analysis'!AJ48</f>
        <v>-0.38941657400589863</v>
      </c>
    </row>
    <row r="49" spans="1:6" x14ac:dyDescent="0.15">
      <c r="A49" s="19" t="s">
        <v>24</v>
      </c>
      <c r="B49" s="21" t="s">
        <v>113</v>
      </c>
      <c r="C49" s="19" t="s">
        <v>24</v>
      </c>
      <c r="D49" s="20">
        <f>Table_1[[#This Row],[NEP (mg O2 cm-2 h-1)]]</f>
        <v>0.37580831671320919</v>
      </c>
      <c r="E49" s="43">
        <f>'NDS Data Analysis'!AI49</f>
        <v>-0.95084031939486813</v>
      </c>
      <c r="F49" s="43">
        <f>'NDS Data Analysis'!AJ49</f>
        <v>-0.57503200268165888</v>
      </c>
    </row>
    <row r="50" spans="1:6" x14ac:dyDescent="0.15">
      <c r="A50" s="19" t="s">
        <v>24</v>
      </c>
      <c r="B50" s="21" t="s">
        <v>113</v>
      </c>
      <c r="C50" s="19" t="s">
        <v>24</v>
      </c>
      <c r="D50" s="20">
        <f>Table_1[[#This Row],[NEP (mg O2 cm-2 h-1)]]</f>
        <v>0.3743229083467538</v>
      </c>
      <c r="E50" s="43">
        <f>'NDS Data Analysis'!AI50</f>
        <v>-0.95467435294081515</v>
      </c>
      <c r="F50" s="43">
        <f>'NDS Data Analysis'!AJ50</f>
        <v>-0.58035144459406141</v>
      </c>
    </row>
    <row r="51" spans="1:6" x14ac:dyDescent="0.15">
      <c r="A51" s="19" t="s">
        <v>24</v>
      </c>
      <c r="B51" s="21" t="s">
        <v>113</v>
      </c>
      <c r="C51" s="19" t="s">
        <v>24</v>
      </c>
      <c r="D51" s="20">
        <f>Table_1[[#This Row],[NEP (mg O2 cm-2 h-1)]]</f>
        <v>0.1871614541733769</v>
      </c>
      <c r="E51" s="43">
        <f>'NDS Data Analysis'!AI51</f>
        <v>-0.95084031939486813</v>
      </c>
      <c r="F51" s="43">
        <f>'NDS Data Analysis'!AJ51</f>
        <v>-0.7636788652214912</v>
      </c>
    </row>
    <row r="52" spans="1:6" x14ac:dyDescent="0.15">
      <c r="A52" s="19" t="s">
        <v>37</v>
      </c>
      <c r="B52" s="21" t="s">
        <v>113</v>
      </c>
      <c r="C52" s="19" t="s">
        <v>38</v>
      </c>
      <c r="D52" s="20">
        <f>Table_1[[#This Row],[NEP (mg O2 cm-2 h-1)]]</f>
        <v>-3.6993631176456661</v>
      </c>
      <c r="E52" s="43">
        <f>'NDS Data Analysis'!AI52</f>
        <v>2.0834813078580381</v>
      </c>
      <c r="F52" s="43">
        <f>'NDS Data Analysis'!AJ52</f>
        <v>-1.615881809787628</v>
      </c>
    </row>
    <row r="53" spans="1:6" x14ac:dyDescent="0.15">
      <c r="A53" s="19" t="s">
        <v>37</v>
      </c>
      <c r="B53" s="21" t="s">
        <v>113</v>
      </c>
      <c r="C53" s="19" t="s">
        <v>38</v>
      </c>
      <c r="D53" s="20">
        <f>Table_1[[#This Row],[NEP (mg O2 cm-2 h-1)]]</f>
        <v>-2.0426287331941548</v>
      </c>
      <c r="E53" s="43">
        <f>'NDS Data Analysis'!AI53</f>
        <v>1.3205694635101666</v>
      </c>
      <c r="F53" s="43">
        <f>'NDS Data Analysis'!AJ53</f>
        <v>-0.72205926968398826</v>
      </c>
    </row>
    <row r="54" spans="1:6" x14ac:dyDescent="0.15">
      <c r="A54" s="19" t="s">
        <v>37</v>
      </c>
      <c r="B54" s="21" t="s">
        <v>113</v>
      </c>
      <c r="C54" s="19" t="s">
        <v>38</v>
      </c>
      <c r="D54" s="20">
        <f>Table_1[[#This Row],[NEP (mg O2 cm-2 h-1)]]</f>
        <v>-1.8424843543137948</v>
      </c>
      <c r="E54" s="43">
        <f>'NDS Data Analysis'!AI54</f>
        <v>1.3205694635101666</v>
      </c>
      <c r="F54" s="43">
        <f>'NDS Data Analysis'!AJ54</f>
        <v>-0.52191489080362818</v>
      </c>
    </row>
    <row r="55" spans="1:6" x14ac:dyDescent="0.15">
      <c r="A55" s="19" t="s">
        <v>37</v>
      </c>
      <c r="B55" s="21" t="s">
        <v>113</v>
      </c>
      <c r="C55" s="19" t="s">
        <v>38</v>
      </c>
      <c r="D55" s="20">
        <f>Table_1[[#This Row],[NEP (mg O2 cm-2 h-1)]]</f>
        <v>-2.5497148872388604</v>
      </c>
      <c r="E55" s="43">
        <f>'NDS Data Analysis'!AI55</f>
        <v>1.4739874834510354</v>
      </c>
      <c r="F55" s="43">
        <f>'NDS Data Analysis'!AJ55</f>
        <v>-1.0757274037878251</v>
      </c>
    </row>
    <row r="56" spans="1:6" x14ac:dyDescent="0.15">
      <c r="A56" s="19" t="s">
        <v>30</v>
      </c>
      <c r="B56" s="21" t="s">
        <v>113</v>
      </c>
      <c r="C56" s="19" t="s">
        <v>38</v>
      </c>
      <c r="D56" s="20">
        <f>Table_1[[#This Row],[NEP (mg O2 cm-2 h-1)]]</f>
        <v>-1.4626053407216839</v>
      </c>
      <c r="E56" s="43" t="s">
        <v>24</v>
      </c>
      <c r="F56" s="43" t="s">
        <v>24</v>
      </c>
    </row>
    <row r="57" spans="1:6" x14ac:dyDescent="0.15">
      <c r="A57" s="19" t="s">
        <v>30</v>
      </c>
      <c r="B57" s="21" t="s">
        <v>113</v>
      </c>
      <c r="C57" s="19" t="s">
        <v>38</v>
      </c>
      <c r="D57" s="20">
        <f>Table_1[[#This Row],[NEP (mg O2 cm-2 h-1)]]</f>
        <v>-0.72848996778253183</v>
      </c>
      <c r="E57" s="43">
        <f>'NDS Data Analysis'!AI57</f>
        <v>0.18496815588228266</v>
      </c>
      <c r="F57" s="43">
        <f>'NDS Data Analysis'!AJ57</f>
        <v>-0.54352181190024917</v>
      </c>
    </row>
    <row r="58" spans="1:6" x14ac:dyDescent="0.15">
      <c r="A58" s="19" t="s">
        <v>30</v>
      </c>
      <c r="B58" s="21" t="s">
        <v>113</v>
      </c>
      <c r="C58" s="19" t="s">
        <v>38</v>
      </c>
      <c r="D58" s="20">
        <f>Table_1[[#This Row],[NEP (mg O2 cm-2 h-1)]]</f>
        <v>-1.814247046201706</v>
      </c>
      <c r="E58" s="43">
        <f>'NDS Data Analysis'!AI58</f>
        <v>1.1054906125882762</v>
      </c>
      <c r="F58" s="43">
        <f>'NDS Data Analysis'!AJ58</f>
        <v>-0.70875643361342977</v>
      </c>
    </row>
    <row r="59" spans="1:6" x14ac:dyDescent="0.15">
      <c r="A59" s="19" t="s">
        <v>30</v>
      </c>
      <c r="B59" s="21" t="s">
        <v>113</v>
      </c>
      <c r="C59" s="19" t="s">
        <v>38</v>
      </c>
      <c r="D59" s="20">
        <f>Table_1[[#This Row],[NEP (mg O2 cm-2 h-1)]]</f>
        <v>-1.7801446581152076</v>
      </c>
      <c r="E59" s="43">
        <f>'NDS Data Analysis'!AI59</f>
        <v>1.6454310083118955</v>
      </c>
      <c r="F59" s="43">
        <f>'NDS Data Analysis'!AJ59</f>
        <v>-0.13471364980331213</v>
      </c>
    </row>
    <row r="60" spans="1:6" x14ac:dyDescent="0.15">
      <c r="A60" s="22" t="s">
        <v>37</v>
      </c>
      <c r="B60" s="21" t="s">
        <v>23</v>
      </c>
      <c r="C60" s="19" t="s">
        <v>31</v>
      </c>
      <c r="D60" s="20">
        <f>Table_1[[#This Row],[NEP (mg O2 cm-2 h-1)]]</f>
        <v>-1.5606601556989053</v>
      </c>
      <c r="E60" s="43">
        <f>'NDS Data Analysis'!AI60</f>
        <v>0.83439379569805405</v>
      </c>
      <c r="F60" s="43">
        <f>'NDS Data Analysis'!AJ60</f>
        <v>-0.72626636000085121</v>
      </c>
    </row>
    <row r="61" spans="1:6" x14ac:dyDescent="0.15">
      <c r="A61" s="22" t="s">
        <v>37</v>
      </c>
      <c r="B61" s="21" t="s">
        <v>23</v>
      </c>
      <c r="C61" s="19" t="s">
        <v>31</v>
      </c>
      <c r="D61" s="20">
        <f>Table_1[[#This Row],[NEP (mg O2 cm-2 h-1)]]</f>
        <v>1.747300660732971E-2</v>
      </c>
      <c r="E61" s="43">
        <f>'NDS Data Analysis'!AI61</f>
        <v>0</v>
      </c>
      <c r="F61" s="43">
        <f>'NDS Data Analysis'!AJ61</f>
        <v>1.747300660732971E-2</v>
      </c>
    </row>
    <row r="62" spans="1:6" x14ac:dyDescent="0.15">
      <c r="A62" s="22" t="s">
        <v>37</v>
      </c>
      <c r="B62" s="21" t="s">
        <v>23</v>
      </c>
      <c r="C62" s="19" t="s">
        <v>31</v>
      </c>
      <c r="D62" s="20">
        <f>Table_1[[#This Row],[NEP (mg O2 cm-2 h-1)]]</f>
        <v>-0.2137409801306398</v>
      </c>
      <c r="E62" s="43">
        <f>'NDS Data Analysis'!AI62</f>
        <v>0.88096461220212952</v>
      </c>
      <c r="F62" s="43">
        <f>'NDS Data Analysis'!AJ62</f>
        <v>0.66722363207148971</v>
      </c>
    </row>
    <row r="63" spans="1:6" x14ac:dyDescent="0.15">
      <c r="A63" s="22" t="s">
        <v>37</v>
      </c>
      <c r="B63" s="21" t="s">
        <v>23</v>
      </c>
      <c r="C63" s="19" t="s">
        <v>31</v>
      </c>
      <c r="D63" s="20">
        <f>Table_1[[#This Row],[NEP (mg O2 cm-2 h-1)]]</f>
        <v>-1.0078264925910367</v>
      </c>
      <c r="E63" s="43">
        <f>'NDS Data Analysis'!AI63</f>
        <v>0.45096998005585104</v>
      </c>
      <c r="F63" s="43">
        <f>'NDS Data Analysis'!AJ63</f>
        <v>-0.55685651253518564</v>
      </c>
    </row>
    <row r="64" spans="1:6" x14ac:dyDescent="0.15">
      <c r="A64" s="22" t="s">
        <v>30</v>
      </c>
      <c r="B64" s="21" t="s">
        <v>23</v>
      </c>
      <c r="C64" s="19" t="s">
        <v>31</v>
      </c>
      <c r="D64" s="20">
        <f>Table_1[[#This Row],[NEP (mg O2 cm-2 h-1)]]</f>
        <v>-1.4844428510171814</v>
      </c>
      <c r="E64" s="43">
        <f>'NDS Data Analysis'!AI64</f>
        <v>0.81994541828336909</v>
      </c>
      <c r="F64" s="43">
        <f>'NDS Data Analysis'!AJ64</f>
        <v>-0.66449743273381234</v>
      </c>
    </row>
    <row r="65" spans="1:6" x14ac:dyDescent="0.15">
      <c r="A65" s="22" t="s">
        <v>30</v>
      </c>
      <c r="B65" s="21" t="s">
        <v>23</v>
      </c>
      <c r="C65" s="19" t="s">
        <v>31</v>
      </c>
      <c r="D65" s="20" t="s">
        <v>24</v>
      </c>
      <c r="E65" s="43">
        <f>'NDS Data Analysis'!AI65</f>
        <v>1.0293879979535767</v>
      </c>
      <c r="F65" s="43" t="s">
        <v>24</v>
      </c>
    </row>
    <row r="66" spans="1:6" x14ac:dyDescent="0.15">
      <c r="A66" s="22" t="s">
        <v>30</v>
      </c>
      <c r="B66" s="21" t="s">
        <v>23</v>
      </c>
      <c r="C66" s="19" t="s">
        <v>31</v>
      </c>
      <c r="D66" s="20">
        <f>Table_1[[#This Row],[NEP (mg O2 cm-2 h-1)]]</f>
        <v>-0.32531803904792372</v>
      </c>
      <c r="E66" s="43">
        <f>'NDS Data Analysis'!AI66</f>
        <v>0.41355325681977789</v>
      </c>
      <c r="F66" s="43">
        <f>'NDS Data Analysis'!AJ66</f>
        <v>8.8235217771854169E-2</v>
      </c>
    </row>
    <row r="67" spans="1:6" x14ac:dyDescent="0.15">
      <c r="A67" s="22" t="s">
        <v>30</v>
      </c>
      <c r="B67" s="21" t="s">
        <v>23</v>
      </c>
      <c r="C67" s="19" t="s">
        <v>31</v>
      </c>
      <c r="D67" s="20">
        <f>Table_1[[#This Row],[NEP (mg O2 cm-2 h-1)]]</f>
        <v>-0.36424498389126508</v>
      </c>
      <c r="E67" s="43">
        <f>'NDS Data Analysis'!AI67</f>
        <v>0.8809646122021314</v>
      </c>
      <c r="F67" s="43">
        <f>'NDS Data Analysis'!AJ67</f>
        <v>0.51671962831086637</v>
      </c>
    </row>
    <row r="68" spans="1:6" x14ac:dyDescent="0.15">
      <c r="A68" s="22" t="s">
        <v>37</v>
      </c>
      <c r="B68" s="21" t="s">
        <v>23</v>
      </c>
      <c r="C68" s="19" t="s">
        <v>33</v>
      </c>
      <c r="D68" s="20">
        <f>Table_1[[#This Row],[NEP (mg O2 cm-2 h-1)]]</f>
        <v>3.5337199929750464E-2</v>
      </c>
      <c r="E68" s="43">
        <f>'NDS Data Analysis'!AI68</f>
        <v>0.83808580364362062</v>
      </c>
      <c r="F68" s="43">
        <f>'NDS Data Analysis'!AJ68</f>
        <v>0.8734230035733711</v>
      </c>
    </row>
    <row r="69" spans="1:6" x14ac:dyDescent="0.15">
      <c r="A69" s="22" t="s">
        <v>37</v>
      </c>
      <c r="B69" s="21" t="s">
        <v>23</v>
      </c>
      <c r="C69" s="19" t="s">
        <v>33</v>
      </c>
      <c r="D69" s="20">
        <f>Table_1[[#This Row],[NEP (mg O2 cm-2 h-1)]]</f>
        <v>0.15553526684408031</v>
      </c>
      <c r="E69" s="43">
        <f>'NDS Data Analysis'!AI69</f>
        <v>0.63988983656573639</v>
      </c>
      <c r="F69" s="43">
        <f>'NDS Data Analysis'!AJ69</f>
        <v>0.79542510340981676</v>
      </c>
    </row>
    <row r="70" spans="1:6" x14ac:dyDescent="0.15">
      <c r="A70" s="22" t="s">
        <v>37</v>
      </c>
      <c r="B70" s="21" t="s">
        <v>23</v>
      </c>
      <c r="C70" s="19" t="s">
        <v>33</v>
      </c>
      <c r="D70" s="20">
        <f>Table_1[[#This Row],[NEP (mg O2 cm-2 h-1)]]</f>
        <v>-0.87939146110891175</v>
      </c>
      <c r="E70" s="43">
        <f>'NDS Data Analysis'!AI70</f>
        <v>0.64865545076526709</v>
      </c>
      <c r="F70" s="43">
        <f>'NDS Data Analysis'!AJ70</f>
        <v>-0.23073601034364466</v>
      </c>
    </row>
    <row r="71" spans="1:6" x14ac:dyDescent="0.15">
      <c r="A71" s="22" t="s">
        <v>37</v>
      </c>
      <c r="B71" s="21" t="s">
        <v>23</v>
      </c>
      <c r="C71" s="19" t="s">
        <v>33</v>
      </c>
      <c r="D71" s="20">
        <f>Table_1[[#This Row],[NEP (mg O2 cm-2 h-1)]]</f>
        <v>-0.37297688419002945</v>
      </c>
      <c r="E71" s="43">
        <f>'NDS Data Analysis'!AI71</f>
        <v>0.22335777314086963</v>
      </c>
      <c r="F71" s="43">
        <f>'NDS Data Analysis'!AJ71</f>
        <v>-0.14961911104915981</v>
      </c>
    </row>
    <row r="72" spans="1:6" x14ac:dyDescent="0.15">
      <c r="A72" s="22" t="s">
        <v>30</v>
      </c>
      <c r="B72" s="21" t="s">
        <v>23</v>
      </c>
      <c r="C72" s="19" t="s">
        <v>33</v>
      </c>
      <c r="D72" s="20">
        <f>Table_1[[#This Row],[NEP (mg O2 cm-2 h-1)]]</f>
        <v>-1.4541118648257596</v>
      </c>
      <c r="E72" s="43">
        <f>'NDS Data Analysis'!AI72</f>
        <v>1.4411431971350077</v>
      </c>
      <c r="F72" s="43">
        <f>'NDS Data Analysis'!AJ72</f>
        <v>-1.2968667690751889E-2</v>
      </c>
    </row>
    <row r="73" spans="1:6" x14ac:dyDescent="0.15">
      <c r="A73" s="22" t="s">
        <v>30</v>
      </c>
      <c r="B73" s="21" t="s">
        <v>23</v>
      </c>
      <c r="C73" s="19" t="s">
        <v>33</v>
      </c>
      <c r="D73" s="20">
        <f>Table_1[[#This Row],[NEP (mg O2 cm-2 h-1)]]</f>
        <v>-0.2096760792879612</v>
      </c>
      <c r="E73" s="43">
        <f>'NDS Data Analysis'!AI73</f>
        <v>0.63417653445354238</v>
      </c>
      <c r="F73" s="43">
        <f>'NDS Data Analysis'!AJ73</f>
        <v>0.42450045516558121</v>
      </c>
    </row>
    <row r="74" spans="1:6" x14ac:dyDescent="0.15">
      <c r="A74" s="22" t="s">
        <v>30</v>
      </c>
      <c r="B74" s="21" t="s">
        <v>23</v>
      </c>
      <c r="C74" s="19" t="s">
        <v>33</v>
      </c>
      <c r="D74" s="20">
        <f>Table_1[[#This Row],[NEP (mg O2 cm-2 h-1)]]</f>
        <v>-1.4239867305024478</v>
      </c>
      <c r="E74" s="43">
        <f>'NDS Data Analysis'!AI74</f>
        <v>0.8531864487543146</v>
      </c>
      <c r="F74" s="43">
        <f>'NDS Data Analysis'!AJ74</f>
        <v>-0.57080028174813324</v>
      </c>
    </row>
    <row r="75" spans="1:6" x14ac:dyDescent="0.15">
      <c r="A75" s="22" t="s">
        <v>30</v>
      </c>
      <c r="B75" s="21" t="s">
        <v>23</v>
      </c>
      <c r="C75" s="19" t="s">
        <v>33</v>
      </c>
      <c r="D75" s="20">
        <f>Table_1[[#This Row],[NEP (mg O2 cm-2 h-1)]]</f>
        <v>-1.3100677920622519</v>
      </c>
      <c r="E75" s="43">
        <f>'NDS Data Analysis'!AI75</f>
        <v>1.5935718045242873</v>
      </c>
      <c r="F75" s="43">
        <f>'NDS Data Analysis'!AJ75</f>
        <v>0.28350401246203538</v>
      </c>
    </row>
    <row r="76" spans="1:6" x14ac:dyDescent="0.15">
      <c r="A76" s="19" t="s">
        <v>24</v>
      </c>
      <c r="B76" s="21" t="s">
        <v>23</v>
      </c>
      <c r="C76" s="19" t="s">
        <v>24</v>
      </c>
      <c r="D76" s="20">
        <f>Table_1[[#This Row],[NEP (mg O2 cm-2 h-1)]]</f>
        <v>7.8267517199776149E-2</v>
      </c>
      <c r="E76" s="43">
        <f>'NDS Data Analysis'!AI76</f>
        <v>-0.80598890052535432</v>
      </c>
      <c r="F76" s="43">
        <f>'NDS Data Analysis'!AJ76</f>
        <v>-0.72772138332557823</v>
      </c>
    </row>
    <row r="77" spans="1:6" x14ac:dyDescent="0.15">
      <c r="A77" s="19" t="s">
        <v>24</v>
      </c>
      <c r="B77" s="21" t="s">
        <v>23</v>
      </c>
      <c r="C77" s="19" t="s">
        <v>24</v>
      </c>
      <c r="D77" s="20">
        <f>Table_1[[#This Row],[NEP (mg O2 cm-2 h-1)]]</f>
        <v>-0.11596370915722021</v>
      </c>
      <c r="E77" s="43">
        <f>'NDS Data Analysis'!AI77</f>
        <v>-0.79918730642809388</v>
      </c>
      <c r="F77" s="43">
        <f>'NDS Data Analysis'!AJ77</f>
        <v>-0.91515101558531409</v>
      </c>
    </row>
    <row r="78" spans="1:6" x14ac:dyDescent="0.15">
      <c r="A78" s="19" t="s">
        <v>24</v>
      </c>
      <c r="B78" s="21" t="s">
        <v>23</v>
      </c>
      <c r="C78" s="19" t="s">
        <v>24</v>
      </c>
      <c r="D78" s="20">
        <f>Table_1[[#This Row],[NEP (mg O2 cm-2 h-1)]]</f>
        <v>7.6994874643682223E-2</v>
      </c>
      <c r="E78" s="43">
        <f>'NDS Data Analysis'!AI78</f>
        <v>-0.80257369331973838</v>
      </c>
      <c r="F78" s="43">
        <f>'NDS Data Analysis'!AJ78</f>
        <v>-0.72557881867605611</v>
      </c>
    </row>
    <row r="79" spans="1:6" x14ac:dyDescent="0.15">
      <c r="A79" s="19" t="s">
        <v>24</v>
      </c>
      <c r="B79" s="21" t="s">
        <v>23</v>
      </c>
      <c r="C79" s="19" t="s">
        <v>24</v>
      </c>
      <c r="D79" s="20">
        <f>Table_1[[#This Row],[NEP (mg O2 cm-2 h-1)]]</f>
        <v>0.26623528943056302</v>
      </c>
      <c r="E79" s="43">
        <f>'NDS Data Analysis'!AI79</f>
        <v>-0.19979682660702261</v>
      </c>
      <c r="F79" s="43">
        <f>'NDS Data Analysis'!AJ79</f>
        <v>6.6438462823540406E-2</v>
      </c>
    </row>
    <row r="80" spans="1:6" x14ac:dyDescent="0.15">
      <c r="A80" s="19" t="s">
        <v>24</v>
      </c>
      <c r="B80" s="21" t="s">
        <v>23</v>
      </c>
      <c r="C80" s="19" t="s">
        <v>24</v>
      </c>
      <c r="D80" s="20">
        <f>Table_1[[#This Row],[NEP (mg O2 cm-2 h-1)]]</f>
        <v>0.22459374500805326</v>
      </c>
      <c r="E80" s="43">
        <f>'NDS Data Analysis'!AI80</f>
        <v>-0.60707497315211068</v>
      </c>
      <c r="F80" s="43">
        <f>'NDS Data Analysis'!AJ80</f>
        <v>-0.38248122814405738</v>
      </c>
    </row>
    <row r="81" spans="1:6" x14ac:dyDescent="0.15">
      <c r="A81" s="22" t="s">
        <v>37</v>
      </c>
      <c r="B81" s="21" t="s">
        <v>23</v>
      </c>
      <c r="C81" s="19" t="s">
        <v>38</v>
      </c>
      <c r="D81" s="20">
        <f>Table_1[[#This Row],[NEP (mg O2 cm-2 h-1)]]</f>
        <v>-1.44992092424934</v>
      </c>
      <c r="E81" s="43">
        <f>'NDS Data Analysis'!AI81</f>
        <v>1.2299181274250519</v>
      </c>
      <c r="F81" s="43">
        <f>'NDS Data Analysis'!AJ81</f>
        <v>-0.22000279682428814</v>
      </c>
    </row>
    <row r="82" spans="1:6" x14ac:dyDescent="0.15">
      <c r="A82" s="22" t="s">
        <v>37</v>
      </c>
      <c r="B82" s="21" t="s">
        <v>23</v>
      </c>
      <c r="C82" s="19" t="s">
        <v>38</v>
      </c>
      <c r="D82" s="20">
        <f>Table_1[[#This Row],[NEP (mg O2 cm-2 h-1)]]</f>
        <v>-0.69206546939340452</v>
      </c>
      <c r="E82" s="43">
        <f>'NDS Data Analysis'!AI82</f>
        <v>1.2352655975442912</v>
      </c>
      <c r="F82" s="43">
        <f>'NDS Data Analysis'!AJ82</f>
        <v>0.5432001281508867</v>
      </c>
    </row>
    <row r="83" spans="1:6" x14ac:dyDescent="0.15">
      <c r="A83" s="22" t="s">
        <v>37</v>
      </c>
      <c r="B83" s="21" t="s">
        <v>23</v>
      </c>
      <c r="C83" s="19" t="s">
        <v>38</v>
      </c>
      <c r="D83" s="20">
        <f>Table_1[[#This Row],[NEP (mg O2 cm-2 h-1)]]</f>
        <v>-1.5963312362204338</v>
      </c>
      <c r="E83" s="43">
        <f>'NDS Data Analysis'!AI83</f>
        <v>1.0384177172338713</v>
      </c>
      <c r="F83" s="43">
        <f>'NDS Data Analysis'!AJ83</f>
        <v>-0.5579135189865625</v>
      </c>
    </row>
    <row r="84" spans="1:6" x14ac:dyDescent="0.15">
      <c r="A84" s="22" t="s">
        <v>37</v>
      </c>
      <c r="B84" s="21" t="s">
        <v>23</v>
      </c>
      <c r="C84" s="19" t="s">
        <v>38</v>
      </c>
      <c r="D84" s="20">
        <f>Table_1[[#This Row],[NEP (mg O2 cm-2 h-1)]]</f>
        <v>-2.2274060034666547</v>
      </c>
      <c r="E84" s="43">
        <f>'NDS Data Analysis'!AI84</f>
        <v>2.0587759959071539</v>
      </c>
      <c r="F84" s="43">
        <f>'NDS Data Analysis'!AJ84</f>
        <v>-0.16863000755950086</v>
      </c>
    </row>
    <row r="85" spans="1:6" x14ac:dyDescent="0.15">
      <c r="A85" s="22" t="s">
        <v>37</v>
      </c>
      <c r="B85" s="21" t="s">
        <v>23</v>
      </c>
      <c r="C85" s="19" t="s">
        <v>38</v>
      </c>
      <c r="D85" s="20">
        <f>Table_1[[#This Row],[NEP (mg O2 cm-2 h-1)]]</f>
        <v>-1.4297798231316243</v>
      </c>
      <c r="E85" s="43">
        <f>'NDS Data Analysis'!AI85</f>
        <v>1.6168923675173257</v>
      </c>
      <c r="F85" s="43">
        <f>'NDS Data Analysis'!AJ85</f>
        <v>0.18711254438570135</v>
      </c>
    </row>
    <row r="86" spans="1:6" x14ac:dyDescent="0.15">
      <c r="A86" s="22" t="s">
        <v>30</v>
      </c>
      <c r="B86" s="21" t="s">
        <v>23</v>
      </c>
      <c r="C86" s="19" t="s">
        <v>38</v>
      </c>
      <c r="D86" s="20">
        <f>Table_1[[#This Row],[NEP (mg O2 cm-2 h-1)]]</f>
        <v>-1.5901739968387347</v>
      </c>
      <c r="E86" s="43">
        <f>'NDS Data Analysis'!AI86</f>
        <v>1.2571287054654292</v>
      </c>
      <c r="F86" s="43">
        <f>'NDS Data Analysis'!AJ86</f>
        <v>-0.33304529137330552</v>
      </c>
    </row>
    <row r="87" spans="1:6" x14ac:dyDescent="0.15">
      <c r="A87" s="22" t="s">
        <v>30</v>
      </c>
      <c r="B87" s="21" t="s">
        <v>23</v>
      </c>
      <c r="C87" s="19" t="s">
        <v>38</v>
      </c>
      <c r="D87" s="20">
        <f>Table_1[[#This Row],[NEP (mg O2 cm-2 h-1)]]</f>
        <v>-1.1837961976466131</v>
      </c>
      <c r="E87" s="43">
        <f>'NDS Data Analysis'!AI87</f>
        <v>1.5345506265789433</v>
      </c>
      <c r="F87" s="43">
        <f>'NDS Data Analysis'!AJ87</f>
        <v>0.35075442893233011</v>
      </c>
    </row>
    <row r="88" spans="1:6" x14ac:dyDescent="0.15">
      <c r="A88" s="22" t="s">
        <v>30</v>
      </c>
      <c r="B88" s="21" t="s">
        <v>23</v>
      </c>
      <c r="C88" s="19" t="s">
        <v>38</v>
      </c>
      <c r="D88" s="20">
        <f>Table_1[[#This Row],[NEP (mg O2 cm-2 h-1)]]</f>
        <v>-0.37138704239893783</v>
      </c>
      <c r="E88" s="43">
        <f>'NDS Data Analysis'!AI88</f>
        <v>1.1493166967442845</v>
      </c>
      <c r="F88" s="43">
        <f>'NDS Data Analysis'!AJ88</f>
        <v>0.77792965434534667</v>
      </c>
    </row>
    <row r="89" spans="1:6" x14ac:dyDescent="0.15">
      <c r="A89" s="22" t="s">
        <v>37</v>
      </c>
      <c r="B89" s="21" t="s">
        <v>60</v>
      </c>
      <c r="C89" s="19" t="s">
        <v>31</v>
      </c>
      <c r="D89" s="20">
        <f>Table_1[[#This Row],[NEP (mg O2 cm-2 h-1)]]</f>
        <v>-0.47048310419288542</v>
      </c>
      <c r="E89" s="43">
        <f>'NDS Data Analysis'!AI89</f>
        <v>0.47830149399863414</v>
      </c>
      <c r="F89" s="43">
        <f>'NDS Data Analysis'!AJ89</f>
        <v>7.8183898057487267E-3</v>
      </c>
    </row>
    <row r="90" spans="1:6" x14ac:dyDescent="0.15">
      <c r="A90" s="22" t="s">
        <v>37</v>
      </c>
      <c r="B90" s="21" t="s">
        <v>60</v>
      </c>
      <c r="C90" s="19" t="s">
        <v>31</v>
      </c>
      <c r="D90" s="20" t="s">
        <v>24</v>
      </c>
      <c r="E90" s="43">
        <f>'NDS Data Analysis'!AI90</f>
        <v>1.420555437175937</v>
      </c>
      <c r="F90" s="43" t="s">
        <v>24</v>
      </c>
    </row>
    <row r="91" spans="1:6" x14ac:dyDescent="0.15">
      <c r="A91" s="22" t="s">
        <v>37</v>
      </c>
      <c r="B91" s="21" t="s">
        <v>60</v>
      </c>
      <c r="C91" s="19" t="s">
        <v>31</v>
      </c>
      <c r="D91" s="20">
        <f>Table_1[[#This Row],[NEP (mg O2 cm-2 h-1)]]</f>
        <v>-1.1207537965885106</v>
      </c>
      <c r="E91" s="43">
        <f>'NDS Data Analysis'!AI91</f>
        <v>0.9813854488262086</v>
      </c>
      <c r="F91" s="43">
        <f>'NDS Data Analysis'!AJ91</f>
        <v>-0.139368347762302</v>
      </c>
    </row>
    <row r="92" spans="1:6" x14ac:dyDescent="0.15">
      <c r="A92" s="22" t="s">
        <v>30</v>
      </c>
      <c r="B92" s="21" t="s">
        <v>60</v>
      </c>
      <c r="C92" s="19" t="s">
        <v>31</v>
      </c>
      <c r="D92" s="20">
        <f>Table_1[[#This Row],[NEP (mg O2 cm-2 h-1)]]</f>
        <v>-1.1333393105338072</v>
      </c>
      <c r="E92" s="43">
        <f>'NDS Data Analysis'!AI92</f>
        <v>0.94703695811729138</v>
      </c>
      <c r="F92" s="43">
        <f>'NDS Data Analysis'!AJ92</f>
        <v>-0.18630235241651583</v>
      </c>
    </row>
    <row r="93" spans="1:6" x14ac:dyDescent="0.15">
      <c r="A93" s="22" t="s">
        <v>30</v>
      </c>
      <c r="B93" s="21" t="s">
        <v>60</v>
      </c>
      <c r="C93" s="19" t="s">
        <v>31</v>
      </c>
      <c r="D93" s="20">
        <f>Table_1[[#This Row],[NEP (mg O2 cm-2 h-1)]]</f>
        <v>-0.99074635618424189</v>
      </c>
      <c r="E93" s="43">
        <f>'NDS Data Analysis'!AI93</f>
        <v>0.95660298799726406</v>
      </c>
      <c r="F93" s="43">
        <f>'NDS Data Analysis'!AJ93</f>
        <v>-3.4143368186977829E-2</v>
      </c>
    </row>
    <row r="94" spans="1:6" x14ac:dyDescent="0.15">
      <c r="A94" s="22" t="s">
        <v>30</v>
      </c>
      <c r="B94" s="21" t="s">
        <v>60</v>
      </c>
      <c r="C94" s="19" t="s">
        <v>31</v>
      </c>
      <c r="D94" s="20">
        <f>Table_1[[#This Row],[NEP (mg O2 cm-2 h-1)]]</f>
        <v>-0.83987987111319351</v>
      </c>
      <c r="E94" s="43">
        <f>'NDS Data Analysis'!AI94</f>
        <v>1.2141499463042185</v>
      </c>
      <c r="F94" s="43">
        <f>'NDS Data Analysis'!AJ94</f>
        <v>0.37427007519102495</v>
      </c>
    </row>
    <row r="95" spans="1:6" x14ac:dyDescent="0.15">
      <c r="A95" s="22" t="s">
        <v>30</v>
      </c>
      <c r="B95" s="21" t="s">
        <v>60</v>
      </c>
      <c r="C95" s="19" t="s">
        <v>31</v>
      </c>
      <c r="D95" s="20">
        <f>Table_1[[#This Row],[NEP (mg O2 cm-2 h-1)]]</f>
        <v>-1.1375819316724221</v>
      </c>
      <c r="E95" s="43">
        <f>'NDS Data Analysis'!AI95</f>
        <v>0.73224507070924683</v>
      </c>
      <c r="F95" s="43">
        <f>'NDS Data Analysis'!AJ95</f>
        <v>-0.40533686096317523</v>
      </c>
    </row>
    <row r="96" spans="1:6" x14ac:dyDescent="0.15">
      <c r="A96" s="22" t="s">
        <v>30</v>
      </c>
      <c r="B96" s="21" t="s">
        <v>60</v>
      </c>
      <c r="C96" s="19" t="s">
        <v>31</v>
      </c>
      <c r="D96" s="20">
        <f>Table_1[[#This Row],[NEP (mg O2 cm-2 h-1)]]</f>
        <v>-1.5097690636652463</v>
      </c>
      <c r="E96" s="43">
        <f>'NDS Data Analysis'!AI96</f>
        <v>1.0021555112352289</v>
      </c>
      <c r="F96" s="43">
        <f>'NDS Data Analysis'!AJ96</f>
        <v>-0.50761355243001738</v>
      </c>
    </row>
    <row r="97" spans="1:6" x14ac:dyDescent="0.15">
      <c r="A97" s="22" t="s">
        <v>37</v>
      </c>
      <c r="B97" s="21" t="s">
        <v>60</v>
      </c>
      <c r="C97" s="19" t="s">
        <v>33</v>
      </c>
      <c r="D97" s="20">
        <f>Table_1[[#This Row],[NEP (mg O2 cm-2 h-1)]]</f>
        <v>-0.36192495214673553</v>
      </c>
      <c r="E97" s="43">
        <f>'NDS Data Analysis'!AI97</f>
        <v>1.195753734996579</v>
      </c>
      <c r="F97" s="43">
        <f>'NDS Data Analysis'!AJ97</f>
        <v>0.83382878284984341</v>
      </c>
    </row>
    <row r="98" spans="1:6" x14ac:dyDescent="0.15">
      <c r="A98" s="19" t="s">
        <v>37</v>
      </c>
      <c r="B98" s="21" t="s">
        <v>60</v>
      </c>
      <c r="C98" s="19" t="s">
        <v>33</v>
      </c>
      <c r="D98" s="20">
        <f>Table_1[[#This Row],[NEP (mg O2 cm-2 h-1)]]</f>
        <v>-1.5230126519430116</v>
      </c>
      <c r="E98" s="43">
        <f>'NDS Data Analysis'!AI98</f>
        <v>1.2395771703105898</v>
      </c>
      <c r="F98" s="43">
        <f>'NDS Data Analysis'!AJ98</f>
        <v>-0.28343548163242183</v>
      </c>
    </row>
    <row r="99" spans="1:6" x14ac:dyDescent="0.15">
      <c r="A99" s="19" t="s">
        <v>37</v>
      </c>
      <c r="B99" s="21" t="s">
        <v>60</v>
      </c>
      <c r="C99" s="19" t="s">
        <v>33</v>
      </c>
      <c r="D99" s="20">
        <f>Table_1[[#This Row],[NEP (mg O2 cm-2 h-1)]]</f>
        <v>-1.3646065678923507</v>
      </c>
      <c r="E99" s="43">
        <f>'NDS Data Analysis'!AI99</f>
        <v>1.2593576570708651</v>
      </c>
      <c r="F99" s="43">
        <f>'NDS Data Analysis'!AJ99</f>
        <v>-0.10524891082148558</v>
      </c>
    </row>
    <row r="100" spans="1:6" x14ac:dyDescent="0.15">
      <c r="A100" s="19" t="s">
        <v>37</v>
      </c>
      <c r="B100" s="21" t="s">
        <v>60</v>
      </c>
      <c r="C100" s="19" t="s">
        <v>33</v>
      </c>
      <c r="D100" s="20">
        <f>Table_1[[#This Row],[NEP (mg O2 cm-2 h-1)]]</f>
        <v>-1.2241528862027475</v>
      </c>
      <c r="E100" s="43">
        <f>'NDS Data Analysis'!AI100</f>
        <v>1.2867349974419708</v>
      </c>
      <c r="F100" s="43">
        <f>'NDS Data Analysis'!AJ100</f>
        <v>6.2582111239223304E-2</v>
      </c>
    </row>
    <row r="101" spans="1:6" x14ac:dyDescent="0.15">
      <c r="A101" s="22" t="s">
        <v>30</v>
      </c>
      <c r="B101" s="21" t="s">
        <v>60</v>
      </c>
      <c r="C101" s="19" t="s">
        <v>33</v>
      </c>
      <c r="D101" s="20">
        <f>Table_1[[#This Row],[NEP (mg O2 cm-2 h-1)]]</f>
        <v>-1.1538266736555589</v>
      </c>
      <c r="E101" s="43">
        <f>'NDS Data Analysis'!AI101</f>
        <v>0.9517959378063231</v>
      </c>
      <c r="F101" s="43">
        <f>'NDS Data Analysis'!AJ101</f>
        <v>-0.20203073584923581</v>
      </c>
    </row>
    <row r="102" spans="1:6" x14ac:dyDescent="0.15">
      <c r="A102" s="22" t="s">
        <v>30</v>
      </c>
      <c r="B102" s="21" t="s">
        <v>60</v>
      </c>
      <c r="C102" s="19" t="s">
        <v>33</v>
      </c>
      <c r="D102" s="20">
        <f>Table_1[[#This Row],[NEP (mg O2 cm-2 h-1)]]</f>
        <v>-0.68478056971557766</v>
      </c>
      <c r="E102" s="43">
        <f>'NDS Data Analysis'!AI102</f>
        <v>1.6998099248259064</v>
      </c>
      <c r="F102" s="43">
        <f>'NDS Data Analysis'!AJ102</f>
        <v>1.0150293551103289</v>
      </c>
    </row>
    <row r="103" spans="1:6" x14ac:dyDescent="0.15">
      <c r="A103" s="22" t="s">
        <v>30</v>
      </c>
      <c r="B103" s="21" t="s">
        <v>60</v>
      </c>
      <c r="C103" s="19" t="s">
        <v>33</v>
      </c>
      <c r="D103" s="20">
        <f>Table_1[[#This Row],[NEP (mg O2 cm-2 h-1)]]</f>
        <v>-1.0958570515357224</v>
      </c>
      <c r="E103" s="43">
        <f>'NDS Data Analysis'!AI103</f>
        <v>1.0128737519971029</v>
      </c>
      <c r="F103" s="43">
        <f>'NDS Data Analysis'!AJ103</f>
        <v>-8.2983299538619493E-2</v>
      </c>
    </row>
    <row r="104" spans="1:6" x14ac:dyDescent="0.15">
      <c r="A104" s="22" t="s">
        <v>30</v>
      </c>
      <c r="B104" s="21" t="s">
        <v>60</v>
      </c>
      <c r="C104" s="19" t="s">
        <v>33</v>
      </c>
      <c r="D104" s="20">
        <f>Table_1[[#This Row],[NEP (mg O2 cm-2 h-1)]]</f>
        <v>-1.4847613326415148</v>
      </c>
      <c r="E104" s="43">
        <f>'NDS Data Analysis'!AI104</f>
        <v>1.0293879979535774</v>
      </c>
      <c r="F104" s="43">
        <f>'NDS Data Analysis'!AJ104</f>
        <v>-0.45537333468793739</v>
      </c>
    </row>
    <row r="105" spans="1:6" x14ac:dyDescent="0.15">
      <c r="A105" s="19" t="s">
        <v>24</v>
      </c>
      <c r="B105" s="21" t="s">
        <v>60</v>
      </c>
      <c r="C105" s="19" t="s">
        <v>24</v>
      </c>
      <c r="D105" s="20">
        <f>Table_1[[#This Row],[NEP (mg O2 cm-2 h-1)]]</f>
        <v>-0.41002996789994489</v>
      </c>
      <c r="E105" s="43">
        <f>'NDS Data Analysis'!AI105</f>
        <v>0</v>
      </c>
      <c r="F105" s="43">
        <f>'NDS Data Analysis'!AJ105</f>
        <v>-0.41002996789994489</v>
      </c>
    </row>
    <row r="106" spans="1:6" x14ac:dyDescent="0.15">
      <c r="A106" s="19" t="s">
        <v>24</v>
      </c>
      <c r="B106" s="21" t="s">
        <v>60</v>
      </c>
      <c r="C106" s="19" t="s">
        <v>24</v>
      </c>
      <c r="D106" s="20">
        <f>Table_1[[#This Row],[NEP (mg O2 cm-2 h-1)]]</f>
        <v>-0.40662251664315863</v>
      </c>
      <c r="E106" s="43">
        <f>'NDS Data Analysis'!AI106</f>
        <v>0</v>
      </c>
      <c r="F106" s="43">
        <f>'NDS Data Analysis'!AJ106</f>
        <v>-0.40662251664315863</v>
      </c>
    </row>
    <row r="107" spans="1:6" x14ac:dyDescent="0.15">
      <c r="A107" s="19" t="s">
        <v>24</v>
      </c>
      <c r="B107" s="21" t="s">
        <v>60</v>
      </c>
      <c r="C107" s="19" t="s">
        <v>24</v>
      </c>
      <c r="D107" s="20">
        <f>Table_1[[#This Row],[NEP (mg O2 cm-2 h-1)]]</f>
        <v>-0.4032712321653304</v>
      </c>
      <c r="E107" s="43">
        <f>'NDS Data Analysis'!AI107</f>
        <v>-0.26306582169924642</v>
      </c>
      <c r="F107" s="43">
        <f>'NDS Data Analysis'!AJ107</f>
        <v>-0.66633705386457676</v>
      </c>
    </row>
    <row r="108" spans="1:6" x14ac:dyDescent="0.15">
      <c r="A108" s="19" t="s">
        <v>24</v>
      </c>
      <c r="B108" s="21" t="s">
        <v>60</v>
      </c>
      <c r="C108" s="19" t="s">
        <v>24</v>
      </c>
      <c r="D108" s="20">
        <f>Table_1[[#This Row],[NEP (mg O2 cm-2 h-1)]]</f>
        <v>-0.40106756423000073</v>
      </c>
      <c r="E108" s="43">
        <f>'NDS Data Analysis'!AI108</f>
        <v>-0.26306582169924642</v>
      </c>
      <c r="F108" s="43">
        <f>'NDS Data Analysis'!AJ108</f>
        <v>-0.66413338592924709</v>
      </c>
    </row>
    <row r="109" spans="1:6" x14ac:dyDescent="0.15">
      <c r="A109" s="19" t="s">
        <v>24</v>
      </c>
      <c r="B109" s="21" t="s">
        <v>60</v>
      </c>
      <c r="C109" s="19" t="s">
        <v>24</v>
      </c>
      <c r="D109" s="20">
        <f>Table_1[[#This Row],[NEP (mg O2 cm-2 h-1)]]</f>
        <v>-0.41287714795304253</v>
      </c>
      <c r="E109" s="43">
        <f>'NDS Data Analysis'!AI109</f>
        <v>-0.26752456443991163</v>
      </c>
      <c r="F109" s="43">
        <f>'NDS Data Analysis'!AJ109</f>
        <v>-0.68040171239295422</v>
      </c>
    </row>
    <row r="110" spans="1:6" x14ac:dyDescent="0.15">
      <c r="A110" s="22" t="s">
        <v>37</v>
      </c>
      <c r="B110" s="21" t="s">
        <v>60</v>
      </c>
      <c r="C110" s="19" t="s">
        <v>38</v>
      </c>
      <c r="D110" s="20">
        <f>Table_1[[#This Row],[NEP (mg O2 cm-2 h-1)]]</f>
        <v>-1.2754212903437183</v>
      </c>
      <c r="E110" s="43">
        <f>'NDS Data Analysis'!AI110</f>
        <v>1.449546364465242</v>
      </c>
      <c r="F110" s="43">
        <f>'NDS Data Analysis'!AJ110</f>
        <v>0.17412507412152367</v>
      </c>
    </row>
    <row r="111" spans="1:6" x14ac:dyDescent="0.15">
      <c r="A111" s="22" t="s">
        <v>37</v>
      </c>
      <c r="B111" s="21" t="s">
        <v>60</v>
      </c>
      <c r="C111" s="19" t="s">
        <v>38</v>
      </c>
      <c r="D111" s="20">
        <f>Table_1[[#This Row],[NEP (mg O2 cm-2 h-1)]]</f>
        <v>-2.1445061817549576</v>
      </c>
      <c r="E111" s="43">
        <f>'NDS Data Analysis'!AI111</f>
        <v>1.2204084511820776</v>
      </c>
      <c r="F111" s="43">
        <f>'NDS Data Analysis'!AJ111</f>
        <v>-0.92409773057287992</v>
      </c>
    </row>
    <row r="112" spans="1:6" x14ac:dyDescent="0.15">
      <c r="A112" s="22" t="s">
        <v>37</v>
      </c>
      <c r="B112" s="21" t="s">
        <v>60</v>
      </c>
      <c r="C112" s="19" t="s">
        <v>38</v>
      </c>
      <c r="D112" s="20">
        <f>Table_1[[#This Row],[NEP (mg O2 cm-2 h-1)]]</f>
        <v>-2.2746053827892609</v>
      </c>
      <c r="E112" s="43">
        <f>'NDS Data Analysis'!AI112</f>
        <v>2.9289802828369811</v>
      </c>
      <c r="F112" s="43">
        <f>'NDS Data Analysis'!AJ112</f>
        <v>0.65437490004772014</v>
      </c>
    </row>
    <row r="113" spans="1:6" x14ac:dyDescent="0.15">
      <c r="A113" s="22" t="s">
        <v>37</v>
      </c>
      <c r="B113" s="21" t="s">
        <v>60</v>
      </c>
      <c r="C113" s="19" t="s">
        <v>38</v>
      </c>
      <c r="D113" s="20">
        <f>Table_1[[#This Row],[NEP (mg O2 cm-2 h-1)]]</f>
        <v>-2.4098708309234635</v>
      </c>
      <c r="E113" s="43">
        <f>'NDS Data Analysis'!AI113</f>
        <v>1.9526535218913179</v>
      </c>
      <c r="F113" s="43">
        <f>'NDS Data Analysis'!AJ113</f>
        <v>-0.45721730903214564</v>
      </c>
    </row>
    <row r="114" spans="1:6" x14ac:dyDescent="0.15">
      <c r="A114" s="19" t="s">
        <v>37</v>
      </c>
      <c r="B114" s="21" t="s">
        <v>60</v>
      </c>
      <c r="C114" s="19" t="s">
        <v>38</v>
      </c>
      <c r="D114" s="20">
        <f>Table_1[[#This Row],[NEP (mg O2 cm-2 h-1)]]</f>
        <v>-1.7473498804699308</v>
      </c>
      <c r="E114" s="43">
        <f>'NDS Data Analysis'!AI114</f>
        <v>1.7916915423840654</v>
      </c>
      <c r="F114" s="43">
        <f>'NDS Data Analysis'!AJ114</f>
        <v>4.4341661914134578E-2</v>
      </c>
    </row>
    <row r="115" spans="1:6" x14ac:dyDescent="0.15">
      <c r="A115" s="22" t="s">
        <v>30</v>
      </c>
      <c r="B115" s="21" t="s">
        <v>60</v>
      </c>
      <c r="C115" s="19" t="s">
        <v>38</v>
      </c>
      <c r="D115" s="20">
        <f>Table_1[[#This Row],[NEP (mg O2 cm-2 h-1)]]</f>
        <v>-2.0336060072424567</v>
      </c>
      <c r="E115" s="43">
        <f>'NDS Data Analysis'!AI115</f>
        <v>2.1523567229938427</v>
      </c>
      <c r="F115" s="43">
        <f>'NDS Data Analysis'!AJ115</f>
        <v>0.11875071575138607</v>
      </c>
    </row>
    <row r="116" spans="1:6" x14ac:dyDescent="0.15">
      <c r="A116" s="22" t="s">
        <v>30</v>
      </c>
      <c r="B116" s="21" t="s">
        <v>60</v>
      </c>
      <c r="C116" s="19" t="s">
        <v>38</v>
      </c>
      <c r="D116" s="20">
        <f>Table_1[[#This Row],[NEP (mg O2 cm-2 h-1)]]</f>
        <v>-1.5931462846832909</v>
      </c>
      <c r="E116" s="43">
        <f>'NDS Data Analysis'!AI116</f>
        <v>1.442188261092322</v>
      </c>
      <c r="F116" s="43">
        <f>'NDS Data Analysis'!AJ116</f>
        <v>-0.15095802359096888</v>
      </c>
    </row>
    <row r="117" spans="1:6" x14ac:dyDescent="0.15">
      <c r="A117" s="22" t="s">
        <v>30</v>
      </c>
      <c r="B117" s="21" t="s">
        <v>60</v>
      </c>
      <c r="C117" s="19" t="s">
        <v>38</v>
      </c>
      <c r="D117" s="20">
        <f>Table_1[[#This Row],[NEP (mg O2 cm-2 h-1)]]</f>
        <v>-1.4050993443876725</v>
      </c>
      <c r="E117" s="43">
        <f>'NDS Data Analysis'!AI117</f>
        <v>1.487492604372709</v>
      </c>
      <c r="F117" s="43">
        <f>'NDS Data Analysis'!AJ117</f>
        <v>8.2393259985036549E-2</v>
      </c>
    </row>
    <row r="118" spans="1:6" x14ac:dyDescent="0.15">
      <c r="A118" s="19" t="s">
        <v>37</v>
      </c>
      <c r="B118" s="21" t="s">
        <v>140</v>
      </c>
      <c r="C118" s="19" t="s">
        <v>31</v>
      </c>
      <c r="D118" s="20">
        <f>Table_1[[#This Row],[NEP (mg O2 cm-2 h-1)]]</f>
        <v>-1.2322042205987038</v>
      </c>
      <c r="E118" s="43">
        <f>'NDS Data Analysis'!AI118</f>
        <v>0.63135797207819144</v>
      </c>
      <c r="F118" s="43">
        <f>'NDS Data Analysis'!AJ118</f>
        <v>-0.60084624852051238</v>
      </c>
    </row>
    <row r="119" spans="1:6" x14ac:dyDescent="0.15">
      <c r="A119" s="19" t="s">
        <v>37</v>
      </c>
      <c r="B119" s="21" t="s">
        <v>140</v>
      </c>
      <c r="C119" s="19" t="s">
        <v>31</v>
      </c>
      <c r="D119" s="20">
        <f>Table_1[[#This Row],[NEP (mg O2 cm-2 h-1)]]</f>
        <v>-1.2322042205987038</v>
      </c>
      <c r="E119" s="43">
        <f>'NDS Data Analysis'!AI119</f>
        <v>0.63135797207819144</v>
      </c>
      <c r="F119" s="43">
        <f>'NDS Data Analysis'!AJ119</f>
        <v>-0.60084624852051238</v>
      </c>
    </row>
    <row r="120" spans="1:6" x14ac:dyDescent="0.15">
      <c r="A120" s="19" t="s">
        <v>37</v>
      </c>
      <c r="B120" s="21" t="s">
        <v>140</v>
      </c>
      <c r="C120" s="19" t="s">
        <v>31</v>
      </c>
      <c r="D120" s="20">
        <f>Table_1[[#This Row],[NEP (mg O2 cm-2 h-1)]]</f>
        <v>-2.9924959643111411</v>
      </c>
      <c r="E120" s="43">
        <f>'NDS Data Analysis'!AI120</f>
        <v>2.0859844892451336</v>
      </c>
      <c r="F120" s="43">
        <f>'NDS Data Analysis'!AJ120</f>
        <v>-0.90651147506600749</v>
      </c>
    </row>
    <row r="121" spans="1:6" x14ac:dyDescent="0.15">
      <c r="A121" s="19" t="s">
        <v>37</v>
      </c>
      <c r="B121" s="21" t="s">
        <v>140</v>
      </c>
      <c r="C121" s="19" t="s">
        <v>31</v>
      </c>
      <c r="D121" s="20">
        <f>Table_1[[#This Row],[NEP (mg O2 cm-2 h-1)]]</f>
        <v>-1.2141499463042174</v>
      </c>
      <c r="E121" s="43">
        <f>'NDS Data Analysis'!AI121</f>
        <v>0.41175519918142917</v>
      </c>
      <c r="F121" s="43">
        <f>'NDS Data Analysis'!AJ121</f>
        <v>-0.80239474712278813</v>
      </c>
    </row>
    <row r="122" spans="1:6" x14ac:dyDescent="0.15">
      <c r="A122" s="19" t="s">
        <v>30</v>
      </c>
      <c r="B122" s="21" t="s">
        <v>140</v>
      </c>
      <c r="C122" s="19" t="s">
        <v>31</v>
      </c>
      <c r="D122" s="20">
        <f>Table_1[[#This Row],[NEP (mg O2 cm-2 h-1)]]</f>
        <v>-0.53404339743456342</v>
      </c>
      <c r="E122" s="43">
        <f>'NDS Data Analysis'!AI122</f>
        <v>0.36097821273528991</v>
      </c>
      <c r="F122" s="43">
        <f>'NDS Data Analysis'!AJ122</f>
        <v>-0.17306518469927351</v>
      </c>
    </row>
    <row r="123" spans="1:6" x14ac:dyDescent="0.15">
      <c r="A123" s="19" t="s">
        <v>30</v>
      </c>
      <c r="B123" s="21" t="s">
        <v>140</v>
      </c>
      <c r="C123" s="19" t="s">
        <v>31</v>
      </c>
      <c r="D123" s="20">
        <f>Table_1[[#This Row],[NEP (mg O2 cm-2 h-1)]]</f>
        <v>-0.35337199929749835</v>
      </c>
      <c r="E123" s="43">
        <f>'NDS Data Analysis'!AI123</f>
        <v>0.69759418789889716</v>
      </c>
      <c r="F123" s="43">
        <f>'NDS Data Analysis'!AJ123</f>
        <v>0.3442221886013988</v>
      </c>
    </row>
    <row r="124" spans="1:6" x14ac:dyDescent="0.15">
      <c r="A124" s="19" t="s">
        <v>30</v>
      </c>
      <c r="B124" s="21" t="s">
        <v>140</v>
      </c>
      <c r="C124" s="19" t="s">
        <v>31</v>
      </c>
      <c r="D124" s="20">
        <f>Table_1[[#This Row],[NEP (mg O2 cm-2 h-1)]]</f>
        <v>-0.87365033036650408</v>
      </c>
      <c r="E124" s="43">
        <f>'NDS Data Analysis'!AI124</f>
        <v>0.6341765344535405</v>
      </c>
      <c r="F124" s="43">
        <f>'NDS Data Analysis'!AJ124</f>
        <v>-0.23947379591296358</v>
      </c>
    </row>
    <row r="125" spans="1:6" x14ac:dyDescent="0.15">
      <c r="A125" s="19" t="s">
        <v>30</v>
      </c>
      <c r="B125" s="21" t="s">
        <v>140</v>
      </c>
      <c r="C125" s="19" t="s">
        <v>31</v>
      </c>
      <c r="D125" s="20">
        <f>Table_1[[#This Row],[NEP (mg O2 cm-2 h-1)]]</f>
        <v>-0.88342999824374102</v>
      </c>
      <c r="E125" s="43">
        <f>'NDS Data Analysis'!AI125</f>
        <v>0.83808580364361684</v>
      </c>
      <c r="F125" s="43">
        <f>'NDS Data Analysis'!AJ125</f>
        <v>-4.5344194600124177E-2</v>
      </c>
    </row>
    <row r="126" spans="1:6" x14ac:dyDescent="0.15">
      <c r="A126" s="19" t="s">
        <v>37</v>
      </c>
      <c r="B126" s="21" t="s">
        <v>140</v>
      </c>
      <c r="C126" s="19" t="s">
        <v>33</v>
      </c>
      <c r="D126" s="20">
        <f>Table_1[[#This Row],[NEP (mg O2 cm-2 h-1)]]</f>
        <v>-1.2368019975412361</v>
      </c>
      <c r="E126" s="43">
        <f>'NDS Data Analysis'!AI126</f>
        <v>1.2571287054654292</v>
      </c>
      <c r="F126" s="43">
        <f>'NDS Data Analysis'!AJ126</f>
        <v>2.032670792419311E-2</v>
      </c>
    </row>
    <row r="127" spans="1:6" x14ac:dyDescent="0.15">
      <c r="A127" s="19" t="s">
        <v>37</v>
      </c>
      <c r="B127" s="21" t="s">
        <v>140</v>
      </c>
      <c r="C127" s="19" t="s">
        <v>33</v>
      </c>
      <c r="D127" s="20">
        <f>Table_1[[#This Row],[NEP (mg O2 cm-2 h-1)]]</f>
        <v>-1.3927014089960168</v>
      </c>
      <c r="E127" s="43">
        <f>'NDS Data Analysis'!AI127</f>
        <v>0.8307341737870978</v>
      </c>
      <c r="F127" s="43">
        <f>'NDS Data Analysis'!AJ127</f>
        <v>-0.561967235208919</v>
      </c>
    </row>
    <row r="128" spans="1:6" x14ac:dyDescent="0.15">
      <c r="A128" s="19" t="s">
        <v>37</v>
      </c>
      <c r="B128" s="21" t="s">
        <v>140</v>
      </c>
      <c r="C128" s="19" t="s">
        <v>33</v>
      </c>
      <c r="D128" s="20">
        <f>Table_1[[#This Row],[NEP (mg O2 cm-2 h-1)]]</f>
        <v>-1.3825357052807175</v>
      </c>
      <c r="E128" s="43">
        <f>'NDS Data Analysis'!AI128</f>
        <v>0.81994541828336909</v>
      </c>
      <c r="F128" s="43">
        <f>'NDS Data Analysis'!AJ128</f>
        <v>-0.56259028699734837</v>
      </c>
    </row>
    <row r="129" spans="1:6" x14ac:dyDescent="0.15">
      <c r="A129" s="19" t="s">
        <v>37</v>
      </c>
      <c r="B129" s="21" t="s">
        <v>140</v>
      </c>
      <c r="C129" s="19" t="s">
        <v>33</v>
      </c>
      <c r="D129" s="20">
        <f>Table_1[[#This Row],[NEP (mg O2 cm-2 h-1)]]</f>
        <v>-1.5496968405555669</v>
      </c>
      <c r="E129" s="43">
        <f>'NDS Data Analysis'!AI129</f>
        <v>1.2246167561861507</v>
      </c>
      <c r="F129" s="43">
        <f>'NDS Data Analysis'!AJ129</f>
        <v>-0.32508008436941616</v>
      </c>
    </row>
    <row r="130" spans="1:6" x14ac:dyDescent="0.15">
      <c r="A130" s="19" t="s">
        <v>30</v>
      </c>
      <c r="B130" s="21" t="s">
        <v>140</v>
      </c>
      <c r="C130" s="19" t="s">
        <v>33</v>
      </c>
      <c r="D130" s="20">
        <f>Table_1[[#This Row],[NEP (mg O2 cm-2 h-1)]]</f>
        <v>-1.246101260680647</v>
      </c>
      <c r="E130" s="43">
        <f>'NDS Data Analysis'!AI130</f>
        <v>0.97676457563666907</v>
      </c>
      <c r="F130" s="43">
        <f>'NDS Data Analysis'!AJ130</f>
        <v>-0.2693366850439779</v>
      </c>
    </row>
    <row r="131" spans="1:6" x14ac:dyDescent="0.15">
      <c r="A131" s="19" t="s">
        <v>30</v>
      </c>
      <c r="B131" s="21" t="s">
        <v>140</v>
      </c>
      <c r="C131" s="19" t="s">
        <v>33</v>
      </c>
      <c r="D131" s="20">
        <f>Table_1[[#This Row],[NEP (mg O2 cm-2 h-1)]]</f>
        <v>-1.2322042205987038</v>
      </c>
      <c r="E131" s="43">
        <f>'NDS Data Analysis'!AI131</f>
        <v>0.83439379569805405</v>
      </c>
      <c r="F131" s="43">
        <f>'NDS Data Analysis'!AJ131</f>
        <v>-0.39781042490064977</v>
      </c>
    </row>
    <row r="132" spans="1:6" x14ac:dyDescent="0.15">
      <c r="A132" s="19" t="s">
        <v>30</v>
      </c>
      <c r="B132" s="21" t="s">
        <v>140</v>
      </c>
      <c r="C132" s="19" t="s">
        <v>33</v>
      </c>
      <c r="D132" s="20">
        <f>Table_1[[#This Row],[NEP (mg O2 cm-2 h-1)]]</f>
        <v>-1.9079499156209143</v>
      </c>
      <c r="E132" s="43">
        <f>'NDS Data Analysis'!AI132</f>
        <v>1.2352655975442912</v>
      </c>
      <c r="F132" s="43">
        <f>'NDS Data Analysis'!AJ132</f>
        <v>-0.6726843180766231</v>
      </c>
    </row>
    <row r="133" spans="1:6" x14ac:dyDescent="0.15">
      <c r="A133" s="19" t="s">
        <v>30</v>
      </c>
      <c r="B133" s="21" t="s">
        <v>140</v>
      </c>
      <c r="C133" s="19" t="s">
        <v>33</v>
      </c>
      <c r="D133" s="20">
        <f>Table_1[[#This Row],[NEP (mg O2 cm-2 h-1)]]</f>
        <v>-2.2384509919135955</v>
      </c>
      <c r="E133" s="43">
        <f>'NDS Data Analysis'!AI133</f>
        <v>1.4349044819958932</v>
      </c>
      <c r="F133" s="43">
        <f>'NDS Data Analysis'!AJ133</f>
        <v>-0.80354650991770238</v>
      </c>
    </row>
    <row r="134" spans="1:6" x14ac:dyDescent="0.15">
      <c r="A134" s="19" t="s">
        <v>24</v>
      </c>
      <c r="B134" s="21" t="s">
        <v>140</v>
      </c>
      <c r="C134" s="19" t="s">
        <v>24</v>
      </c>
      <c r="D134" s="20">
        <f>Table_1[[#This Row],[NEP (mg O2 cm-2 h-1)]]</f>
        <v>-0.36146448783102886</v>
      </c>
      <c r="E134" s="43">
        <f>'NDS Data Analysis'!AI134</f>
        <v>-8.5704702092060644E-2</v>
      </c>
      <c r="F134" s="43">
        <f>'NDS Data Analysis'!AJ134</f>
        <v>-0.44716918992308952</v>
      </c>
    </row>
    <row r="135" spans="1:6" x14ac:dyDescent="0.15">
      <c r="A135" s="19" t="s">
        <v>24</v>
      </c>
      <c r="B135" s="21" t="s">
        <v>140</v>
      </c>
      <c r="C135" s="19" t="s">
        <v>24</v>
      </c>
      <c r="D135" s="20">
        <f>Table_1[[#This Row],[NEP (mg O2 cm-2 h-1)]]</f>
        <v>-0.36009009814345838</v>
      </c>
      <c r="E135" s="43">
        <f>'NDS Data Analysis'!AI135</f>
        <v>-0.21426175523015545</v>
      </c>
      <c r="F135" s="43">
        <f>'NDS Data Analysis'!AJ135</f>
        <v>-0.57435185337361383</v>
      </c>
    </row>
    <row r="136" spans="1:6" x14ac:dyDescent="0.15">
      <c r="A136" s="19" t="s">
        <v>24</v>
      </c>
      <c r="B136" s="21" t="s">
        <v>140</v>
      </c>
      <c r="C136" s="19" t="s">
        <v>24</v>
      </c>
      <c r="D136" s="20">
        <f>Table_1[[#This Row],[NEP (mg O2 cm-2 h-1)]]</f>
        <v>-0.35872612049897556</v>
      </c>
      <c r="E136" s="43">
        <f>'NDS Data Analysis'!AI136</f>
        <v>-0.36424498389126542</v>
      </c>
      <c r="F136" s="43">
        <f>'NDS Data Analysis'!AJ136</f>
        <v>-0.72297110439024093</v>
      </c>
    </row>
    <row r="137" spans="1:6" x14ac:dyDescent="0.15">
      <c r="A137" s="19" t="s">
        <v>24</v>
      </c>
      <c r="B137" s="21" t="s">
        <v>140</v>
      </c>
      <c r="C137" s="19" t="s">
        <v>24</v>
      </c>
      <c r="D137" s="20">
        <f>Table_1[[#This Row],[NEP (mg O2 cm-2 h-1)]]</f>
        <v>-0.35602893162304339</v>
      </c>
      <c r="E137" s="43">
        <f>'NDS Data Analysis'!AI137</f>
        <v>-0.12855705313809099</v>
      </c>
      <c r="F137" s="43">
        <f>'NDS Data Analysis'!AJ137</f>
        <v>-0.48458598476113435</v>
      </c>
    </row>
    <row r="138" spans="1:6" x14ac:dyDescent="0.15">
      <c r="A138" s="19" t="s">
        <v>24</v>
      </c>
      <c r="B138" s="21" t="s">
        <v>140</v>
      </c>
      <c r="C138" s="19" t="s">
        <v>24</v>
      </c>
      <c r="D138" s="20">
        <f>Table_1[[#This Row],[NEP (mg O2 cm-2 h-1)]]</f>
        <v>0</v>
      </c>
      <c r="E138" s="43">
        <f>'NDS Data Analysis'!AI138</f>
        <v>-0.31994491828286536</v>
      </c>
      <c r="F138" s="43">
        <f>'NDS Data Analysis'!AJ138</f>
        <v>-0.31994491828286536</v>
      </c>
    </row>
    <row r="139" spans="1:6" x14ac:dyDescent="0.15">
      <c r="A139" s="19" t="s">
        <v>37</v>
      </c>
      <c r="B139" s="21" t="s">
        <v>140</v>
      </c>
      <c r="C139" s="19" t="s">
        <v>38</v>
      </c>
      <c r="D139" s="20">
        <f>Table_1[[#This Row],[NEP (mg O2 cm-2 h-1)]]</f>
        <v>-1.9291493591278148</v>
      </c>
      <c r="E139" s="43">
        <f>'NDS Data Analysis'!AI139</f>
        <v>1.274040750830435</v>
      </c>
      <c r="F139" s="43">
        <f>'NDS Data Analysis'!AJ139</f>
        <v>-0.65510860829737982</v>
      </c>
    </row>
    <row r="140" spans="1:6" x14ac:dyDescent="0.15">
      <c r="A140" s="19" t="s">
        <v>37</v>
      </c>
      <c r="B140" s="21" t="s">
        <v>140</v>
      </c>
      <c r="C140" s="19" t="s">
        <v>38</v>
      </c>
      <c r="D140" s="20">
        <f>Table_1[[#This Row],[NEP (mg O2 cm-2 h-1)]]</f>
        <v>-0.87688607233082461</v>
      </c>
      <c r="E140" s="43">
        <f>'NDS Data Analysis'!AI140</f>
        <v>0.21139217815118017</v>
      </c>
      <c r="F140" s="43">
        <f>'NDS Data Analysis'!AJ140</f>
        <v>-0.66549389417964444</v>
      </c>
    </row>
    <row r="141" spans="1:6" x14ac:dyDescent="0.15">
      <c r="A141" s="19" t="s">
        <v>37</v>
      </c>
      <c r="B141" s="21" t="s">
        <v>140</v>
      </c>
      <c r="C141" s="19" t="s">
        <v>38</v>
      </c>
      <c r="D141" s="20">
        <f>Table_1[[#This Row],[NEP (mg O2 cm-2 h-1)]]</f>
        <v>-1.0601159978924888</v>
      </c>
      <c r="E141" s="43">
        <f>'NDS Data Analysis'!AI141</f>
        <v>1.2683530689070848</v>
      </c>
      <c r="F141" s="43">
        <f>'NDS Data Analysis'!AJ141</f>
        <v>0.20823707101459599</v>
      </c>
    </row>
    <row r="142" spans="1:6" x14ac:dyDescent="0.15">
      <c r="A142" s="19" t="s">
        <v>37</v>
      </c>
      <c r="B142" s="21" t="s">
        <v>140</v>
      </c>
      <c r="C142" s="19" t="s">
        <v>38</v>
      </c>
      <c r="D142" s="20">
        <f>Table_1[[#This Row],[NEP (mg O2 cm-2 h-1)]]</f>
        <v>-1.9220307268063084</v>
      </c>
      <c r="E142" s="43">
        <f>'NDS Data Analysis'!AI142</f>
        <v>1.6614683475741934</v>
      </c>
      <c r="F142" s="43">
        <f>'NDS Data Analysis'!AJ142</f>
        <v>-0.260562379232115</v>
      </c>
    </row>
    <row r="143" spans="1:6" x14ac:dyDescent="0.15">
      <c r="A143" s="19" t="s">
        <v>30</v>
      </c>
      <c r="B143" s="21" t="s">
        <v>140</v>
      </c>
      <c r="C143" s="19" t="s">
        <v>38</v>
      </c>
      <c r="D143" s="20">
        <f>Table_1[[#This Row],[NEP (mg O2 cm-2 h-1)]]</f>
        <v>-2.2799037880601434</v>
      </c>
      <c r="E143" s="43">
        <f>'NDS Data Analysis'!AI143</f>
        <v>1.8773860403206188</v>
      </c>
      <c r="F143" s="43">
        <f>'NDS Data Analysis'!AJ143</f>
        <v>-0.40251774773952453</v>
      </c>
    </row>
    <row r="144" spans="1:6" x14ac:dyDescent="0.15">
      <c r="A144" s="19" t="s">
        <v>30</v>
      </c>
      <c r="B144" s="21" t="s">
        <v>140</v>
      </c>
      <c r="C144" s="19" t="s">
        <v>38</v>
      </c>
      <c r="D144" s="20">
        <f>Table_1[[#This Row],[NEP (mg O2 cm-2 h-1)]]</f>
        <v>-1.9291493591278133</v>
      </c>
      <c r="E144" s="43">
        <f>'NDS Data Analysis'!AI144</f>
        <v>1.6614683475741934</v>
      </c>
      <c r="F144" s="43">
        <f>'NDS Data Analysis'!AJ144</f>
        <v>-0.2676810115536199</v>
      </c>
    </row>
    <row r="145" spans="1:6" x14ac:dyDescent="0.15">
      <c r="A145" s="19" t="s">
        <v>30</v>
      </c>
      <c r="B145" s="21" t="s">
        <v>140</v>
      </c>
      <c r="C145" s="19" t="s">
        <v>38</v>
      </c>
      <c r="D145" s="20">
        <f>Table_1[[#This Row],[NEP (mg O2 cm-2 h-1)]]</f>
        <v>-1.9220307268063084</v>
      </c>
      <c r="E145" s="43">
        <f>'NDS Data Analysis'!AI145</f>
        <v>1.4474363988692198</v>
      </c>
      <c r="F145" s="43">
        <f>'NDS Data Analysis'!AJ145</f>
        <v>-0.47459432793708856</v>
      </c>
    </row>
    <row r="146" spans="1:6" x14ac:dyDescent="0.15">
      <c r="A146" s="19" t="s">
        <v>30</v>
      </c>
      <c r="B146" s="21" t="s">
        <v>140</v>
      </c>
      <c r="C146" s="19" t="s">
        <v>38</v>
      </c>
      <c r="D146" s="20">
        <f>Table_1[[#This Row],[NEP (mg O2 cm-2 h-1)]]</f>
        <v>-1.3675623943932003</v>
      </c>
      <c r="E146" s="43">
        <f>'NDS Data Analysis'!AI146</f>
        <v>1.6398908365667362</v>
      </c>
      <c r="F146" s="43">
        <f>'NDS Data Analysis'!AJ146</f>
        <v>0.27232844217353591</v>
      </c>
    </row>
    <row r="147" spans="1:6" x14ac:dyDescent="0.15">
      <c r="A147" s="19" t="s">
        <v>37</v>
      </c>
      <c r="B147" s="21" t="s">
        <v>87</v>
      </c>
      <c r="C147" s="19" t="s">
        <v>31</v>
      </c>
      <c r="D147" s="20">
        <f>Table_1[[#This Row],[NEP (mg O2 cm-2 h-1)]]</f>
        <v>-0.9663642429768271</v>
      </c>
      <c r="E147" s="43">
        <f>'NDS Data Analysis'!AI147</f>
        <v>0.19327284859536475</v>
      </c>
      <c r="F147" s="43">
        <f>'NDS Data Analysis'!AJ147</f>
        <v>-0.77309139438146235</v>
      </c>
    </row>
    <row r="148" spans="1:6" x14ac:dyDescent="0.15">
      <c r="A148" s="19" t="s">
        <v>37</v>
      </c>
      <c r="B148" s="21" t="s">
        <v>87</v>
      </c>
      <c r="C148" s="19" t="s">
        <v>31</v>
      </c>
      <c r="D148" s="20">
        <f>Table_1[[#This Row],[NEP (mg O2 cm-2 h-1)]]</f>
        <v>-1.1549231196552316</v>
      </c>
      <c r="E148" s="43">
        <f>'NDS Data Analysis'!AI148</f>
        <v>0.77309139438146235</v>
      </c>
      <c r="F148" s="43">
        <f>'NDS Data Analysis'!AJ148</f>
        <v>-0.3818317252737693</v>
      </c>
    </row>
    <row r="149" spans="1:6" x14ac:dyDescent="0.15">
      <c r="A149" s="19" t="s">
        <v>37</v>
      </c>
      <c r="B149" s="21" t="s">
        <v>87</v>
      </c>
      <c r="C149" s="19" t="s">
        <v>31</v>
      </c>
      <c r="D149" s="20">
        <f>Table_1[[#This Row],[NEP (mg O2 cm-2 h-1)]]</f>
        <v>-1.1456092235289796</v>
      </c>
      <c r="E149" s="43">
        <f>'NDS Data Analysis'!AI149</f>
        <v>0.57981854578609759</v>
      </c>
      <c r="F149" s="43">
        <f>'NDS Data Analysis'!AJ149</f>
        <v>-0.56579067774288205</v>
      </c>
    </row>
    <row r="150" spans="1:6" x14ac:dyDescent="0.15">
      <c r="A150" s="19" t="s">
        <v>37</v>
      </c>
      <c r="B150" s="21" t="s">
        <v>87</v>
      </c>
      <c r="C150" s="19" t="s">
        <v>31</v>
      </c>
      <c r="D150" s="20">
        <f>Table_1[[#This Row],[NEP (mg O2 cm-2 h-1)]]</f>
        <v>-1.1364443497407477</v>
      </c>
      <c r="E150" s="43">
        <f>'NDS Data Analysis'!AI150</f>
        <v>0.38186974117632883</v>
      </c>
      <c r="F150" s="43">
        <f>'NDS Data Analysis'!AJ150</f>
        <v>-0.75457460856441894</v>
      </c>
    </row>
    <row r="151" spans="1:6" x14ac:dyDescent="0.15">
      <c r="A151" s="19" t="s">
        <v>30</v>
      </c>
      <c r="B151" s="21" t="s">
        <v>87</v>
      </c>
      <c r="C151" s="19" t="s">
        <v>31</v>
      </c>
      <c r="D151" s="20">
        <f>Table_1[[#This Row],[NEP (mg O2 cm-2 h-1)]]</f>
        <v>-0.59189809882330779</v>
      </c>
      <c r="E151" s="43">
        <f>'NDS Data Analysis'!AI151</f>
        <v>0</v>
      </c>
      <c r="F151" s="43">
        <f>'NDS Data Analysis'!AJ151</f>
        <v>-0.59189809882330779</v>
      </c>
    </row>
    <row r="152" spans="1:6" x14ac:dyDescent="0.15">
      <c r="A152" s="19" t="s">
        <v>30</v>
      </c>
      <c r="B152" s="21" t="s">
        <v>87</v>
      </c>
      <c r="C152" s="19" t="s">
        <v>31</v>
      </c>
      <c r="D152" s="20">
        <f>Table_1[[#This Row],[NEP (mg O2 cm-2 h-1)]]</f>
        <v>-0.78267517199776138</v>
      </c>
      <c r="E152" s="43">
        <f>'NDS Data Analysis'!AI152</f>
        <v>0.5821948513016143</v>
      </c>
      <c r="F152" s="43">
        <f>'NDS Data Analysis'!AJ152</f>
        <v>-0.20048032069614707</v>
      </c>
    </row>
    <row r="153" spans="1:6" x14ac:dyDescent="0.15">
      <c r="A153" s="19" t="s">
        <v>30</v>
      </c>
      <c r="B153" s="21" t="s">
        <v>87</v>
      </c>
      <c r="C153" s="19" t="s">
        <v>31</v>
      </c>
      <c r="D153" s="20">
        <f>Table_1[[#This Row],[NEP (mg O2 cm-2 h-1)]]</f>
        <v>-0.97431785814536065</v>
      </c>
      <c r="E153" s="43">
        <f>'NDS Data Analysis'!AI153</f>
        <v>0.77309139438146235</v>
      </c>
      <c r="F153" s="43">
        <f>'NDS Data Analysis'!AJ153</f>
        <v>-0.2012264637638983</v>
      </c>
    </row>
    <row r="154" spans="1:6" x14ac:dyDescent="0.15">
      <c r="A154" s="19" t="s">
        <v>30</v>
      </c>
      <c r="B154" s="21" t="s">
        <v>87</v>
      </c>
      <c r="C154" s="19" t="s">
        <v>31</v>
      </c>
      <c r="D154" s="20">
        <f>Table_1[[#This Row],[NEP (mg O2 cm-2 h-1)]]</f>
        <v>-1.7323846794828492</v>
      </c>
      <c r="E154" s="43">
        <f>'NDS Data Analysis'!AI154</f>
        <v>0.9663642429768271</v>
      </c>
      <c r="F154" s="43">
        <f>'NDS Data Analysis'!AJ154</f>
        <v>-0.76602043650602214</v>
      </c>
    </row>
    <row r="155" spans="1:6" x14ac:dyDescent="0.15">
      <c r="A155" s="19" t="s">
        <v>37</v>
      </c>
      <c r="B155" s="21" t="s">
        <v>87</v>
      </c>
      <c r="C155" s="19" t="s">
        <v>33</v>
      </c>
      <c r="D155" s="20">
        <f>Table_1[[#This Row],[NEP (mg O2 cm-2 h-1)]]</f>
        <v>-0.95853943129280417</v>
      </c>
      <c r="E155" s="43">
        <f>'NDS Data Analysis'!AI155</f>
        <v>0.38497437321840944</v>
      </c>
      <c r="F155" s="43">
        <f>'NDS Data Analysis'!AJ155</f>
        <v>-0.57356505807439473</v>
      </c>
    </row>
    <row r="156" spans="1:6" x14ac:dyDescent="0.15">
      <c r="A156" s="19" t="s">
        <v>37</v>
      </c>
      <c r="B156" s="21" t="s">
        <v>87</v>
      </c>
      <c r="C156" s="19" t="s">
        <v>33</v>
      </c>
      <c r="D156" s="20">
        <f>Table_1[[#This Row],[NEP (mg O2 cm-2 h-1)]]</f>
        <v>-0.94703695811729038</v>
      </c>
      <c r="E156" s="43">
        <f>'NDS Data Analysis'!AI156</f>
        <v>0.57280461176449149</v>
      </c>
      <c r="F156" s="43">
        <f>'NDS Data Analysis'!AJ156</f>
        <v>-0.37423234635279889</v>
      </c>
    </row>
    <row r="157" spans="1:6" x14ac:dyDescent="0.15">
      <c r="A157" s="19" t="s">
        <v>37</v>
      </c>
      <c r="B157" s="21" t="s">
        <v>87</v>
      </c>
      <c r="C157" s="19" t="s">
        <v>33</v>
      </c>
      <c r="D157" s="20">
        <f>Table_1[[#This Row],[NEP (mg O2 cm-2 h-1)]]</f>
        <v>-0.93952079178302628</v>
      </c>
      <c r="E157" s="43">
        <f>'NDS Data Analysis'!AI157</f>
        <v>0.57512365877568383</v>
      </c>
      <c r="F157" s="43">
        <f>'NDS Data Analysis'!AJ157</f>
        <v>-0.36439713300734244</v>
      </c>
    </row>
    <row r="158" spans="1:6" x14ac:dyDescent="0.15">
      <c r="A158" s="19" t="s">
        <v>37</v>
      </c>
      <c r="B158" s="21" t="s">
        <v>87</v>
      </c>
      <c r="C158" s="19" t="s">
        <v>33</v>
      </c>
      <c r="D158" s="20">
        <f>Table_1[[#This Row],[NEP (mg O2 cm-2 h-1)]]</f>
        <v>-2.0669457419226589</v>
      </c>
      <c r="E158" s="43">
        <f>'NDS Data Analysis'!AI158</f>
        <v>1.9016806387897398</v>
      </c>
      <c r="F158" s="43">
        <f>'NDS Data Analysis'!AJ158</f>
        <v>-0.16526510313291909</v>
      </c>
    </row>
    <row r="159" spans="1:6" x14ac:dyDescent="0.15">
      <c r="A159" s="19" t="s">
        <v>30</v>
      </c>
      <c r="B159" s="21" t="s">
        <v>87</v>
      </c>
      <c r="C159" s="19" t="s">
        <v>33</v>
      </c>
      <c r="D159" s="20">
        <f>Table_1[[#This Row],[NEP (mg O2 cm-2 h-1)]]</f>
        <v>-1.9648069670483206</v>
      </c>
      <c r="E159" s="43">
        <f>'NDS Data Analysis'!AI159</f>
        <v>1.1691814297744338</v>
      </c>
      <c r="F159" s="43">
        <f>'NDS Data Analysis'!AJ159</f>
        <v>-0.79562553727388674</v>
      </c>
    </row>
    <row r="160" spans="1:6" x14ac:dyDescent="0.15">
      <c r="A160" s="19" t="s">
        <v>30</v>
      </c>
      <c r="B160" s="21" t="s">
        <v>87</v>
      </c>
      <c r="C160" s="19" t="s">
        <v>33</v>
      </c>
      <c r="D160" s="20">
        <f>Table_1[[#This Row],[NEP (mg O2 cm-2 h-1)]]</f>
        <v>-1.1410083832738431</v>
      </c>
      <c r="E160" s="43">
        <f>'NDS Data Analysis'!AI160</f>
        <v>0.57981854578609759</v>
      </c>
      <c r="F160" s="43">
        <f>'NDS Data Analysis'!AJ160</f>
        <v>-0.56118983748774554</v>
      </c>
    </row>
    <row r="161" spans="1:6" x14ac:dyDescent="0.15">
      <c r="A161" s="19" t="s">
        <v>30</v>
      </c>
      <c r="B161" s="21" t="s">
        <v>87</v>
      </c>
      <c r="C161" s="19" t="s">
        <v>33</v>
      </c>
      <c r="D161" s="20">
        <f>Table_1[[#This Row],[NEP (mg O2 cm-2 h-1)]]</f>
        <v>-0.75461112200580982</v>
      </c>
      <c r="E161" s="43">
        <f>'NDS Data Analysis'!AI161</f>
        <v>0.38033612775794656</v>
      </c>
      <c r="F161" s="43">
        <f>'NDS Data Analysis'!AJ161</f>
        <v>-0.37427499424786326</v>
      </c>
    </row>
    <row r="162" spans="1:6" x14ac:dyDescent="0.15">
      <c r="A162" s="19" t="s">
        <v>30</v>
      </c>
      <c r="B162" s="21" t="s">
        <v>87</v>
      </c>
      <c r="C162" s="19" t="s">
        <v>33</v>
      </c>
      <c r="D162" s="20">
        <f>Table_1[[#This Row],[NEP (mg O2 cm-2 h-1)]]</f>
        <v>-1.6844530875603987</v>
      </c>
      <c r="E162" s="43">
        <f>'NDS Data Analysis'!AI162</f>
        <v>1.1456092235289796</v>
      </c>
      <c r="F162" s="43">
        <f>'NDS Data Analysis'!AJ162</f>
        <v>-0.53884386403141904</v>
      </c>
    </row>
    <row r="163" spans="1:6" x14ac:dyDescent="0.15">
      <c r="A163" s="19" t="s">
        <v>24</v>
      </c>
      <c r="B163" s="21" t="s">
        <v>87</v>
      </c>
      <c r="C163" s="19" t="s">
        <v>24</v>
      </c>
      <c r="D163" s="20">
        <f>Table_1[[#This Row],[NEP (mg O2 cm-2 h-1)]]</f>
        <v>0.39791468828457793</v>
      </c>
      <c r="E163" s="43">
        <f>'NDS Data Analysis'!AI163</f>
        <v>-0.39133758599887902</v>
      </c>
      <c r="F163" s="43">
        <f>'NDS Data Analysis'!AJ163</f>
        <v>6.5771022856989103E-3</v>
      </c>
    </row>
    <row r="164" spans="1:6" x14ac:dyDescent="0.15">
      <c r="A164" s="19" t="s">
        <v>24</v>
      </c>
      <c r="B164" s="21" t="s">
        <v>87</v>
      </c>
      <c r="C164" s="19" t="s">
        <v>24</v>
      </c>
      <c r="D164" s="20">
        <f>Table_1[[#This Row],[NEP (mg O2 cm-2 h-1)]]</f>
        <v>0.19812488663541572</v>
      </c>
      <c r="E164" s="43">
        <f>'NDS Data Analysis'!AI164</f>
        <v>-0.58700637899832186</v>
      </c>
      <c r="F164" s="43">
        <f>'NDS Data Analysis'!AJ164</f>
        <v>-0.38888149236290614</v>
      </c>
    </row>
    <row r="165" spans="1:6" x14ac:dyDescent="0.15">
      <c r="A165" s="19" t="s">
        <v>24</v>
      </c>
      <c r="B165" s="21" t="s">
        <v>87</v>
      </c>
      <c r="C165" s="19" t="s">
        <v>24</v>
      </c>
      <c r="D165" s="20">
        <f>Table_1[[#This Row],[NEP (mg O2 cm-2 h-1)]]</f>
        <v>0</v>
      </c>
      <c r="E165" s="43">
        <f>'NDS Data Analysis'!AI165</f>
        <v>-0.58700637899832186</v>
      </c>
      <c r="F165" s="43">
        <f>'NDS Data Analysis'!AJ165</f>
        <v>-0.58700637899832186</v>
      </c>
    </row>
    <row r="166" spans="1:6" x14ac:dyDescent="0.15">
      <c r="A166" s="19" t="s">
        <v>24</v>
      </c>
      <c r="B166" s="21" t="s">
        <v>87</v>
      </c>
      <c r="C166" s="19" t="s">
        <v>24</v>
      </c>
      <c r="D166" s="20">
        <f>Table_1[[#This Row],[NEP (mg O2 cm-2 h-1)]]</f>
        <v>-0.19729936627443481</v>
      </c>
      <c r="E166" s="43">
        <f>'NDS Data Analysis'!AI166</f>
        <v>-0.77945428651628923</v>
      </c>
      <c r="F166" s="43">
        <f>'NDS Data Analysis'!AJ166</f>
        <v>-0.97675365279072401</v>
      </c>
    </row>
    <row r="167" spans="1:6" x14ac:dyDescent="0.15">
      <c r="A167" s="19" t="s">
        <v>24</v>
      </c>
      <c r="B167" s="21" t="s">
        <v>87</v>
      </c>
      <c r="C167" s="19" t="s">
        <v>24</v>
      </c>
      <c r="D167" s="20">
        <f>Table_1[[#This Row],[NEP (mg O2 cm-2 h-1)]]</f>
        <v>-0.19729936627443481</v>
      </c>
      <c r="E167" s="43">
        <f>'NDS Data Analysis'!AI167</f>
        <v>-0.97431785814536065</v>
      </c>
      <c r="F167" s="43">
        <f>'NDS Data Analysis'!AJ167</f>
        <v>-1.1716172244197955</v>
      </c>
    </row>
    <row r="168" spans="1:6" x14ac:dyDescent="0.15">
      <c r="A168" s="19" t="s">
        <v>37</v>
      </c>
      <c r="B168" s="21" t="s">
        <v>87</v>
      </c>
      <c r="C168" s="19" t="s">
        <v>38</v>
      </c>
      <c r="D168" s="20">
        <f>Table_1[[#This Row],[NEP (mg O2 cm-2 h-1)]]</f>
        <v>-2.7393631019921636</v>
      </c>
      <c r="E168" s="43">
        <f>'NDS Data Analysis'!AI168</f>
        <v>1.3584546530370976</v>
      </c>
      <c r="F168" s="43">
        <f>'NDS Data Analysis'!AJ168</f>
        <v>-1.380908448955066</v>
      </c>
    </row>
    <row r="169" spans="1:6" x14ac:dyDescent="0.15">
      <c r="A169" s="19" t="s">
        <v>37</v>
      </c>
      <c r="B169" s="21" t="s">
        <v>87</v>
      </c>
      <c r="C169" s="19" t="s">
        <v>38</v>
      </c>
      <c r="D169" s="20">
        <f>Table_1[[#This Row],[NEP (mg O2 cm-2 h-1)]]</f>
        <v>-2.3383628595488659</v>
      </c>
      <c r="E169" s="43">
        <f>'NDS Data Analysis'!AI169</f>
        <v>1.3529099401675584</v>
      </c>
      <c r="F169" s="43">
        <f>'NDS Data Analysis'!AJ169</f>
        <v>-0.98545291938130752</v>
      </c>
    </row>
    <row r="170" spans="1:6" x14ac:dyDescent="0.15">
      <c r="A170" s="19" t="s">
        <v>37</v>
      </c>
      <c r="B170" s="21" t="s">
        <v>87</v>
      </c>
      <c r="C170" s="19" t="s">
        <v>38</v>
      </c>
      <c r="D170" s="20">
        <f>Table_1[[#This Row],[NEP (mg O2 cm-2 h-1)]]</f>
        <v>-1.7465845539048397</v>
      </c>
      <c r="E170" s="43">
        <f>'NDS Data Analysis'!AI170</f>
        <v>1.1596370915721919</v>
      </c>
      <c r="F170" s="43">
        <f>'NDS Data Analysis'!AJ170</f>
        <v>-0.58694746233264783</v>
      </c>
    </row>
    <row r="171" spans="1:6" x14ac:dyDescent="0.15">
      <c r="A171" s="19" t="s">
        <v>37</v>
      </c>
      <c r="B171" s="21" t="s">
        <v>87</v>
      </c>
      <c r="C171" s="19" t="s">
        <v>38</v>
      </c>
      <c r="D171" s="20">
        <f>Table_1[[#This Row],[NEP (mg O2 cm-2 h-1)]]</f>
        <v>-2.2820167665476885</v>
      </c>
      <c r="E171" s="43">
        <f>'NDS Data Analysis'!AI171</f>
        <v>1.7253709763270482</v>
      </c>
      <c r="F171" s="43">
        <f>'NDS Data Analysis'!AJ171</f>
        <v>-0.55664579022064031</v>
      </c>
    </row>
    <row r="172" spans="1:6" x14ac:dyDescent="0.15">
      <c r="A172" s="19" t="s">
        <v>30</v>
      </c>
      <c r="B172" s="21" t="s">
        <v>87</v>
      </c>
      <c r="C172" s="19" t="s">
        <v>38</v>
      </c>
      <c r="D172" s="20">
        <f>Table_1[[#This Row],[NEP (mg O2 cm-2 h-1)]]</f>
        <v>-0.95467435294081693</v>
      </c>
      <c r="E172" s="43">
        <f>'NDS Data Analysis'!AI172</f>
        <v>0.76994874643682232</v>
      </c>
      <c r="F172" s="43">
        <f>'NDS Data Analysis'!AJ172</f>
        <v>-0.18472560650399461</v>
      </c>
    </row>
    <row r="173" spans="1:6" x14ac:dyDescent="0.15">
      <c r="A173" s="19" t="s">
        <v>30</v>
      </c>
      <c r="B173" s="21" t="s">
        <v>87</v>
      </c>
      <c r="C173" s="19" t="s">
        <v>38</v>
      </c>
      <c r="D173" s="20">
        <f>Table_1[[#This Row],[NEP (mg O2 cm-2 h-1)]]</f>
        <v>-1.1410083832738431</v>
      </c>
      <c r="E173" s="43">
        <f>'NDS Data Analysis'!AI173</f>
        <v>0.57746155982761749</v>
      </c>
      <c r="F173" s="43">
        <f>'NDS Data Analysis'!AJ173</f>
        <v>-0.56354682344622564</v>
      </c>
    </row>
    <row r="174" spans="1:6" x14ac:dyDescent="0.15">
      <c r="A174" s="19" t="s">
        <v>30</v>
      </c>
      <c r="B174" s="21" t="s">
        <v>87</v>
      </c>
      <c r="C174" s="19" t="s">
        <v>38</v>
      </c>
      <c r="D174" s="20">
        <f>Table_1[[#This Row],[NEP (mg O2 cm-2 h-1)]]</f>
        <v>-0.75762956649383306</v>
      </c>
      <c r="E174" s="43">
        <f>'NDS Data Analysis'!AI174</f>
        <v>0.38341577251712033</v>
      </c>
      <c r="F174" s="43">
        <f>'NDS Data Analysis'!AJ174</f>
        <v>-0.37421379397671273</v>
      </c>
    </row>
    <row r="175" spans="1:6" x14ac:dyDescent="0.15">
      <c r="A175" s="19" t="s">
        <v>30</v>
      </c>
      <c r="B175" s="21" t="s">
        <v>87</v>
      </c>
      <c r="C175" s="19" t="s">
        <v>38</v>
      </c>
      <c r="D175" s="20">
        <f>Table_1[[#This Row],[NEP (mg O2 cm-2 h-1)]]</f>
        <v>-1.3049721863820949</v>
      </c>
      <c r="E175" s="43">
        <f>'NDS Data Analysis'!AI175</f>
        <v>1.3365440941171443</v>
      </c>
      <c r="F175" s="43">
        <f>'NDS Data Analysis'!AJ175</f>
        <v>3.1571907735049365E-2</v>
      </c>
    </row>
    <row r="176" spans="1:6" x14ac:dyDescent="0.15">
      <c r="A176" s="19"/>
      <c r="B176" s="19"/>
      <c r="C176" s="19"/>
      <c r="D176" s="19"/>
    </row>
    <row r="177" spans="1:4" x14ac:dyDescent="0.15">
      <c r="A177" s="19"/>
      <c r="B177" s="19"/>
      <c r="C177" s="19"/>
      <c r="D177" s="19"/>
    </row>
    <row r="178" spans="1:4" x14ac:dyDescent="0.15">
      <c r="A178" s="19"/>
      <c r="B178" s="19"/>
      <c r="C178" s="19"/>
      <c r="D178" s="19"/>
    </row>
    <row r="179" spans="1:4" x14ac:dyDescent="0.15">
      <c r="A179" s="19"/>
      <c r="B179" s="19"/>
      <c r="C179" s="19"/>
      <c r="D179" s="19"/>
    </row>
    <row r="180" spans="1:4" x14ac:dyDescent="0.15">
      <c r="A180" s="19"/>
      <c r="B180" s="19"/>
      <c r="C180" s="19"/>
      <c r="D180" s="19"/>
    </row>
    <row r="181" spans="1:4" x14ac:dyDescent="0.15">
      <c r="A181" s="19"/>
      <c r="B181" s="19"/>
      <c r="C181" s="19"/>
      <c r="D181" s="19"/>
    </row>
    <row r="182" spans="1:4" x14ac:dyDescent="0.15">
      <c r="A182" s="19"/>
      <c r="B182" s="19"/>
      <c r="C182" s="19"/>
      <c r="D182" s="19"/>
    </row>
    <row r="183" spans="1:4" x14ac:dyDescent="0.15">
      <c r="A183" s="19"/>
      <c r="B183" s="19"/>
      <c r="C183" s="19"/>
      <c r="D183" s="19"/>
    </row>
    <row r="184" spans="1:4" x14ac:dyDescent="0.15">
      <c r="A184" s="19"/>
      <c r="B184" s="19"/>
      <c r="C184" s="19"/>
      <c r="D184" s="19"/>
    </row>
    <row r="185" spans="1:4" x14ac:dyDescent="0.15">
      <c r="A185" s="19"/>
      <c r="B185" s="19"/>
      <c r="C185" s="19"/>
      <c r="D185" s="19"/>
    </row>
    <row r="186" spans="1:4" x14ac:dyDescent="0.15">
      <c r="A186" s="19"/>
      <c r="B186" s="19"/>
      <c r="C186" s="19"/>
      <c r="D186" s="19"/>
    </row>
    <row r="187" spans="1:4" x14ac:dyDescent="0.15">
      <c r="A187" s="19"/>
      <c r="B187" s="19"/>
      <c r="C187" s="19"/>
      <c r="D187" s="19"/>
    </row>
    <row r="188" spans="1:4" x14ac:dyDescent="0.15">
      <c r="A188" s="19"/>
      <c r="B188" s="19"/>
      <c r="C188" s="19"/>
      <c r="D188" s="19"/>
    </row>
    <row r="189" spans="1:4" x14ac:dyDescent="0.15">
      <c r="A189" s="19"/>
      <c r="B189" s="19"/>
      <c r="C189" s="19"/>
      <c r="D189" s="19"/>
    </row>
    <row r="190" spans="1:4" x14ac:dyDescent="0.15">
      <c r="A190" s="19"/>
      <c r="B190" s="19"/>
      <c r="C190" s="19"/>
      <c r="D190" s="19"/>
    </row>
    <row r="191" spans="1:4" x14ac:dyDescent="0.15">
      <c r="A191" s="19"/>
      <c r="B191" s="19"/>
      <c r="C191" s="19"/>
      <c r="D191" s="19"/>
    </row>
    <row r="192" spans="1:4" x14ac:dyDescent="0.15">
      <c r="A192" s="19"/>
      <c r="B192" s="19"/>
      <c r="C192" s="19"/>
      <c r="D192" s="19"/>
    </row>
    <row r="193" spans="1:4" x14ac:dyDescent="0.15">
      <c r="A193" s="19"/>
      <c r="B193" s="19"/>
      <c r="C193" s="19"/>
      <c r="D193" s="19"/>
    </row>
    <row r="194" spans="1:4" x14ac:dyDescent="0.15">
      <c r="A194" s="19"/>
      <c r="B194" s="19"/>
      <c r="C194" s="19"/>
      <c r="D194" s="19"/>
    </row>
    <row r="195" spans="1:4" x14ac:dyDescent="0.15">
      <c r="A195" s="19"/>
      <c r="B195" s="19"/>
      <c r="C195" s="19"/>
      <c r="D195" s="19"/>
    </row>
    <row r="196" spans="1:4" x14ac:dyDescent="0.15">
      <c r="A196" s="19"/>
      <c r="B196" s="19"/>
      <c r="C196" s="19"/>
      <c r="D196" s="19"/>
    </row>
    <row r="197" spans="1:4" x14ac:dyDescent="0.15">
      <c r="A197" s="19"/>
      <c r="B197" s="19"/>
      <c r="C197" s="19"/>
      <c r="D197" s="19"/>
    </row>
    <row r="198" spans="1:4" x14ac:dyDescent="0.15">
      <c r="A198" s="19"/>
      <c r="B198" s="19"/>
      <c r="C198" s="19"/>
      <c r="D198" s="19"/>
    </row>
    <row r="199" spans="1:4" x14ac:dyDescent="0.15">
      <c r="A199" s="19"/>
      <c r="B199" s="19"/>
      <c r="C199" s="19"/>
      <c r="D199" s="19"/>
    </row>
    <row r="200" spans="1:4" x14ac:dyDescent="0.15">
      <c r="A200" s="19"/>
      <c r="B200" s="19"/>
      <c r="C200" s="19"/>
      <c r="D200" s="19"/>
    </row>
    <row r="201" spans="1:4" x14ac:dyDescent="0.15">
      <c r="A201" s="19"/>
      <c r="B201" s="19"/>
      <c r="C201" s="19"/>
      <c r="D201" s="19"/>
    </row>
    <row r="202" spans="1:4" x14ac:dyDescent="0.15">
      <c r="A202" s="19"/>
      <c r="B202" s="19"/>
      <c r="C202" s="19"/>
      <c r="D202" s="19"/>
    </row>
    <row r="203" spans="1:4" x14ac:dyDescent="0.15">
      <c r="A203" s="19"/>
      <c r="B203" s="19"/>
      <c r="C203" s="19"/>
      <c r="D203" s="19"/>
    </row>
    <row r="204" spans="1:4" x14ac:dyDescent="0.15">
      <c r="A204" s="19"/>
      <c r="B204" s="19"/>
      <c r="C204" s="19"/>
      <c r="D204" s="19"/>
    </row>
    <row r="205" spans="1:4" x14ac:dyDescent="0.15">
      <c r="A205" s="19"/>
      <c r="B205" s="19"/>
      <c r="C205" s="19"/>
      <c r="D205" s="19"/>
    </row>
    <row r="206" spans="1:4" x14ac:dyDescent="0.15">
      <c r="A206" s="19"/>
      <c r="B206" s="19"/>
      <c r="C206" s="19"/>
      <c r="D206" s="19"/>
    </row>
    <row r="207" spans="1:4" x14ac:dyDescent="0.15">
      <c r="A207" s="19"/>
      <c r="B207" s="19"/>
      <c r="C207" s="19"/>
      <c r="D207" s="19"/>
    </row>
    <row r="208" spans="1:4" x14ac:dyDescent="0.15">
      <c r="A208" s="19"/>
      <c r="B208" s="19"/>
      <c r="C208" s="19"/>
      <c r="D208" s="19"/>
    </row>
    <row r="209" spans="1:4" x14ac:dyDescent="0.15">
      <c r="A209" s="19"/>
      <c r="B209" s="19"/>
      <c r="C209" s="19"/>
      <c r="D209" s="19"/>
    </row>
    <row r="210" spans="1:4" x14ac:dyDescent="0.15">
      <c r="A210" s="19"/>
      <c r="B210" s="19"/>
      <c r="C210" s="19"/>
      <c r="D210" s="19"/>
    </row>
    <row r="211" spans="1:4" x14ac:dyDescent="0.15">
      <c r="A211" s="19"/>
      <c r="B211" s="19"/>
      <c r="C211" s="19"/>
      <c r="D211" s="19"/>
    </row>
    <row r="212" spans="1:4" x14ac:dyDescent="0.15">
      <c r="A212" s="19"/>
      <c r="B212" s="19"/>
      <c r="C212" s="19"/>
      <c r="D212" s="19"/>
    </row>
    <row r="213" spans="1:4" x14ac:dyDescent="0.15">
      <c r="A213" s="19"/>
      <c r="B213" s="19"/>
      <c r="C213" s="19"/>
      <c r="D213" s="19"/>
    </row>
    <row r="214" spans="1:4" x14ac:dyDescent="0.15">
      <c r="A214" s="19"/>
      <c r="B214" s="19"/>
      <c r="C214" s="19"/>
      <c r="D214" s="19"/>
    </row>
    <row r="215" spans="1:4" x14ac:dyDescent="0.15">
      <c r="A215" s="19"/>
      <c r="B215" s="19"/>
      <c r="C215" s="19"/>
      <c r="D215" s="19"/>
    </row>
    <row r="216" spans="1:4" x14ac:dyDescent="0.15">
      <c r="A216" s="19"/>
      <c r="B216" s="19"/>
      <c r="C216" s="19"/>
      <c r="D216" s="19"/>
    </row>
    <row r="217" spans="1:4" x14ac:dyDescent="0.15">
      <c r="A217" s="19"/>
      <c r="B217" s="19"/>
      <c r="C217" s="19"/>
      <c r="D217" s="19"/>
    </row>
    <row r="218" spans="1:4" x14ac:dyDescent="0.15">
      <c r="A218" s="19"/>
      <c r="B218" s="19"/>
      <c r="C218" s="19"/>
      <c r="D218" s="19"/>
    </row>
    <row r="219" spans="1:4" x14ac:dyDescent="0.15">
      <c r="A219" s="19"/>
      <c r="B219" s="19"/>
      <c r="C219" s="19"/>
      <c r="D219" s="19"/>
    </row>
    <row r="220" spans="1:4" x14ac:dyDescent="0.15">
      <c r="A220" s="19"/>
      <c r="B220" s="19"/>
      <c r="C220" s="19"/>
      <c r="D220" s="19"/>
    </row>
    <row r="221" spans="1:4" x14ac:dyDescent="0.15">
      <c r="A221" s="19"/>
      <c r="B221" s="19"/>
      <c r="C221" s="19"/>
      <c r="D221" s="19"/>
    </row>
    <row r="222" spans="1:4" x14ac:dyDescent="0.15">
      <c r="A222" s="19"/>
      <c r="B222" s="19"/>
      <c r="C222" s="19"/>
      <c r="D222" s="19"/>
    </row>
    <row r="223" spans="1:4" x14ac:dyDescent="0.15">
      <c r="A223" s="19"/>
      <c r="B223" s="19"/>
      <c r="C223" s="19"/>
      <c r="D223" s="19"/>
    </row>
    <row r="224" spans="1:4" x14ac:dyDescent="0.15">
      <c r="A224" s="19"/>
      <c r="B224" s="19"/>
      <c r="C224" s="19"/>
      <c r="D224" s="19"/>
    </row>
    <row r="225" spans="1:4" x14ac:dyDescent="0.15">
      <c r="A225" s="19"/>
      <c r="B225" s="19"/>
      <c r="C225" s="19"/>
      <c r="D225" s="19"/>
    </row>
    <row r="226" spans="1:4" x14ac:dyDescent="0.15">
      <c r="A226" s="19"/>
      <c r="B226" s="19"/>
      <c r="C226" s="19"/>
      <c r="D226" s="19"/>
    </row>
    <row r="227" spans="1:4" x14ac:dyDescent="0.15">
      <c r="A227" s="19"/>
      <c r="B227" s="19"/>
      <c r="C227" s="19"/>
      <c r="D227" s="19"/>
    </row>
    <row r="228" spans="1:4" x14ac:dyDescent="0.15">
      <c r="A228" s="19"/>
      <c r="B228" s="19"/>
      <c r="C228" s="19"/>
      <c r="D228" s="19"/>
    </row>
    <row r="229" spans="1:4" x14ac:dyDescent="0.15">
      <c r="A229" s="19"/>
      <c r="B229" s="19"/>
      <c r="C229" s="19"/>
      <c r="D229" s="19"/>
    </row>
    <row r="230" spans="1:4" x14ac:dyDescent="0.15">
      <c r="A230" s="19"/>
      <c r="B230" s="19"/>
      <c r="C230" s="19"/>
      <c r="D230" s="19"/>
    </row>
    <row r="231" spans="1:4" x14ac:dyDescent="0.15">
      <c r="A231" s="19"/>
      <c r="B231" s="19"/>
      <c r="C231" s="19"/>
      <c r="D231" s="19"/>
    </row>
    <row r="232" spans="1:4" x14ac:dyDescent="0.15">
      <c r="A232" s="19"/>
      <c r="B232" s="19"/>
      <c r="C232" s="19"/>
      <c r="D232" s="19"/>
    </row>
    <row r="233" spans="1:4" x14ac:dyDescent="0.15">
      <c r="A233" s="19"/>
      <c r="B233" s="19"/>
      <c r="C233" s="19"/>
      <c r="D233" s="19"/>
    </row>
    <row r="234" spans="1:4" x14ac:dyDescent="0.15">
      <c r="A234" s="19"/>
      <c r="B234" s="19"/>
      <c r="C234" s="19"/>
      <c r="D234" s="19"/>
    </row>
    <row r="235" spans="1:4" x14ac:dyDescent="0.15">
      <c r="A235" s="19"/>
      <c r="B235" s="19"/>
      <c r="C235" s="19"/>
      <c r="D235" s="19"/>
    </row>
    <row r="236" spans="1:4" x14ac:dyDescent="0.15">
      <c r="A236" s="19"/>
      <c r="B236" s="19"/>
      <c r="C236" s="19"/>
      <c r="D236" s="19"/>
    </row>
    <row r="237" spans="1:4" x14ac:dyDescent="0.15">
      <c r="A237" s="19"/>
      <c r="B237" s="19"/>
      <c r="C237" s="19"/>
      <c r="D237" s="19"/>
    </row>
    <row r="238" spans="1:4" x14ac:dyDescent="0.15">
      <c r="A238" s="19"/>
      <c r="B238" s="19"/>
      <c r="C238" s="19"/>
      <c r="D238" s="19"/>
    </row>
    <row r="239" spans="1:4" x14ac:dyDescent="0.15">
      <c r="A239" s="19"/>
      <c r="B239" s="19"/>
      <c r="C239" s="19"/>
      <c r="D239" s="19"/>
    </row>
    <row r="240" spans="1:4" x14ac:dyDescent="0.15">
      <c r="A240" s="19"/>
      <c r="B240" s="19"/>
      <c r="C240" s="19"/>
      <c r="D240" s="19"/>
    </row>
    <row r="241" spans="1:4" x14ac:dyDescent="0.15">
      <c r="A241" s="19"/>
      <c r="B241" s="19"/>
      <c r="C241" s="19"/>
      <c r="D241" s="19"/>
    </row>
    <row r="242" spans="1:4" x14ac:dyDescent="0.15">
      <c r="A242" s="19"/>
      <c r="B242" s="19"/>
      <c r="C242" s="19"/>
      <c r="D242" s="19"/>
    </row>
    <row r="243" spans="1:4" x14ac:dyDescent="0.15">
      <c r="A243" s="19"/>
      <c r="B243" s="19"/>
      <c r="C243" s="19"/>
      <c r="D243" s="19"/>
    </row>
    <row r="244" spans="1:4" x14ac:dyDescent="0.15">
      <c r="A244" s="19"/>
      <c r="B244" s="19"/>
      <c r="C244" s="19"/>
      <c r="D244" s="19"/>
    </row>
    <row r="245" spans="1:4" x14ac:dyDescent="0.15">
      <c r="A245" s="19"/>
      <c r="B245" s="19"/>
      <c r="C245" s="19"/>
      <c r="D245" s="19"/>
    </row>
    <row r="246" spans="1:4" x14ac:dyDescent="0.15">
      <c r="A246" s="19"/>
      <c r="B246" s="19"/>
      <c r="C246" s="19"/>
      <c r="D246" s="19"/>
    </row>
    <row r="247" spans="1:4" x14ac:dyDescent="0.15">
      <c r="A247" s="19"/>
      <c r="B247" s="19"/>
      <c r="C247" s="19"/>
      <c r="D247" s="19"/>
    </row>
    <row r="248" spans="1:4" x14ac:dyDescent="0.15">
      <c r="A248" s="19"/>
      <c r="B248" s="19"/>
      <c r="C248" s="19"/>
      <c r="D248" s="19"/>
    </row>
    <row r="249" spans="1:4" x14ac:dyDescent="0.15">
      <c r="A249" s="19"/>
      <c r="B249" s="19"/>
      <c r="C249" s="19"/>
      <c r="D249" s="19"/>
    </row>
    <row r="250" spans="1:4" x14ac:dyDescent="0.15">
      <c r="A250" s="19"/>
      <c r="B250" s="19"/>
      <c r="C250" s="19"/>
      <c r="D250" s="19"/>
    </row>
    <row r="251" spans="1:4" x14ac:dyDescent="0.15">
      <c r="A251" s="19"/>
      <c r="B251" s="19"/>
      <c r="C251" s="19"/>
      <c r="D251" s="19"/>
    </row>
    <row r="252" spans="1:4" x14ac:dyDescent="0.15">
      <c r="A252" s="19"/>
      <c r="B252" s="19"/>
      <c r="C252" s="19"/>
      <c r="D252" s="19"/>
    </row>
    <row r="253" spans="1:4" x14ac:dyDescent="0.15">
      <c r="A253" s="19"/>
      <c r="B253" s="19"/>
      <c r="C253" s="19"/>
      <c r="D253" s="19"/>
    </row>
    <row r="254" spans="1:4" x14ac:dyDescent="0.15">
      <c r="A254" s="19"/>
      <c r="B254" s="19"/>
      <c r="C254" s="19"/>
      <c r="D254" s="19"/>
    </row>
    <row r="255" spans="1:4" x14ac:dyDescent="0.15">
      <c r="A255" s="19"/>
      <c r="B255" s="19"/>
      <c r="C255" s="19"/>
      <c r="D255" s="19"/>
    </row>
    <row r="256" spans="1:4" x14ac:dyDescent="0.15">
      <c r="A256" s="19"/>
      <c r="B256" s="19"/>
      <c r="C256" s="19"/>
      <c r="D256" s="19"/>
    </row>
    <row r="257" spans="1:4" x14ac:dyDescent="0.15">
      <c r="A257" s="19"/>
      <c r="B257" s="19"/>
      <c r="C257" s="19"/>
      <c r="D257" s="19"/>
    </row>
    <row r="258" spans="1:4" x14ac:dyDescent="0.15">
      <c r="A258" s="19"/>
      <c r="B258" s="19"/>
      <c r="C258" s="19"/>
      <c r="D258" s="19"/>
    </row>
    <row r="259" spans="1:4" x14ac:dyDescent="0.15">
      <c r="A259" s="19"/>
      <c r="B259" s="19"/>
      <c r="C259" s="19"/>
      <c r="D259" s="19"/>
    </row>
    <row r="260" spans="1:4" x14ac:dyDescent="0.15">
      <c r="A260" s="19"/>
      <c r="B260" s="19"/>
      <c r="C260" s="19"/>
      <c r="D260" s="19"/>
    </row>
    <row r="261" spans="1:4" x14ac:dyDescent="0.15">
      <c r="A261" s="19"/>
      <c r="B261" s="19"/>
      <c r="C261" s="19"/>
      <c r="D261" s="19"/>
    </row>
    <row r="262" spans="1:4" x14ac:dyDescent="0.15">
      <c r="A262" s="19"/>
      <c r="B262" s="19"/>
      <c r="C262" s="19"/>
      <c r="D262" s="19"/>
    </row>
    <row r="263" spans="1:4" x14ac:dyDescent="0.15">
      <c r="A263" s="19"/>
      <c r="B263" s="19"/>
      <c r="C263" s="19"/>
      <c r="D263" s="19"/>
    </row>
    <row r="264" spans="1:4" x14ac:dyDescent="0.15">
      <c r="A264" s="19"/>
      <c r="B264" s="19"/>
      <c r="C264" s="19"/>
      <c r="D264" s="19"/>
    </row>
    <row r="265" spans="1:4" x14ac:dyDescent="0.15">
      <c r="A265" s="19"/>
      <c r="B265" s="19"/>
      <c r="C265" s="19"/>
      <c r="D265" s="19"/>
    </row>
    <row r="266" spans="1:4" x14ac:dyDescent="0.15">
      <c r="A266" s="19"/>
      <c r="B266" s="19"/>
      <c r="C266" s="19"/>
      <c r="D266" s="19"/>
    </row>
    <row r="267" spans="1:4" x14ac:dyDescent="0.15">
      <c r="A267" s="19"/>
      <c r="B267" s="19"/>
      <c r="C267" s="19"/>
      <c r="D267" s="19"/>
    </row>
    <row r="268" spans="1:4" x14ac:dyDescent="0.15">
      <c r="A268" s="19"/>
      <c r="B268" s="19"/>
      <c r="C268" s="19"/>
      <c r="D268" s="19"/>
    </row>
    <row r="269" spans="1:4" x14ac:dyDescent="0.15">
      <c r="A269" s="19"/>
      <c r="B269" s="19"/>
      <c r="C269" s="19"/>
      <c r="D269" s="19"/>
    </row>
    <row r="270" spans="1:4" x14ac:dyDescent="0.15">
      <c r="A270" s="19"/>
      <c r="B270" s="19"/>
      <c r="C270" s="19"/>
      <c r="D270" s="19"/>
    </row>
    <row r="271" spans="1:4" x14ac:dyDescent="0.15">
      <c r="A271" s="19"/>
      <c r="B271" s="19"/>
      <c r="C271" s="19"/>
      <c r="D271" s="19"/>
    </row>
    <row r="272" spans="1:4" x14ac:dyDescent="0.15">
      <c r="A272" s="19"/>
      <c r="B272" s="19"/>
      <c r="C272" s="19"/>
      <c r="D272" s="19"/>
    </row>
    <row r="273" spans="1:4" x14ac:dyDescent="0.15">
      <c r="A273" s="19"/>
      <c r="B273" s="19"/>
      <c r="C273" s="19"/>
      <c r="D273" s="19"/>
    </row>
    <row r="274" spans="1:4" x14ac:dyDescent="0.15">
      <c r="A274" s="19"/>
      <c r="B274" s="19"/>
      <c r="C274" s="19"/>
      <c r="D274" s="19"/>
    </row>
    <row r="275" spans="1:4" x14ac:dyDescent="0.15">
      <c r="A275" s="19"/>
      <c r="B275" s="19"/>
      <c r="C275" s="19"/>
      <c r="D275" s="19"/>
    </row>
    <row r="276" spans="1:4" x14ac:dyDescent="0.15">
      <c r="A276" s="19"/>
      <c r="B276" s="19"/>
      <c r="C276" s="19"/>
      <c r="D276" s="19"/>
    </row>
    <row r="277" spans="1:4" x14ac:dyDescent="0.15">
      <c r="A277" s="19"/>
      <c r="B277" s="19"/>
      <c r="C277" s="19"/>
      <c r="D277" s="19"/>
    </row>
    <row r="278" spans="1:4" x14ac:dyDescent="0.15">
      <c r="A278" s="19"/>
      <c r="B278" s="19"/>
      <c r="C278" s="19"/>
      <c r="D278" s="19"/>
    </row>
    <row r="279" spans="1:4" x14ac:dyDescent="0.15">
      <c r="A279" s="19"/>
      <c r="B279" s="19"/>
      <c r="C279" s="19"/>
      <c r="D279" s="19"/>
    </row>
    <row r="280" spans="1:4" x14ac:dyDescent="0.15">
      <c r="A280" s="19"/>
      <c r="B280" s="19"/>
      <c r="C280" s="19"/>
      <c r="D280" s="19"/>
    </row>
    <row r="281" spans="1:4" x14ac:dyDescent="0.15">
      <c r="A281" s="19"/>
      <c r="B281" s="19"/>
      <c r="C281" s="19"/>
      <c r="D281" s="19"/>
    </row>
    <row r="282" spans="1:4" x14ac:dyDescent="0.15">
      <c r="A282" s="19"/>
      <c r="B282" s="19"/>
      <c r="C282" s="19"/>
      <c r="D282" s="19"/>
    </row>
    <row r="283" spans="1:4" x14ac:dyDescent="0.15">
      <c r="A283" s="19"/>
      <c r="B283" s="19"/>
      <c r="C283" s="19"/>
      <c r="D283" s="19"/>
    </row>
    <row r="284" spans="1:4" x14ac:dyDescent="0.15">
      <c r="A284" s="19"/>
      <c r="B284" s="19"/>
      <c r="C284" s="19"/>
      <c r="D284" s="19"/>
    </row>
    <row r="285" spans="1:4" x14ac:dyDescent="0.15">
      <c r="A285" s="19"/>
      <c r="B285" s="19"/>
      <c r="C285" s="19"/>
      <c r="D285" s="19"/>
    </row>
    <row r="286" spans="1:4" x14ac:dyDescent="0.15">
      <c r="A286" s="19"/>
      <c r="B286" s="19"/>
      <c r="C286" s="19"/>
      <c r="D286" s="19"/>
    </row>
    <row r="287" spans="1:4" x14ac:dyDescent="0.15">
      <c r="A287" s="19"/>
      <c r="B287" s="19"/>
      <c r="C287" s="19"/>
      <c r="D287" s="19"/>
    </row>
    <row r="288" spans="1:4" x14ac:dyDescent="0.15">
      <c r="A288" s="19"/>
      <c r="B288" s="19"/>
      <c r="C288" s="19"/>
      <c r="D288" s="19"/>
    </row>
    <row r="289" spans="1:4" x14ac:dyDescent="0.15">
      <c r="A289" s="19"/>
      <c r="B289" s="19"/>
      <c r="C289" s="19"/>
      <c r="D289" s="19"/>
    </row>
    <row r="290" spans="1:4" x14ac:dyDescent="0.15">
      <c r="A290" s="19"/>
      <c r="B290" s="19"/>
      <c r="C290" s="19"/>
      <c r="D290" s="19"/>
    </row>
    <row r="291" spans="1:4" x14ac:dyDescent="0.15">
      <c r="A291" s="19"/>
      <c r="B291" s="19"/>
      <c r="C291" s="19"/>
      <c r="D291" s="19"/>
    </row>
    <row r="292" spans="1:4" x14ac:dyDescent="0.15">
      <c r="A292" s="19"/>
      <c r="B292" s="19"/>
      <c r="C292" s="19"/>
      <c r="D292" s="19"/>
    </row>
    <row r="293" spans="1:4" x14ac:dyDescent="0.15">
      <c r="A293" s="19"/>
      <c r="B293" s="19"/>
      <c r="C293" s="19"/>
      <c r="D293" s="19"/>
    </row>
    <row r="294" spans="1:4" x14ac:dyDescent="0.15">
      <c r="A294" s="19"/>
      <c r="B294" s="19"/>
      <c r="C294" s="19"/>
      <c r="D294" s="19"/>
    </row>
    <row r="295" spans="1:4" x14ac:dyDescent="0.15">
      <c r="A295" s="19"/>
      <c r="B295" s="19"/>
      <c r="C295" s="19"/>
      <c r="D295" s="19"/>
    </row>
    <row r="296" spans="1:4" x14ac:dyDescent="0.15">
      <c r="A296" s="19"/>
      <c r="B296" s="19"/>
      <c r="C296" s="19"/>
      <c r="D296" s="19"/>
    </row>
    <row r="297" spans="1:4" x14ac:dyDescent="0.15">
      <c r="A297" s="19"/>
      <c r="B297" s="19"/>
      <c r="C297" s="19"/>
      <c r="D297" s="19"/>
    </row>
    <row r="298" spans="1:4" x14ac:dyDescent="0.15">
      <c r="A298" s="19"/>
      <c r="B298" s="19"/>
      <c r="C298" s="19"/>
      <c r="D298" s="19"/>
    </row>
    <row r="299" spans="1:4" x14ac:dyDescent="0.15">
      <c r="A299" s="19"/>
      <c r="B299" s="19"/>
      <c r="C299" s="19"/>
      <c r="D299" s="19"/>
    </row>
    <row r="300" spans="1:4" x14ac:dyDescent="0.15">
      <c r="A300" s="19"/>
      <c r="B300" s="19"/>
      <c r="C300" s="19"/>
      <c r="D300" s="19"/>
    </row>
    <row r="301" spans="1:4" x14ac:dyDescent="0.15">
      <c r="A301" s="19"/>
      <c r="B301" s="19"/>
      <c r="C301" s="19"/>
      <c r="D301" s="19"/>
    </row>
    <row r="302" spans="1:4" x14ac:dyDescent="0.15">
      <c r="A302" s="19"/>
      <c r="B302" s="19"/>
      <c r="C302" s="19"/>
      <c r="D302" s="19"/>
    </row>
    <row r="303" spans="1:4" x14ac:dyDescent="0.15">
      <c r="A303" s="19"/>
      <c r="B303" s="19"/>
      <c r="C303" s="19"/>
      <c r="D303" s="19"/>
    </row>
    <row r="304" spans="1:4" x14ac:dyDescent="0.15">
      <c r="A304" s="19"/>
      <c r="B304" s="19"/>
      <c r="C304" s="19"/>
      <c r="D304" s="19"/>
    </row>
    <row r="305" spans="1:4" x14ac:dyDescent="0.15">
      <c r="A305" s="19"/>
      <c r="B305" s="19"/>
      <c r="C305" s="19"/>
      <c r="D305" s="19"/>
    </row>
    <row r="306" spans="1:4" x14ac:dyDescent="0.15">
      <c r="A306" s="19"/>
      <c r="B306" s="19"/>
      <c r="C306" s="19"/>
      <c r="D306" s="19"/>
    </row>
    <row r="307" spans="1:4" x14ac:dyDescent="0.15">
      <c r="A307" s="19"/>
      <c r="B307" s="19"/>
      <c r="C307" s="19"/>
      <c r="D307" s="19"/>
    </row>
    <row r="308" spans="1:4" x14ac:dyDescent="0.15">
      <c r="A308" s="19"/>
      <c r="B308" s="19"/>
      <c r="C308" s="19"/>
      <c r="D308" s="19"/>
    </row>
    <row r="309" spans="1:4" x14ac:dyDescent="0.15">
      <c r="A309" s="19"/>
      <c r="B309" s="19"/>
      <c r="C309" s="19"/>
      <c r="D309" s="19"/>
    </row>
    <row r="310" spans="1:4" x14ac:dyDescent="0.15">
      <c r="A310" s="19"/>
      <c r="B310" s="19"/>
      <c r="C310" s="19"/>
      <c r="D310" s="19"/>
    </row>
    <row r="311" spans="1:4" x14ac:dyDescent="0.15">
      <c r="A311" s="19"/>
      <c r="B311" s="19"/>
      <c r="C311" s="19"/>
      <c r="D311" s="19"/>
    </row>
    <row r="312" spans="1:4" x14ac:dyDescent="0.15">
      <c r="A312" s="19"/>
      <c r="B312" s="19"/>
      <c r="C312" s="19"/>
      <c r="D312" s="19"/>
    </row>
    <row r="313" spans="1:4" x14ac:dyDescent="0.15">
      <c r="A313" s="19"/>
      <c r="B313" s="19"/>
      <c r="C313" s="19"/>
      <c r="D313" s="19"/>
    </row>
    <row r="314" spans="1:4" x14ac:dyDescent="0.15">
      <c r="A314" s="19"/>
      <c r="B314" s="19"/>
      <c r="C314" s="19"/>
      <c r="D314" s="19"/>
    </row>
    <row r="315" spans="1:4" x14ac:dyDescent="0.15">
      <c r="A315" s="19"/>
      <c r="B315" s="19"/>
      <c r="C315" s="19"/>
      <c r="D315" s="19"/>
    </row>
    <row r="316" spans="1:4" x14ac:dyDescent="0.15">
      <c r="A316" s="19"/>
      <c r="B316" s="19"/>
      <c r="C316" s="19"/>
      <c r="D316" s="19"/>
    </row>
    <row r="317" spans="1:4" x14ac:dyDescent="0.15">
      <c r="A317" s="19"/>
      <c r="B317" s="19"/>
      <c r="C317" s="19"/>
      <c r="D317" s="19"/>
    </row>
    <row r="318" spans="1:4" x14ac:dyDescent="0.15">
      <c r="A318" s="19"/>
      <c r="B318" s="19"/>
      <c r="C318" s="19"/>
      <c r="D318" s="19"/>
    </row>
    <row r="319" spans="1:4" x14ac:dyDescent="0.15">
      <c r="A319" s="19"/>
      <c r="B319" s="19"/>
      <c r="C319" s="19"/>
      <c r="D319" s="19"/>
    </row>
    <row r="320" spans="1:4" x14ac:dyDescent="0.15">
      <c r="A320" s="19"/>
      <c r="B320" s="19"/>
      <c r="C320" s="19"/>
      <c r="D320" s="19"/>
    </row>
    <row r="321" spans="1:4" x14ac:dyDescent="0.15">
      <c r="A321" s="19"/>
      <c r="B321" s="19"/>
      <c r="C321" s="19"/>
      <c r="D321" s="19"/>
    </row>
    <row r="322" spans="1:4" x14ac:dyDescent="0.15">
      <c r="A322" s="19"/>
      <c r="B322" s="19"/>
      <c r="C322" s="19"/>
      <c r="D322" s="19"/>
    </row>
    <row r="323" spans="1:4" x14ac:dyDescent="0.15">
      <c r="A323" s="19"/>
      <c r="B323" s="19"/>
      <c r="C323" s="19"/>
      <c r="D323" s="19"/>
    </row>
    <row r="324" spans="1:4" x14ac:dyDescent="0.15">
      <c r="A324" s="19"/>
      <c r="B324" s="19"/>
      <c r="C324" s="19"/>
      <c r="D324" s="19"/>
    </row>
    <row r="325" spans="1:4" x14ac:dyDescent="0.15">
      <c r="A325" s="19"/>
      <c r="B325" s="19"/>
      <c r="C325" s="19"/>
      <c r="D325" s="19"/>
    </row>
    <row r="326" spans="1:4" x14ac:dyDescent="0.15">
      <c r="A326" s="19"/>
      <c r="B326" s="19"/>
      <c r="C326" s="19"/>
      <c r="D326" s="19"/>
    </row>
    <row r="327" spans="1:4" x14ac:dyDescent="0.15">
      <c r="A327" s="19"/>
      <c r="B327" s="19"/>
      <c r="C327" s="19"/>
      <c r="D327" s="19"/>
    </row>
    <row r="328" spans="1:4" x14ac:dyDescent="0.15">
      <c r="A328" s="19"/>
      <c r="B328" s="19"/>
      <c r="C328" s="19"/>
      <c r="D328" s="19"/>
    </row>
    <row r="329" spans="1:4" x14ac:dyDescent="0.15">
      <c r="A329" s="19"/>
      <c r="B329" s="19"/>
      <c r="C329" s="19"/>
      <c r="D329" s="19"/>
    </row>
    <row r="330" spans="1:4" x14ac:dyDescent="0.15">
      <c r="A330" s="19"/>
      <c r="B330" s="19"/>
      <c r="C330" s="19"/>
      <c r="D330" s="19"/>
    </row>
    <row r="331" spans="1:4" x14ac:dyDescent="0.15">
      <c r="A331" s="19"/>
      <c r="B331" s="19"/>
      <c r="C331" s="19"/>
      <c r="D331" s="19"/>
    </row>
    <row r="332" spans="1:4" x14ac:dyDescent="0.15">
      <c r="A332" s="19"/>
      <c r="B332" s="19"/>
      <c r="C332" s="19"/>
      <c r="D332" s="19"/>
    </row>
    <row r="333" spans="1:4" x14ac:dyDescent="0.15">
      <c r="A333" s="19"/>
      <c r="B333" s="19"/>
      <c r="C333" s="19"/>
      <c r="D333" s="19"/>
    </row>
    <row r="334" spans="1:4" x14ac:dyDescent="0.15">
      <c r="A334" s="19"/>
      <c r="B334" s="19"/>
      <c r="C334" s="19"/>
      <c r="D334" s="19"/>
    </row>
    <row r="335" spans="1:4" x14ac:dyDescent="0.15">
      <c r="A335" s="19"/>
      <c r="B335" s="19"/>
      <c r="C335" s="19"/>
      <c r="D335" s="19"/>
    </row>
    <row r="336" spans="1:4" x14ac:dyDescent="0.15">
      <c r="A336" s="19"/>
      <c r="B336" s="19"/>
      <c r="C336" s="19"/>
      <c r="D336" s="19"/>
    </row>
    <row r="337" spans="1:4" x14ac:dyDescent="0.15">
      <c r="A337" s="19"/>
      <c r="B337" s="19"/>
      <c r="C337" s="19"/>
      <c r="D337" s="19"/>
    </row>
    <row r="338" spans="1:4" x14ac:dyDescent="0.15">
      <c r="A338" s="19"/>
      <c r="B338" s="19"/>
      <c r="C338" s="19"/>
      <c r="D338" s="19"/>
    </row>
    <row r="339" spans="1:4" x14ac:dyDescent="0.15">
      <c r="A339" s="19"/>
      <c r="B339" s="19"/>
      <c r="C339" s="19"/>
      <c r="D339" s="19"/>
    </row>
    <row r="340" spans="1:4" x14ac:dyDescent="0.15">
      <c r="A340" s="19"/>
      <c r="B340" s="19"/>
      <c r="C340" s="19"/>
      <c r="D340" s="19"/>
    </row>
    <row r="341" spans="1:4" x14ac:dyDescent="0.15">
      <c r="A341" s="19"/>
      <c r="B341" s="19"/>
      <c r="C341" s="19"/>
      <c r="D341" s="19"/>
    </row>
    <row r="342" spans="1:4" x14ac:dyDescent="0.15">
      <c r="A342" s="19"/>
      <c r="B342" s="19"/>
      <c r="C342" s="19"/>
      <c r="D342" s="19"/>
    </row>
    <row r="343" spans="1:4" x14ac:dyDescent="0.15">
      <c r="A343" s="19"/>
      <c r="B343" s="19"/>
      <c r="C343" s="19"/>
      <c r="D343" s="19"/>
    </row>
    <row r="344" spans="1:4" x14ac:dyDescent="0.15">
      <c r="A344" s="19"/>
      <c r="B344" s="19"/>
      <c r="C344" s="19"/>
      <c r="D344" s="19"/>
    </row>
    <row r="345" spans="1:4" x14ac:dyDescent="0.15">
      <c r="A345" s="19"/>
      <c r="B345" s="19"/>
      <c r="C345" s="19"/>
      <c r="D345" s="19"/>
    </row>
    <row r="346" spans="1:4" x14ac:dyDescent="0.15">
      <c r="A346" s="19"/>
      <c r="B346" s="19"/>
      <c r="C346" s="19"/>
      <c r="D346" s="19"/>
    </row>
    <row r="347" spans="1:4" x14ac:dyDescent="0.15">
      <c r="A347" s="19"/>
      <c r="B347" s="19"/>
      <c r="C347" s="19"/>
      <c r="D347" s="19"/>
    </row>
    <row r="348" spans="1:4" x14ac:dyDescent="0.15">
      <c r="A348" s="19"/>
      <c r="B348" s="19"/>
      <c r="C348" s="19"/>
      <c r="D348" s="19"/>
    </row>
    <row r="349" spans="1:4" x14ac:dyDescent="0.15">
      <c r="A349" s="19"/>
      <c r="B349" s="19"/>
      <c r="C349" s="19"/>
      <c r="D349" s="19"/>
    </row>
    <row r="350" spans="1:4" x14ac:dyDescent="0.15">
      <c r="A350" s="19"/>
      <c r="B350" s="19"/>
      <c r="C350" s="19"/>
      <c r="D350" s="19"/>
    </row>
    <row r="351" spans="1:4" x14ac:dyDescent="0.15">
      <c r="A351" s="19"/>
      <c r="B351" s="19"/>
      <c r="C351" s="19"/>
      <c r="D351" s="19"/>
    </row>
    <row r="352" spans="1:4" x14ac:dyDescent="0.15">
      <c r="A352" s="19"/>
      <c r="B352" s="19"/>
      <c r="C352" s="19"/>
      <c r="D352" s="19"/>
    </row>
    <row r="353" spans="1:4" x14ac:dyDescent="0.15">
      <c r="A353" s="19"/>
      <c r="B353" s="19"/>
      <c r="C353" s="19"/>
      <c r="D353" s="19"/>
    </row>
    <row r="354" spans="1:4" x14ac:dyDescent="0.15">
      <c r="A354" s="19"/>
      <c r="B354" s="19"/>
      <c r="C354" s="19"/>
      <c r="D354" s="19"/>
    </row>
    <row r="355" spans="1:4" x14ac:dyDescent="0.15">
      <c r="A355" s="19"/>
      <c r="B355" s="19"/>
      <c r="C355" s="19"/>
      <c r="D355" s="19"/>
    </row>
    <row r="356" spans="1:4" x14ac:dyDescent="0.15">
      <c r="A356" s="19"/>
      <c r="B356" s="19"/>
      <c r="C356" s="19"/>
      <c r="D356" s="19"/>
    </row>
    <row r="357" spans="1:4" x14ac:dyDescent="0.15">
      <c r="A357" s="19"/>
      <c r="B357" s="19"/>
      <c r="C357" s="19"/>
      <c r="D357" s="19"/>
    </row>
    <row r="358" spans="1:4" x14ac:dyDescent="0.15">
      <c r="A358" s="19"/>
      <c r="B358" s="19"/>
      <c r="C358" s="19"/>
      <c r="D358" s="19"/>
    </row>
    <row r="359" spans="1:4" x14ac:dyDescent="0.15">
      <c r="A359" s="19"/>
      <c r="B359" s="19"/>
      <c r="C359" s="19"/>
      <c r="D359" s="19"/>
    </row>
    <row r="360" spans="1:4" x14ac:dyDescent="0.15">
      <c r="A360" s="19"/>
      <c r="B360" s="19"/>
      <c r="C360" s="19"/>
      <c r="D360" s="19"/>
    </row>
    <row r="361" spans="1:4" x14ac:dyDescent="0.15">
      <c r="A361" s="19"/>
      <c r="B361" s="19"/>
      <c r="C361" s="19"/>
      <c r="D361" s="19"/>
    </row>
    <row r="362" spans="1:4" x14ac:dyDescent="0.15">
      <c r="A362" s="19"/>
      <c r="B362" s="19"/>
      <c r="C362" s="19"/>
      <c r="D362" s="19"/>
    </row>
    <row r="363" spans="1:4" x14ac:dyDescent="0.15">
      <c r="A363" s="19"/>
      <c r="B363" s="19"/>
      <c r="C363" s="19"/>
      <c r="D363" s="19"/>
    </row>
    <row r="364" spans="1:4" x14ac:dyDescent="0.15">
      <c r="A364" s="19"/>
      <c r="B364" s="19"/>
      <c r="C364" s="19"/>
      <c r="D364" s="19"/>
    </row>
    <row r="365" spans="1:4" x14ac:dyDescent="0.15">
      <c r="A365" s="19"/>
      <c r="B365" s="19"/>
      <c r="C365" s="19"/>
      <c r="D365" s="19"/>
    </row>
    <row r="366" spans="1:4" x14ac:dyDescent="0.15">
      <c r="A366" s="19"/>
      <c r="B366" s="19"/>
      <c r="C366" s="19"/>
      <c r="D366" s="19"/>
    </row>
    <row r="367" spans="1:4" x14ac:dyDescent="0.15">
      <c r="A367" s="19"/>
      <c r="B367" s="19"/>
      <c r="C367" s="19"/>
      <c r="D367" s="19"/>
    </row>
    <row r="368" spans="1:4" x14ac:dyDescent="0.15">
      <c r="A368" s="19"/>
      <c r="B368" s="19"/>
      <c r="C368" s="19"/>
      <c r="D368" s="19"/>
    </row>
    <row r="369" spans="1:4" x14ac:dyDescent="0.15">
      <c r="A369" s="19"/>
      <c r="B369" s="19"/>
      <c r="C369" s="19"/>
      <c r="D369" s="19"/>
    </row>
    <row r="370" spans="1:4" x14ac:dyDescent="0.15">
      <c r="A370" s="19"/>
      <c r="B370" s="19"/>
      <c r="C370" s="19"/>
      <c r="D370" s="19"/>
    </row>
    <row r="371" spans="1:4" x14ac:dyDescent="0.15">
      <c r="A371" s="19"/>
      <c r="B371" s="19"/>
      <c r="C371" s="19"/>
      <c r="D371" s="19"/>
    </row>
    <row r="372" spans="1:4" x14ac:dyDescent="0.15">
      <c r="A372" s="19"/>
      <c r="B372" s="19"/>
      <c r="C372" s="19"/>
      <c r="D372" s="19"/>
    </row>
    <row r="373" spans="1:4" x14ac:dyDescent="0.15">
      <c r="A373" s="19"/>
      <c r="B373" s="19"/>
      <c r="C373" s="19"/>
      <c r="D373" s="19"/>
    </row>
    <row r="374" spans="1:4" x14ac:dyDescent="0.15">
      <c r="A374" s="19"/>
      <c r="B374" s="19"/>
      <c r="C374" s="19"/>
      <c r="D374" s="19"/>
    </row>
    <row r="375" spans="1:4" x14ac:dyDescent="0.15">
      <c r="A375" s="19"/>
      <c r="B375" s="19"/>
      <c r="C375" s="19"/>
      <c r="D375" s="19"/>
    </row>
    <row r="376" spans="1:4" x14ac:dyDescent="0.15">
      <c r="A376" s="19"/>
      <c r="B376" s="19"/>
      <c r="C376" s="19"/>
      <c r="D376" s="19"/>
    </row>
    <row r="377" spans="1:4" x14ac:dyDescent="0.15">
      <c r="A377" s="19"/>
      <c r="B377" s="19"/>
      <c r="C377" s="19"/>
      <c r="D377" s="19"/>
    </row>
    <row r="378" spans="1:4" x14ac:dyDescent="0.15">
      <c r="A378" s="19"/>
      <c r="B378" s="19"/>
      <c r="C378" s="19"/>
      <c r="D378" s="19"/>
    </row>
    <row r="379" spans="1:4" x14ac:dyDescent="0.15">
      <c r="A379" s="19"/>
      <c r="B379" s="19"/>
      <c r="C379" s="19"/>
      <c r="D379" s="19"/>
    </row>
    <row r="380" spans="1:4" x14ac:dyDescent="0.15">
      <c r="A380" s="19"/>
      <c r="B380" s="19"/>
      <c r="C380" s="19"/>
      <c r="D380" s="19"/>
    </row>
    <row r="381" spans="1:4" x14ac:dyDescent="0.15">
      <c r="A381" s="19"/>
      <c r="B381" s="19"/>
      <c r="C381" s="19"/>
      <c r="D381" s="19"/>
    </row>
    <row r="382" spans="1:4" x14ac:dyDescent="0.15">
      <c r="A382" s="19"/>
      <c r="B382" s="19"/>
      <c r="C382" s="19"/>
      <c r="D382" s="19"/>
    </row>
    <row r="383" spans="1:4" x14ac:dyDescent="0.15">
      <c r="A383" s="19"/>
      <c r="B383" s="19"/>
      <c r="C383" s="19"/>
      <c r="D383" s="19"/>
    </row>
    <row r="384" spans="1:4" x14ac:dyDescent="0.15">
      <c r="A384" s="19"/>
      <c r="B384" s="19"/>
      <c r="C384" s="19"/>
      <c r="D384" s="19"/>
    </row>
    <row r="385" spans="1:4" x14ac:dyDescent="0.15">
      <c r="A385" s="19"/>
      <c r="B385" s="19"/>
      <c r="C385" s="19"/>
      <c r="D385" s="19"/>
    </row>
    <row r="386" spans="1:4" x14ac:dyDescent="0.15">
      <c r="A386" s="19"/>
      <c r="B386" s="19"/>
      <c r="C386" s="19"/>
      <c r="D386" s="19"/>
    </row>
    <row r="387" spans="1:4" x14ac:dyDescent="0.15">
      <c r="A387" s="19"/>
      <c r="B387" s="19"/>
      <c r="C387" s="19"/>
      <c r="D387" s="19"/>
    </row>
    <row r="388" spans="1:4" x14ac:dyDescent="0.15">
      <c r="A388" s="19"/>
      <c r="B388" s="19"/>
      <c r="C388" s="19"/>
      <c r="D388" s="19"/>
    </row>
    <row r="389" spans="1:4" x14ac:dyDescent="0.15">
      <c r="A389" s="19"/>
      <c r="B389" s="19"/>
      <c r="C389" s="19"/>
      <c r="D389" s="19"/>
    </row>
    <row r="390" spans="1:4" x14ac:dyDescent="0.15">
      <c r="A390" s="19"/>
      <c r="B390" s="19"/>
      <c r="C390" s="19"/>
      <c r="D390" s="19"/>
    </row>
    <row r="391" spans="1:4" x14ac:dyDescent="0.15">
      <c r="A391" s="19"/>
      <c r="B391" s="19"/>
      <c r="C391" s="19"/>
      <c r="D391" s="19"/>
    </row>
    <row r="392" spans="1:4" x14ac:dyDescent="0.15">
      <c r="A392" s="19"/>
      <c r="B392" s="19"/>
      <c r="C392" s="19"/>
      <c r="D392" s="19"/>
    </row>
    <row r="393" spans="1:4" x14ac:dyDescent="0.15">
      <c r="A393" s="19"/>
      <c r="B393" s="19"/>
      <c r="C393" s="19"/>
      <c r="D393" s="19"/>
    </row>
    <row r="394" spans="1:4" x14ac:dyDescent="0.15">
      <c r="A394" s="19"/>
      <c r="B394" s="19"/>
      <c r="C394" s="19"/>
      <c r="D394" s="19"/>
    </row>
    <row r="395" spans="1:4" x14ac:dyDescent="0.15">
      <c r="A395" s="19"/>
      <c r="B395" s="19"/>
      <c r="C395" s="19"/>
      <c r="D395" s="19"/>
    </row>
    <row r="396" spans="1:4" x14ac:dyDescent="0.15">
      <c r="A396" s="19"/>
      <c r="B396" s="19"/>
      <c r="C396" s="19"/>
      <c r="D396" s="19"/>
    </row>
    <row r="397" spans="1:4" x14ac:dyDescent="0.15">
      <c r="A397" s="19"/>
      <c r="B397" s="19"/>
      <c r="C397" s="19"/>
      <c r="D397" s="19"/>
    </row>
    <row r="398" spans="1:4" x14ac:dyDescent="0.15">
      <c r="A398" s="19"/>
      <c r="B398" s="19"/>
      <c r="C398" s="19"/>
      <c r="D398" s="19"/>
    </row>
    <row r="399" spans="1:4" x14ac:dyDescent="0.15">
      <c r="A399" s="19"/>
      <c r="B399" s="19"/>
      <c r="C399" s="19"/>
      <c r="D399" s="19"/>
    </row>
    <row r="400" spans="1:4" x14ac:dyDescent="0.15">
      <c r="A400" s="19"/>
      <c r="B400" s="19"/>
      <c r="C400" s="19"/>
      <c r="D400" s="19"/>
    </row>
    <row r="401" spans="1:4" x14ac:dyDescent="0.15">
      <c r="A401" s="19"/>
      <c r="B401" s="19"/>
      <c r="C401" s="19"/>
      <c r="D401" s="19"/>
    </row>
    <row r="402" spans="1:4" x14ac:dyDescent="0.15">
      <c r="A402" s="19"/>
      <c r="B402" s="19"/>
      <c r="C402" s="19"/>
      <c r="D402" s="19"/>
    </row>
    <row r="403" spans="1:4" x14ac:dyDescent="0.15">
      <c r="A403" s="19"/>
      <c r="B403" s="19"/>
      <c r="C403" s="19"/>
      <c r="D403" s="19"/>
    </row>
    <row r="404" spans="1:4" x14ac:dyDescent="0.15">
      <c r="A404" s="19"/>
      <c r="B404" s="19"/>
      <c r="C404" s="19"/>
      <c r="D404" s="19"/>
    </row>
    <row r="405" spans="1:4" x14ac:dyDescent="0.15">
      <c r="A405" s="19"/>
      <c r="B405" s="19"/>
      <c r="C405" s="19"/>
      <c r="D405" s="19"/>
    </row>
    <row r="406" spans="1:4" x14ac:dyDescent="0.15">
      <c r="A406" s="19"/>
      <c r="B406" s="19"/>
      <c r="C406" s="19"/>
      <c r="D406" s="19"/>
    </row>
    <row r="407" spans="1:4" x14ac:dyDescent="0.15">
      <c r="A407" s="19"/>
      <c r="B407" s="19"/>
      <c r="C407" s="19"/>
      <c r="D407" s="19"/>
    </row>
    <row r="408" spans="1:4" x14ac:dyDescent="0.15">
      <c r="A408" s="19"/>
      <c r="B408" s="19"/>
      <c r="C408" s="19"/>
      <c r="D408" s="19"/>
    </row>
    <row r="409" spans="1:4" x14ac:dyDescent="0.15">
      <c r="A409" s="19"/>
      <c r="B409" s="19"/>
      <c r="C409" s="19"/>
      <c r="D409" s="19"/>
    </row>
    <row r="410" spans="1:4" x14ac:dyDescent="0.15">
      <c r="A410" s="19"/>
      <c r="B410" s="19"/>
      <c r="C410" s="19"/>
      <c r="D410" s="19"/>
    </row>
    <row r="411" spans="1:4" x14ac:dyDescent="0.15">
      <c r="A411" s="19"/>
      <c r="B411" s="19"/>
      <c r="C411" s="19"/>
      <c r="D411" s="19"/>
    </row>
    <row r="412" spans="1:4" x14ac:dyDescent="0.15">
      <c r="A412" s="19"/>
      <c r="B412" s="19"/>
      <c r="C412" s="19"/>
      <c r="D412" s="19"/>
    </row>
    <row r="413" spans="1:4" x14ac:dyDescent="0.15">
      <c r="A413" s="19"/>
      <c r="B413" s="19"/>
      <c r="C413" s="19"/>
      <c r="D413" s="19"/>
    </row>
    <row r="414" spans="1:4" x14ac:dyDescent="0.15">
      <c r="A414" s="19"/>
      <c r="B414" s="19"/>
      <c r="C414" s="19"/>
      <c r="D414" s="19"/>
    </row>
    <row r="415" spans="1:4" x14ac:dyDescent="0.15">
      <c r="A415" s="19"/>
      <c r="B415" s="19"/>
      <c r="C415" s="19"/>
      <c r="D415" s="19"/>
    </row>
    <row r="416" spans="1:4" x14ac:dyDescent="0.15">
      <c r="A416" s="19"/>
      <c r="B416" s="19"/>
      <c r="C416" s="19"/>
      <c r="D416" s="19"/>
    </row>
    <row r="417" spans="1:4" x14ac:dyDescent="0.15">
      <c r="A417" s="19"/>
      <c r="B417" s="19"/>
      <c r="C417" s="19"/>
      <c r="D417" s="19"/>
    </row>
    <row r="418" spans="1:4" x14ac:dyDescent="0.15">
      <c r="A418" s="19"/>
      <c r="B418" s="19"/>
      <c r="C418" s="19"/>
      <c r="D418" s="19"/>
    </row>
    <row r="419" spans="1:4" x14ac:dyDescent="0.15">
      <c r="A419" s="19"/>
      <c r="B419" s="19"/>
      <c r="C419" s="19"/>
      <c r="D419" s="19"/>
    </row>
    <row r="420" spans="1:4" x14ac:dyDescent="0.15">
      <c r="A420" s="19"/>
      <c r="B420" s="19"/>
      <c r="C420" s="19"/>
      <c r="D420" s="19"/>
    </row>
    <row r="421" spans="1:4" x14ac:dyDescent="0.15">
      <c r="A421" s="19"/>
      <c r="B421" s="19"/>
      <c r="C421" s="19"/>
      <c r="D421" s="19"/>
    </row>
    <row r="422" spans="1:4" x14ac:dyDescent="0.15">
      <c r="A422" s="19"/>
      <c r="B422" s="19"/>
      <c r="C422" s="19"/>
      <c r="D422" s="19"/>
    </row>
    <row r="423" spans="1:4" x14ac:dyDescent="0.15">
      <c r="A423" s="19"/>
      <c r="B423" s="19"/>
      <c r="C423" s="19"/>
      <c r="D423" s="19"/>
    </row>
    <row r="424" spans="1:4" x14ac:dyDescent="0.15">
      <c r="A424" s="19"/>
      <c r="B424" s="19"/>
      <c r="C424" s="19"/>
      <c r="D424" s="19"/>
    </row>
    <row r="425" spans="1:4" x14ac:dyDescent="0.15">
      <c r="A425" s="19"/>
      <c r="B425" s="19"/>
      <c r="C425" s="19"/>
      <c r="D425" s="19"/>
    </row>
    <row r="426" spans="1:4" x14ac:dyDescent="0.15">
      <c r="A426" s="19"/>
      <c r="B426" s="19"/>
      <c r="C426" s="19"/>
      <c r="D426" s="19"/>
    </row>
    <row r="427" spans="1:4" x14ac:dyDescent="0.15">
      <c r="A427" s="19"/>
      <c r="B427" s="19"/>
      <c r="C427" s="19"/>
      <c r="D427" s="19"/>
    </row>
    <row r="428" spans="1:4" x14ac:dyDescent="0.15">
      <c r="A428" s="19"/>
      <c r="B428" s="19"/>
      <c r="C428" s="19"/>
      <c r="D428" s="19"/>
    </row>
    <row r="429" spans="1:4" x14ac:dyDescent="0.15">
      <c r="A429" s="19"/>
      <c r="B429" s="19"/>
      <c r="C429" s="19"/>
      <c r="D429" s="19"/>
    </row>
    <row r="430" spans="1:4" x14ac:dyDescent="0.15">
      <c r="A430" s="19"/>
      <c r="B430" s="19"/>
      <c r="C430" s="19"/>
      <c r="D430" s="19"/>
    </row>
    <row r="431" spans="1:4" x14ac:dyDescent="0.15">
      <c r="A431" s="19"/>
      <c r="B431" s="19"/>
      <c r="C431" s="19"/>
      <c r="D431" s="19"/>
    </row>
    <row r="432" spans="1:4" x14ac:dyDescent="0.15">
      <c r="A432" s="19"/>
      <c r="B432" s="19"/>
      <c r="C432" s="19"/>
      <c r="D432" s="19"/>
    </row>
    <row r="433" spans="1:4" x14ac:dyDescent="0.15">
      <c r="A433" s="19"/>
      <c r="B433" s="19"/>
      <c r="C433" s="19"/>
      <c r="D433" s="19"/>
    </row>
    <row r="434" spans="1:4" x14ac:dyDescent="0.15">
      <c r="A434" s="19"/>
      <c r="B434" s="19"/>
      <c r="C434" s="19"/>
      <c r="D434" s="19"/>
    </row>
    <row r="435" spans="1:4" x14ac:dyDescent="0.15">
      <c r="A435" s="19"/>
      <c r="B435" s="19"/>
      <c r="C435" s="19"/>
      <c r="D435" s="19"/>
    </row>
    <row r="436" spans="1:4" x14ac:dyDescent="0.15">
      <c r="A436" s="19"/>
      <c r="B436" s="19"/>
      <c r="C436" s="19"/>
      <c r="D436" s="19"/>
    </row>
    <row r="437" spans="1:4" x14ac:dyDescent="0.15">
      <c r="A437" s="19"/>
      <c r="B437" s="19"/>
      <c r="C437" s="19"/>
      <c r="D437" s="19"/>
    </row>
    <row r="438" spans="1:4" x14ac:dyDescent="0.15">
      <c r="A438" s="19"/>
      <c r="B438" s="19"/>
      <c r="C438" s="19"/>
      <c r="D438" s="19"/>
    </row>
    <row r="439" spans="1:4" x14ac:dyDescent="0.15">
      <c r="A439" s="19"/>
      <c r="B439" s="19"/>
      <c r="C439" s="19"/>
      <c r="D439" s="19"/>
    </row>
    <row r="440" spans="1:4" x14ac:dyDescent="0.15">
      <c r="A440" s="19"/>
      <c r="B440" s="19"/>
      <c r="C440" s="19"/>
      <c r="D440" s="19"/>
    </row>
    <row r="441" spans="1:4" x14ac:dyDescent="0.15">
      <c r="A441" s="19"/>
      <c r="B441" s="19"/>
      <c r="C441" s="19"/>
      <c r="D441" s="19"/>
    </row>
    <row r="442" spans="1:4" x14ac:dyDescent="0.15">
      <c r="A442" s="19"/>
      <c r="B442" s="19"/>
      <c r="C442" s="19"/>
      <c r="D442" s="19"/>
    </row>
    <row r="443" spans="1:4" x14ac:dyDescent="0.15">
      <c r="A443" s="19"/>
      <c r="B443" s="19"/>
      <c r="C443" s="19"/>
      <c r="D443" s="19"/>
    </row>
    <row r="444" spans="1:4" x14ac:dyDescent="0.15">
      <c r="A444" s="19"/>
      <c r="B444" s="19"/>
      <c r="C444" s="19"/>
      <c r="D444" s="19"/>
    </row>
    <row r="445" spans="1:4" x14ac:dyDescent="0.15">
      <c r="A445" s="19"/>
      <c r="B445" s="19"/>
      <c r="C445" s="19"/>
      <c r="D445" s="19"/>
    </row>
    <row r="446" spans="1:4" x14ac:dyDescent="0.15">
      <c r="A446" s="19"/>
      <c r="B446" s="19"/>
      <c r="C446" s="19"/>
      <c r="D446" s="19"/>
    </row>
    <row r="447" spans="1:4" x14ac:dyDescent="0.15">
      <c r="A447" s="19"/>
      <c r="B447" s="19"/>
      <c r="C447" s="19"/>
      <c r="D447" s="19"/>
    </row>
    <row r="448" spans="1:4" x14ac:dyDescent="0.15">
      <c r="A448" s="19"/>
      <c r="B448" s="19"/>
      <c r="C448" s="19"/>
      <c r="D448" s="19"/>
    </row>
    <row r="449" spans="1:4" x14ac:dyDescent="0.15">
      <c r="A449" s="19"/>
      <c r="B449" s="19"/>
      <c r="C449" s="19"/>
      <c r="D449" s="19"/>
    </row>
    <row r="450" spans="1:4" x14ac:dyDescent="0.15">
      <c r="A450" s="19"/>
      <c r="B450" s="19"/>
      <c r="C450" s="19"/>
      <c r="D450" s="19"/>
    </row>
    <row r="451" spans="1:4" x14ac:dyDescent="0.15">
      <c r="A451" s="19"/>
      <c r="B451" s="19"/>
      <c r="C451" s="19"/>
      <c r="D451" s="19"/>
    </row>
    <row r="452" spans="1:4" x14ac:dyDescent="0.15">
      <c r="A452" s="19"/>
      <c r="B452" s="19"/>
      <c r="C452" s="19"/>
      <c r="D452" s="19"/>
    </row>
    <row r="453" spans="1:4" x14ac:dyDescent="0.15">
      <c r="A453" s="19"/>
      <c r="B453" s="19"/>
      <c r="C453" s="19"/>
      <c r="D453" s="19"/>
    </row>
    <row r="454" spans="1:4" x14ac:dyDescent="0.15">
      <c r="A454" s="19"/>
      <c r="B454" s="19"/>
      <c r="C454" s="19"/>
      <c r="D454" s="19"/>
    </row>
    <row r="455" spans="1:4" x14ac:dyDescent="0.15">
      <c r="A455" s="19"/>
      <c r="B455" s="19"/>
      <c r="C455" s="19"/>
      <c r="D455" s="19"/>
    </row>
    <row r="456" spans="1:4" x14ac:dyDescent="0.15">
      <c r="A456" s="19"/>
      <c r="B456" s="19"/>
      <c r="C456" s="19"/>
      <c r="D456" s="19"/>
    </row>
    <row r="457" spans="1:4" x14ac:dyDescent="0.15">
      <c r="A457" s="19"/>
      <c r="B457" s="19"/>
      <c r="C457" s="19"/>
      <c r="D457" s="19"/>
    </row>
    <row r="458" spans="1:4" x14ac:dyDescent="0.15">
      <c r="A458" s="19"/>
      <c r="B458" s="19"/>
      <c r="C458" s="19"/>
      <c r="D458" s="19"/>
    </row>
    <row r="459" spans="1:4" x14ac:dyDescent="0.15">
      <c r="A459" s="19"/>
      <c r="B459" s="19"/>
      <c r="C459" s="19"/>
      <c r="D459" s="19"/>
    </row>
    <row r="460" spans="1:4" x14ac:dyDescent="0.15">
      <c r="A460" s="19"/>
      <c r="B460" s="19"/>
      <c r="C460" s="19"/>
      <c r="D460" s="19"/>
    </row>
    <row r="461" spans="1:4" x14ac:dyDescent="0.15">
      <c r="A461" s="19"/>
      <c r="B461" s="19"/>
      <c r="C461" s="19"/>
      <c r="D461" s="19"/>
    </row>
    <row r="462" spans="1:4" x14ac:dyDescent="0.15">
      <c r="A462" s="19"/>
      <c r="B462" s="19"/>
      <c r="C462" s="19"/>
      <c r="D462" s="19"/>
    </row>
    <row r="463" spans="1:4" x14ac:dyDescent="0.15">
      <c r="A463" s="19"/>
      <c r="B463" s="19"/>
      <c r="C463" s="19"/>
      <c r="D463" s="19"/>
    </row>
    <row r="464" spans="1:4" x14ac:dyDescent="0.15">
      <c r="A464" s="19"/>
      <c r="B464" s="19"/>
      <c r="C464" s="19"/>
      <c r="D464" s="19"/>
    </row>
    <row r="465" spans="1:4" x14ac:dyDescent="0.15">
      <c r="A465" s="19"/>
      <c r="B465" s="19"/>
      <c r="C465" s="19"/>
      <c r="D465" s="19"/>
    </row>
    <row r="466" spans="1:4" x14ac:dyDescent="0.15">
      <c r="A466" s="19"/>
      <c r="B466" s="19"/>
      <c r="C466" s="19"/>
      <c r="D466" s="19"/>
    </row>
    <row r="467" spans="1:4" x14ac:dyDescent="0.15">
      <c r="A467" s="19"/>
      <c r="B467" s="19"/>
      <c r="C467" s="19"/>
      <c r="D467" s="19"/>
    </row>
    <row r="468" spans="1:4" x14ac:dyDescent="0.15">
      <c r="A468" s="19"/>
      <c r="B468" s="19"/>
      <c r="C468" s="19"/>
      <c r="D468" s="19"/>
    </row>
    <row r="469" spans="1:4" x14ac:dyDescent="0.15">
      <c r="A469" s="19"/>
      <c r="B469" s="19"/>
      <c r="C469" s="19"/>
      <c r="D469" s="19"/>
    </row>
    <row r="470" spans="1:4" x14ac:dyDescent="0.15">
      <c r="A470" s="19"/>
      <c r="B470" s="19"/>
      <c r="C470" s="19"/>
      <c r="D470" s="19"/>
    </row>
    <row r="471" spans="1:4" x14ac:dyDescent="0.15">
      <c r="A471" s="19"/>
      <c r="B471" s="19"/>
      <c r="C471" s="19"/>
      <c r="D471" s="19"/>
    </row>
    <row r="472" spans="1:4" x14ac:dyDescent="0.15">
      <c r="A472" s="19"/>
      <c r="B472" s="19"/>
      <c r="C472" s="19"/>
      <c r="D472" s="19"/>
    </row>
    <row r="473" spans="1:4" x14ac:dyDescent="0.15">
      <c r="A473" s="19"/>
      <c r="B473" s="19"/>
      <c r="C473" s="19"/>
      <c r="D473" s="19"/>
    </row>
    <row r="474" spans="1:4" x14ac:dyDescent="0.15">
      <c r="A474" s="19"/>
      <c r="B474" s="19"/>
      <c r="C474" s="19"/>
      <c r="D474" s="19"/>
    </row>
    <row r="475" spans="1:4" x14ac:dyDescent="0.15">
      <c r="A475" s="19"/>
      <c r="B475" s="19"/>
      <c r="C475" s="19"/>
      <c r="D475" s="19"/>
    </row>
    <row r="476" spans="1:4" x14ac:dyDescent="0.15">
      <c r="A476" s="19"/>
      <c r="B476" s="19"/>
      <c r="C476" s="19"/>
      <c r="D476" s="19"/>
    </row>
    <row r="477" spans="1:4" x14ac:dyDescent="0.15">
      <c r="A477" s="19"/>
      <c r="B477" s="19"/>
      <c r="C477" s="19"/>
      <c r="D477" s="19"/>
    </row>
    <row r="478" spans="1:4" x14ac:dyDescent="0.15">
      <c r="A478" s="19"/>
      <c r="B478" s="19"/>
      <c r="C478" s="19"/>
      <c r="D478" s="19"/>
    </row>
    <row r="479" spans="1:4" x14ac:dyDescent="0.15">
      <c r="A479" s="19"/>
      <c r="B479" s="19"/>
      <c r="C479" s="19"/>
      <c r="D479" s="19"/>
    </row>
    <row r="480" spans="1:4" x14ac:dyDescent="0.15">
      <c r="A480" s="19"/>
      <c r="B480" s="19"/>
      <c r="C480" s="19"/>
      <c r="D480" s="19"/>
    </row>
    <row r="481" spans="1:4" x14ac:dyDescent="0.15">
      <c r="A481" s="19"/>
      <c r="B481" s="19"/>
      <c r="C481" s="19"/>
      <c r="D481" s="19"/>
    </row>
    <row r="482" spans="1:4" x14ac:dyDescent="0.15">
      <c r="A482" s="19"/>
      <c r="B482" s="19"/>
      <c r="C482" s="19"/>
      <c r="D482" s="19"/>
    </row>
    <row r="483" spans="1:4" x14ac:dyDescent="0.15">
      <c r="A483" s="19"/>
      <c r="B483" s="19"/>
      <c r="C483" s="19"/>
      <c r="D483" s="19"/>
    </row>
    <row r="484" spans="1:4" x14ac:dyDescent="0.15">
      <c r="A484" s="19"/>
      <c r="B484" s="19"/>
      <c r="C484" s="19"/>
      <c r="D484" s="19"/>
    </row>
    <row r="485" spans="1:4" x14ac:dyDescent="0.15">
      <c r="A485" s="19"/>
      <c r="B485" s="19"/>
      <c r="C485" s="19"/>
      <c r="D485" s="19"/>
    </row>
    <row r="486" spans="1:4" x14ac:dyDescent="0.15">
      <c r="A486" s="19"/>
      <c r="B486" s="19"/>
      <c r="C486" s="19"/>
      <c r="D486" s="19"/>
    </row>
    <row r="487" spans="1:4" x14ac:dyDescent="0.15">
      <c r="A487" s="19"/>
      <c r="B487" s="19"/>
      <c r="C487" s="19"/>
      <c r="D487" s="19"/>
    </row>
    <row r="488" spans="1:4" x14ac:dyDescent="0.15">
      <c r="A488" s="19"/>
      <c r="B488" s="19"/>
      <c r="C488" s="19"/>
      <c r="D488" s="19"/>
    </row>
    <row r="489" spans="1:4" x14ac:dyDescent="0.15">
      <c r="A489" s="19"/>
      <c r="B489" s="19"/>
      <c r="C489" s="19"/>
      <c r="D489" s="19"/>
    </row>
    <row r="490" spans="1:4" x14ac:dyDescent="0.15">
      <c r="A490" s="19"/>
      <c r="B490" s="19"/>
      <c r="C490" s="19"/>
      <c r="D490" s="19"/>
    </row>
    <row r="491" spans="1:4" x14ac:dyDescent="0.15">
      <c r="A491" s="19"/>
      <c r="B491" s="19"/>
      <c r="C491" s="19"/>
      <c r="D491" s="19"/>
    </row>
    <row r="492" spans="1:4" x14ac:dyDescent="0.15">
      <c r="A492" s="19"/>
      <c r="B492" s="19"/>
      <c r="C492" s="19"/>
      <c r="D492" s="19"/>
    </row>
    <row r="493" spans="1:4" x14ac:dyDescent="0.15">
      <c r="A493" s="19"/>
      <c r="B493" s="19"/>
      <c r="C493" s="19"/>
      <c r="D493" s="19"/>
    </row>
    <row r="494" spans="1:4" x14ac:dyDescent="0.15">
      <c r="A494" s="19"/>
      <c r="B494" s="19"/>
      <c r="C494" s="19"/>
      <c r="D494" s="19"/>
    </row>
    <row r="495" spans="1:4" x14ac:dyDescent="0.15">
      <c r="A495" s="19"/>
      <c r="B495" s="19"/>
      <c r="C495" s="19"/>
      <c r="D495" s="19"/>
    </row>
    <row r="496" spans="1:4" x14ac:dyDescent="0.15">
      <c r="A496" s="19"/>
      <c r="B496" s="19"/>
      <c r="C496" s="19"/>
      <c r="D496" s="19"/>
    </row>
    <row r="497" spans="1:4" x14ac:dyDescent="0.15">
      <c r="A497" s="19"/>
      <c r="B497" s="19"/>
      <c r="C497" s="19"/>
      <c r="D497" s="19"/>
    </row>
    <row r="498" spans="1:4" x14ac:dyDescent="0.15">
      <c r="A498" s="19"/>
      <c r="B498" s="19"/>
      <c r="C498" s="19"/>
      <c r="D498" s="19"/>
    </row>
    <row r="499" spans="1:4" x14ac:dyDescent="0.15">
      <c r="A499" s="19"/>
      <c r="B499" s="19"/>
      <c r="C499" s="19"/>
      <c r="D499" s="19"/>
    </row>
    <row r="500" spans="1:4" x14ac:dyDescent="0.15">
      <c r="A500" s="19"/>
      <c r="B500" s="19"/>
      <c r="C500" s="19"/>
      <c r="D500" s="19"/>
    </row>
    <row r="501" spans="1:4" x14ac:dyDescent="0.15">
      <c r="A501" s="19"/>
      <c r="B501" s="19"/>
      <c r="C501" s="19"/>
      <c r="D501" s="19"/>
    </row>
    <row r="502" spans="1:4" x14ac:dyDescent="0.15">
      <c r="A502" s="19"/>
      <c r="B502" s="19"/>
      <c r="C502" s="19"/>
      <c r="D502" s="19"/>
    </row>
    <row r="503" spans="1:4" x14ac:dyDescent="0.15">
      <c r="A503" s="19"/>
      <c r="B503" s="19"/>
      <c r="C503" s="19"/>
      <c r="D503" s="19"/>
    </row>
    <row r="504" spans="1:4" x14ac:dyDescent="0.15">
      <c r="A504" s="19"/>
      <c r="B504" s="19"/>
      <c r="C504" s="19"/>
      <c r="D504" s="19"/>
    </row>
    <row r="505" spans="1:4" x14ac:dyDescent="0.15">
      <c r="A505" s="19"/>
      <c r="B505" s="19"/>
      <c r="C505" s="19"/>
      <c r="D505" s="19"/>
    </row>
    <row r="506" spans="1:4" x14ac:dyDescent="0.15">
      <c r="A506" s="19"/>
      <c r="B506" s="19"/>
      <c r="C506" s="19"/>
      <c r="D506" s="19"/>
    </row>
    <row r="507" spans="1:4" x14ac:dyDescent="0.15">
      <c r="A507" s="19"/>
      <c r="B507" s="19"/>
      <c r="C507" s="19"/>
      <c r="D507" s="19"/>
    </row>
    <row r="508" spans="1:4" x14ac:dyDescent="0.15">
      <c r="A508" s="19"/>
      <c r="B508" s="19"/>
      <c r="C508" s="19"/>
      <c r="D508" s="19"/>
    </row>
    <row r="509" spans="1:4" x14ac:dyDescent="0.15">
      <c r="A509" s="19"/>
      <c r="B509" s="19"/>
      <c r="C509" s="19"/>
      <c r="D509" s="19"/>
    </row>
    <row r="510" spans="1:4" x14ac:dyDescent="0.15">
      <c r="A510" s="19"/>
      <c r="B510" s="19"/>
      <c r="C510" s="19"/>
      <c r="D510" s="19"/>
    </row>
    <row r="511" spans="1:4" x14ac:dyDescent="0.15">
      <c r="A511" s="19"/>
      <c r="B511" s="19"/>
      <c r="C511" s="19"/>
      <c r="D511" s="19"/>
    </row>
    <row r="512" spans="1:4" x14ac:dyDescent="0.15">
      <c r="A512" s="19"/>
      <c r="B512" s="19"/>
      <c r="C512" s="19"/>
      <c r="D512" s="19"/>
    </row>
    <row r="513" spans="1:4" x14ac:dyDescent="0.15">
      <c r="A513" s="19"/>
      <c r="B513" s="19"/>
      <c r="C513" s="19"/>
      <c r="D513" s="19"/>
    </row>
    <row r="514" spans="1:4" x14ac:dyDescent="0.15">
      <c r="A514" s="19"/>
      <c r="B514" s="19"/>
      <c r="C514" s="19"/>
      <c r="D514" s="19"/>
    </row>
    <row r="515" spans="1:4" x14ac:dyDescent="0.15">
      <c r="A515" s="19"/>
      <c r="B515" s="19"/>
      <c r="C515" s="19"/>
      <c r="D515" s="19"/>
    </row>
    <row r="516" spans="1:4" x14ac:dyDescent="0.15">
      <c r="A516" s="19"/>
      <c r="B516" s="19"/>
      <c r="C516" s="19"/>
      <c r="D516" s="19"/>
    </row>
    <row r="517" spans="1:4" x14ac:dyDescent="0.15">
      <c r="A517" s="19"/>
      <c r="B517" s="19"/>
      <c r="C517" s="19"/>
      <c r="D517" s="19"/>
    </row>
    <row r="518" spans="1:4" x14ac:dyDescent="0.15">
      <c r="A518" s="19"/>
      <c r="B518" s="19"/>
      <c r="C518" s="19"/>
      <c r="D518" s="19"/>
    </row>
    <row r="519" spans="1:4" x14ac:dyDescent="0.15">
      <c r="A519" s="19"/>
      <c r="B519" s="19"/>
      <c r="C519" s="19"/>
      <c r="D519" s="19"/>
    </row>
    <row r="520" spans="1:4" x14ac:dyDescent="0.15">
      <c r="A520" s="19"/>
      <c r="B520" s="19"/>
      <c r="C520" s="19"/>
      <c r="D520" s="19"/>
    </row>
    <row r="521" spans="1:4" x14ac:dyDescent="0.15">
      <c r="A521" s="19"/>
      <c r="B521" s="19"/>
      <c r="C521" s="19"/>
      <c r="D521" s="19"/>
    </row>
    <row r="522" spans="1:4" x14ac:dyDescent="0.15">
      <c r="A522" s="19"/>
      <c r="B522" s="19"/>
      <c r="C522" s="19"/>
      <c r="D522" s="19"/>
    </row>
    <row r="523" spans="1:4" x14ac:dyDescent="0.15">
      <c r="A523" s="19"/>
      <c r="B523" s="19"/>
      <c r="C523" s="19"/>
      <c r="D523" s="19"/>
    </row>
    <row r="524" spans="1:4" x14ac:dyDescent="0.15">
      <c r="A524" s="19"/>
      <c r="B524" s="19"/>
      <c r="C524" s="19"/>
      <c r="D524" s="19"/>
    </row>
    <row r="525" spans="1:4" x14ac:dyDescent="0.15">
      <c r="A525" s="19"/>
      <c r="B525" s="19"/>
      <c r="C525" s="19"/>
      <c r="D525" s="19"/>
    </row>
    <row r="526" spans="1:4" x14ac:dyDescent="0.15">
      <c r="A526" s="19"/>
      <c r="B526" s="19"/>
      <c r="C526" s="19"/>
      <c r="D526" s="19"/>
    </row>
    <row r="527" spans="1:4" x14ac:dyDescent="0.15">
      <c r="A527" s="19"/>
      <c r="B527" s="19"/>
      <c r="C527" s="19"/>
      <c r="D527" s="19"/>
    </row>
    <row r="528" spans="1:4" x14ac:dyDescent="0.15">
      <c r="A528" s="19"/>
      <c r="B528" s="19"/>
      <c r="C528" s="19"/>
      <c r="D528" s="19"/>
    </row>
    <row r="529" spans="1:4" x14ac:dyDescent="0.15">
      <c r="A529" s="19"/>
      <c r="B529" s="19"/>
      <c r="C529" s="19"/>
      <c r="D529" s="19"/>
    </row>
    <row r="530" spans="1:4" x14ac:dyDescent="0.15">
      <c r="A530" s="19"/>
      <c r="B530" s="19"/>
      <c r="C530" s="19"/>
      <c r="D530" s="19"/>
    </row>
    <row r="531" spans="1:4" x14ac:dyDescent="0.15">
      <c r="A531" s="19"/>
      <c r="B531" s="19"/>
      <c r="C531" s="19"/>
      <c r="D531" s="19"/>
    </row>
    <row r="532" spans="1:4" x14ac:dyDescent="0.15">
      <c r="A532" s="19"/>
      <c r="B532" s="19"/>
      <c r="C532" s="19"/>
      <c r="D532" s="19"/>
    </row>
    <row r="533" spans="1:4" x14ac:dyDescent="0.15">
      <c r="A533" s="19"/>
      <c r="B533" s="19"/>
      <c r="C533" s="19"/>
      <c r="D533" s="19"/>
    </row>
    <row r="534" spans="1:4" x14ac:dyDescent="0.15">
      <c r="A534" s="19"/>
      <c r="B534" s="19"/>
      <c r="C534" s="19"/>
      <c r="D534" s="19"/>
    </row>
    <row r="535" spans="1:4" x14ac:dyDescent="0.15">
      <c r="A535" s="19"/>
      <c r="B535" s="19"/>
      <c r="C535" s="19"/>
      <c r="D535" s="19"/>
    </row>
    <row r="536" spans="1:4" x14ac:dyDescent="0.15">
      <c r="A536" s="19"/>
      <c r="B536" s="19"/>
      <c r="C536" s="19"/>
      <c r="D536" s="19"/>
    </row>
    <row r="537" spans="1:4" x14ac:dyDescent="0.15">
      <c r="A537" s="19"/>
      <c r="B537" s="19"/>
      <c r="C537" s="19"/>
      <c r="D537" s="19"/>
    </row>
    <row r="538" spans="1:4" x14ac:dyDescent="0.15">
      <c r="A538" s="19"/>
      <c r="B538" s="19"/>
      <c r="C538" s="19"/>
      <c r="D538" s="19"/>
    </row>
    <row r="539" spans="1:4" x14ac:dyDescent="0.15">
      <c r="A539" s="19"/>
      <c r="B539" s="19"/>
      <c r="C539" s="19"/>
      <c r="D539" s="19"/>
    </row>
    <row r="540" spans="1:4" x14ac:dyDescent="0.15">
      <c r="A540" s="19"/>
      <c r="B540" s="19"/>
      <c r="C540" s="19"/>
      <c r="D540" s="19"/>
    </row>
    <row r="541" spans="1:4" x14ac:dyDescent="0.15">
      <c r="A541" s="19"/>
      <c r="B541" s="19"/>
      <c r="C541" s="19"/>
      <c r="D541" s="19"/>
    </row>
    <row r="542" spans="1:4" x14ac:dyDescent="0.15">
      <c r="A542" s="19"/>
      <c r="B542" s="19"/>
      <c r="C542" s="19"/>
      <c r="D542" s="19"/>
    </row>
    <row r="543" spans="1:4" x14ac:dyDescent="0.15">
      <c r="A543" s="19"/>
      <c r="B543" s="19"/>
      <c r="C543" s="19"/>
      <c r="D543" s="19"/>
    </row>
    <row r="544" spans="1:4" x14ac:dyDescent="0.15">
      <c r="A544" s="19"/>
      <c r="B544" s="19"/>
      <c r="C544" s="19"/>
      <c r="D544" s="19"/>
    </row>
    <row r="545" spans="1:4" x14ac:dyDescent="0.15">
      <c r="A545" s="19"/>
      <c r="B545" s="19"/>
      <c r="C545" s="19"/>
      <c r="D545" s="19"/>
    </row>
    <row r="546" spans="1:4" x14ac:dyDescent="0.15">
      <c r="A546" s="19"/>
      <c r="B546" s="19"/>
      <c r="C546" s="19"/>
      <c r="D546" s="19"/>
    </row>
    <row r="547" spans="1:4" x14ac:dyDescent="0.15">
      <c r="A547" s="19"/>
      <c r="B547" s="19"/>
      <c r="C547" s="19"/>
      <c r="D547" s="19"/>
    </row>
    <row r="548" spans="1:4" x14ac:dyDescent="0.15">
      <c r="A548" s="19"/>
      <c r="B548" s="19"/>
      <c r="C548" s="19"/>
      <c r="D548" s="19"/>
    </row>
    <row r="549" spans="1:4" x14ac:dyDescent="0.15">
      <c r="A549" s="19"/>
      <c r="B549" s="19"/>
      <c r="C549" s="19"/>
      <c r="D549" s="19"/>
    </row>
    <row r="550" spans="1:4" x14ac:dyDescent="0.15">
      <c r="A550" s="19"/>
      <c r="B550" s="19"/>
      <c r="C550" s="19"/>
      <c r="D550" s="19"/>
    </row>
    <row r="551" spans="1:4" x14ac:dyDescent="0.15">
      <c r="A551" s="19"/>
      <c r="B551" s="19"/>
      <c r="C551" s="19"/>
      <c r="D551" s="19"/>
    </row>
    <row r="552" spans="1:4" x14ac:dyDescent="0.15">
      <c r="A552" s="19"/>
      <c r="B552" s="19"/>
      <c r="C552" s="19"/>
      <c r="D552" s="19"/>
    </row>
    <row r="553" spans="1:4" x14ac:dyDescent="0.15">
      <c r="A553" s="19"/>
      <c r="B553" s="19"/>
      <c r="C553" s="19"/>
      <c r="D553" s="19"/>
    </row>
    <row r="554" spans="1:4" x14ac:dyDescent="0.15">
      <c r="A554" s="19"/>
      <c r="B554" s="19"/>
      <c r="C554" s="19"/>
      <c r="D554" s="19"/>
    </row>
    <row r="555" spans="1:4" x14ac:dyDescent="0.15">
      <c r="A555" s="19"/>
      <c r="B555" s="19"/>
      <c r="C555" s="19"/>
      <c r="D555" s="19"/>
    </row>
    <row r="556" spans="1:4" x14ac:dyDescent="0.15">
      <c r="A556" s="19"/>
      <c r="B556" s="19"/>
      <c r="C556" s="19"/>
      <c r="D556" s="19"/>
    </row>
    <row r="557" spans="1:4" x14ac:dyDescent="0.15">
      <c r="A557" s="19"/>
      <c r="B557" s="19"/>
      <c r="C557" s="19"/>
      <c r="D557" s="19"/>
    </row>
    <row r="558" spans="1:4" x14ac:dyDescent="0.15">
      <c r="A558" s="19"/>
      <c r="B558" s="19"/>
      <c r="C558" s="19"/>
      <c r="D558" s="19"/>
    </row>
    <row r="559" spans="1:4" x14ac:dyDescent="0.15">
      <c r="A559" s="19"/>
      <c r="B559" s="19"/>
      <c r="C559" s="19"/>
      <c r="D559" s="19"/>
    </row>
    <row r="560" spans="1:4" x14ac:dyDescent="0.15">
      <c r="A560" s="19"/>
      <c r="B560" s="19"/>
      <c r="C560" s="19"/>
      <c r="D560" s="19"/>
    </row>
    <row r="561" spans="1:4" x14ac:dyDescent="0.15">
      <c r="A561" s="19"/>
      <c r="B561" s="19"/>
      <c r="C561" s="19"/>
      <c r="D561" s="19"/>
    </row>
    <row r="562" spans="1:4" x14ac:dyDescent="0.15">
      <c r="A562" s="19"/>
      <c r="B562" s="19"/>
      <c r="C562" s="19"/>
      <c r="D562" s="19"/>
    </row>
    <row r="563" spans="1:4" x14ac:dyDescent="0.15">
      <c r="A563" s="19"/>
      <c r="B563" s="19"/>
      <c r="C563" s="19"/>
      <c r="D563" s="19"/>
    </row>
    <row r="564" spans="1:4" x14ac:dyDescent="0.15">
      <c r="A564" s="19"/>
      <c r="B564" s="19"/>
      <c r="C564" s="19"/>
      <c r="D564" s="19"/>
    </row>
    <row r="565" spans="1:4" x14ac:dyDescent="0.15">
      <c r="A565" s="19"/>
      <c r="B565" s="19"/>
      <c r="C565" s="19"/>
      <c r="D565" s="19"/>
    </row>
    <row r="566" spans="1:4" x14ac:dyDescent="0.15">
      <c r="A566" s="19"/>
      <c r="B566" s="19"/>
      <c r="C566" s="19"/>
      <c r="D566" s="19"/>
    </row>
    <row r="567" spans="1:4" x14ac:dyDescent="0.15">
      <c r="A567" s="19"/>
      <c r="B567" s="19"/>
      <c r="C567" s="19"/>
      <c r="D567" s="19"/>
    </row>
    <row r="568" spans="1:4" x14ac:dyDescent="0.15">
      <c r="A568" s="19"/>
      <c r="B568" s="19"/>
      <c r="C568" s="19"/>
      <c r="D568" s="19"/>
    </row>
    <row r="569" spans="1:4" x14ac:dyDescent="0.15">
      <c r="A569" s="19"/>
      <c r="B569" s="19"/>
      <c r="C569" s="19"/>
      <c r="D569" s="19"/>
    </row>
    <row r="570" spans="1:4" x14ac:dyDescent="0.15">
      <c r="A570" s="19"/>
      <c r="B570" s="19"/>
      <c r="C570" s="19"/>
      <c r="D570" s="19"/>
    </row>
    <row r="571" spans="1:4" x14ac:dyDescent="0.15">
      <c r="A571" s="19"/>
      <c r="B571" s="19"/>
      <c r="C571" s="19"/>
      <c r="D571" s="19"/>
    </row>
    <row r="572" spans="1:4" x14ac:dyDescent="0.15">
      <c r="A572" s="19"/>
      <c r="B572" s="19"/>
      <c r="C572" s="19"/>
      <c r="D572" s="19"/>
    </row>
    <row r="573" spans="1:4" x14ac:dyDescent="0.15">
      <c r="A573" s="19"/>
      <c r="B573" s="19"/>
      <c r="C573" s="19"/>
      <c r="D573" s="19"/>
    </row>
    <row r="574" spans="1:4" x14ac:dyDescent="0.15">
      <c r="A574" s="19"/>
      <c r="B574" s="19"/>
      <c r="C574" s="19"/>
      <c r="D574" s="19"/>
    </row>
    <row r="575" spans="1:4" x14ac:dyDescent="0.15">
      <c r="A575" s="19"/>
      <c r="B575" s="19"/>
      <c r="C575" s="19"/>
      <c r="D575" s="19"/>
    </row>
    <row r="576" spans="1:4" x14ac:dyDescent="0.15">
      <c r="A576" s="19"/>
      <c r="B576" s="19"/>
      <c r="C576" s="19"/>
      <c r="D576" s="19"/>
    </row>
    <row r="577" spans="1:4" x14ac:dyDescent="0.15">
      <c r="A577" s="19"/>
      <c r="B577" s="19"/>
      <c r="C577" s="19"/>
      <c r="D577" s="19"/>
    </row>
    <row r="578" spans="1:4" x14ac:dyDescent="0.15">
      <c r="A578" s="19"/>
      <c r="B578" s="19"/>
      <c r="C578" s="19"/>
      <c r="D578" s="19"/>
    </row>
    <row r="579" spans="1:4" x14ac:dyDescent="0.15">
      <c r="A579" s="19"/>
      <c r="B579" s="19"/>
      <c r="C579" s="19"/>
      <c r="D579" s="19"/>
    </row>
    <row r="580" spans="1:4" x14ac:dyDescent="0.15">
      <c r="A580" s="19"/>
      <c r="B580" s="19"/>
      <c r="C580" s="19"/>
      <c r="D580" s="19"/>
    </row>
    <row r="581" spans="1:4" x14ac:dyDescent="0.15">
      <c r="A581" s="19"/>
      <c r="B581" s="19"/>
      <c r="C581" s="19"/>
      <c r="D581" s="19"/>
    </row>
    <row r="582" spans="1:4" x14ac:dyDescent="0.15">
      <c r="A582" s="19"/>
      <c r="B582" s="19"/>
      <c r="C582" s="19"/>
      <c r="D582" s="19"/>
    </row>
    <row r="583" spans="1:4" x14ac:dyDescent="0.15">
      <c r="A583" s="19"/>
      <c r="B583" s="19"/>
      <c r="C583" s="19"/>
      <c r="D583" s="19"/>
    </row>
    <row r="584" spans="1:4" x14ac:dyDescent="0.15">
      <c r="A584" s="19"/>
      <c r="B584" s="19"/>
      <c r="C584" s="19"/>
      <c r="D584" s="19"/>
    </row>
    <row r="585" spans="1:4" x14ac:dyDescent="0.15">
      <c r="A585" s="19"/>
      <c r="B585" s="19"/>
      <c r="C585" s="19"/>
      <c r="D585" s="19"/>
    </row>
    <row r="586" spans="1:4" x14ac:dyDescent="0.15">
      <c r="A586" s="19"/>
      <c r="B586" s="19"/>
      <c r="C586" s="19"/>
      <c r="D586" s="19"/>
    </row>
    <row r="587" spans="1:4" x14ac:dyDescent="0.15">
      <c r="A587" s="19"/>
      <c r="B587" s="19"/>
      <c r="C587" s="19"/>
      <c r="D587" s="19"/>
    </row>
    <row r="588" spans="1:4" x14ac:dyDescent="0.15">
      <c r="A588" s="19"/>
      <c r="B588" s="19"/>
      <c r="C588" s="19"/>
      <c r="D588" s="19"/>
    </row>
    <row r="589" spans="1:4" x14ac:dyDescent="0.15">
      <c r="A589" s="19"/>
      <c r="B589" s="19"/>
      <c r="C589" s="19"/>
      <c r="D589" s="19"/>
    </row>
    <row r="590" spans="1:4" x14ac:dyDescent="0.15">
      <c r="A590" s="19"/>
      <c r="B590" s="19"/>
      <c r="C590" s="19"/>
      <c r="D590" s="19"/>
    </row>
    <row r="591" spans="1:4" x14ac:dyDescent="0.15">
      <c r="A591" s="19"/>
      <c r="B591" s="19"/>
      <c r="C591" s="19"/>
      <c r="D591" s="19"/>
    </row>
    <row r="592" spans="1:4" x14ac:dyDescent="0.15">
      <c r="A592" s="19"/>
      <c r="B592" s="19"/>
      <c r="C592" s="19"/>
      <c r="D592" s="19"/>
    </row>
    <row r="593" spans="1:4" x14ac:dyDescent="0.15">
      <c r="A593" s="19"/>
      <c r="B593" s="19"/>
      <c r="C593" s="19"/>
      <c r="D593" s="19"/>
    </row>
    <row r="594" spans="1:4" x14ac:dyDescent="0.15">
      <c r="A594" s="19"/>
      <c r="B594" s="19"/>
      <c r="C594" s="19"/>
      <c r="D594" s="19"/>
    </row>
    <row r="595" spans="1:4" x14ac:dyDescent="0.15">
      <c r="A595" s="19"/>
      <c r="B595" s="19"/>
      <c r="C595" s="19"/>
      <c r="D595" s="19"/>
    </row>
    <row r="596" spans="1:4" x14ac:dyDescent="0.15">
      <c r="A596" s="19"/>
      <c r="B596" s="19"/>
      <c r="C596" s="19"/>
      <c r="D596" s="19"/>
    </row>
    <row r="597" spans="1:4" x14ac:dyDescent="0.15">
      <c r="A597" s="19"/>
      <c r="B597" s="19"/>
      <c r="C597" s="19"/>
      <c r="D597" s="19"/>
    </row>
    <row r="598" spans="1:4" x14ac:dyDescent="0.15">
      <c r="A598" s="19"/>
      <c r="B598" s="19"/>
      <c r="C598" s="19"/>
      <c r="D598" s="19"/>
    </row>
    <row r="599" spans="1:4" x14ac:dyDescent="0.15">
      <c r="A599" s="19"/>
      <c r="B599" s="19"/>
      <c r="C599" s="19"/>
      <c r="D599" s="19"/>
    </row>
    <row r="600" spans="1:4" x14ac:dyDescent="0.15">
      <c r="A600" s="19"/>
      <c r="B600" s="19"/>
      <c r="C600" s="19"/>
      <c r="D600" s="19"/>
    </row>
    <row r="601" spans="1:4" x14ac:dyDescent="0.15">
      <c r="A601" s="19"/>
      <c r="B601" s="19"/>
      <c r="C601" s="19"/>
      <c r="D601" s="19"/>
    </row>
    <row r="602" spans="1:4" x14ac:dyDescent="0.15">
      <c r="A602" s="19"/>
      <c r="B602" s="19"/>
      <c r="C602" s="19"/>
      <c r="D602" s="19"/>
    </row>
    <row r="603" spans="1:4" x14ac:dyDescent="0.15">
      <c r="A603" s="19"/>
      <c r="B603" s="19"/>
      <c r="C603" s="19"/>
      <c r="D603" s="19"/>
    </row>
    <row r="604" spans="1:4" x14ac:dyDescent="0.15">
      <c r="A604" s="19"/>
      <c r="B604" s="19"/>
      <c r="C604" s="19"/>
      <c r="D604" s="19"/>
    </row>
    <row r="605" spans="1:4" x14ac:dyDescent="0.15">
      <c r="A605" s="19"/>
      <c r="B605" s="19"/>
      <c r="C605" s="19"/>
      <c r="D605" s="19"/>
    </row>
    <row r="606" spans="1:4" x14ac:dyDescent="0.15">
      <c r="A606" s="19"/>
      <c r="B606" s="19"/>
      <c r="C606" s="19"/>
      <c r="D606" s="19"/>
    </row>
    <row r="607" spans="1:4" x14ac:dyDescent="0.15">
      <c r="A607" s="19"/>
      <c r="B607" s="19"/>
      <c r="C607" s="19"/>
      <c r="D607" s="19"/>
    </row>
    <row r="608" spans="1:4" x14ac:dyDescent="0.15">
      <c r="A608" s="19"/>
      <c r="B608" s="19"/>
      <c r="C608" s="19"/>
      <c r="D608" s="19"/>
    </row>
    <row r="609" spans="1:4" x14ac:dyDescent="0.15">
      <c r="A609" s="19"/>
      <c r="B609" s="19"/>
      <c r="C609" s="19"/>
      <c r="D609" s="19"/>
    </row>
    <row r="610" spans="1:4" x14ac:dyDescent="0.15">
      <c r="A610" s="19"/>
      <c r="B610" s="19"/>
      <c r="C610" s="19"/>
      <c r="D610" s="19"/>
    </row>
    <row r="611" spans="1:4" x14ac:dyDescent="0.15">
      <c r="A611" s="19"/>
      <c r="B611" s="19"/>
      <c r="C611" s="19"/>
      <c r="D611" s="19"/>
    </row>
    <row r="612" spans="1:4" x14ac:dyDescent="0.15">
      <c r="A612" s="19"/>
      <c r="B612" s="19"/>
      <c r="C612" s="19"/>
      <c r="D612" s="19"/>
    </row>
    <row r="613" spans="1:4" x14ac:dyDescent="0.15">
      <c r="A613" s="19"/>
      <c r="B613" s="19"/>
      <c r="C613" s="19"/>
      <c r="D613" s="19"/>
    </row>
    <row r="614" spans="1:4" x14ac:dyDescent="0.15">
      <c r="A614" s="19"/>
      <c r="B614" s="19"/>
      <c r="C614" s="19"/>
      <c r="D614" s="19"/>
    </row>
    <row r="615" spans="1:4" x14ac:dyDescent="0.15">
      <c r="A615" s="19"/>
      <c r="B615" s="19"/>
      <c r="C615" s="19"/>
      <c r="D615" s="19"/>
    </row>
    <row r="616" spans="1:4" x14ac:dyDescent="0.15">
      <c r="A616" s="19"/>
      <c r="B616" s="19"/>
      <c r="C616" s="19"/>
      <c r="D616" s="19"/>
    </row>
    <row r="617" spans="1:4" x14ac:dyDescent="0.15">
      <c r="A617" s="19"/>
      <c r="B617" s="19"/>
      <c r="C617" s="19"/>
      <c r="D617" s="19"/>
    </row>
    <row r="618" spans="1:4" x14ac:dyDescent="0.15">
      <c r="A618" s="19"/>
      <c r="B618" s="19"/>
      <c r="C618" s="19"/>
      <c r="D618" s="19"/>
    </row>
    <row r="619" spans="1:4" x14ac:dyDescent="0.15">
      <c r="A619" s="19"/>
      <c r="B619" s="19"/>
      <c r="C619" s="19"/>
      <c r="D619" s="19"/>
    </row>
    <row r="620" spans="1:4" x14ac:dyDescent="0.15">
      <c r="A620" s="19"/>
      <c r="B620" s="19"/>
      <c r="C620" s="19"/>
      <c r="D620" s="19"/>
    </row>
    <row r="621" spans="1:4" x14ac:dyDescent="0.15">
      <c r="A621" s="19"/>
      <c r="B621" s="19"/>
      <c r="C621" s="19"/>
      <c r="D621" s="19"/>
    </row>
    <row r="622" spans="1:4" x14ac:dyDescent="0.15">
      <c r="A622" s="19"/>
      <c r="B622" s="19"/>
      <c r="C622" s="19"/>
      <c r="D622" s="19"/>
    </row>
    <row r="623" spans="1:4" x14ac:dyDescent="0.15">
      <c r="A623" s="19"/>
      <c r="B623" s="19"/>
      <c r="C623" s="19"/>
      <c r="D623" s="19"/>
    </row>
    <row r="624" spans="1:4" x14ac:dyDescent="0.15">
      <c r="A624" s="19"/>
      <c r="B624" s="19"/>
      <c r="C624" s="19"/>
      <c r="D624" s="19"/>
    </row>
    <row r="625" spans="1:4" x14ac:dyDescent="0.15">
      <c r="A625" s="19"/>
      <c r="B625" s="19"/>
      <c r="C625" s="19"/>
      <c r="D625" s="19"/>
    </row>
    <row r="626" spans="1:4" x14ac:dyDescent="0.15">
      <c r="A626" s="19"/>
      <c r="B626" s="19"/>
      <c r="C626" s="19"/>
      <c r="D626" s="19"/>
    </row>
    <row r="627" spans="1:4" x14ac:dyDescent="0.15">
      <c r="A627" s="19"/>
      <c r="B627" s="19"/>
      <c r="C627" s="19"/>
      <c r="D627" s="19"/>
    </row>
    <row r="628" spans="1:4" x14ac:dyDescent="0.15">
      <c r="A628" s="19"/>
      <c r="B628" s="19"/>
      <c r="C628" s="19"/>
      <c r="D628" s="19"/>
    </row>
    <row r="629" spans="1:4" x14ac:dyDescent="0.15">
      <c r="A629" s="19"/>
      <c r="B629" s="19"/>
      <c r="C629" s="19"/>
      <c r="D629" s="19"/>
    </row>
    <row r="630" spans="1:4" x14ac:dyDescent="0.15">
      <c r="A630" s="19"/>
      <c r="B630" s="19"/>
      <c r="C630" s="19"/>
      <c r="D630" s="19"/>
    </row>
    <row r="631" spans="1:4" x14ac:dyDescent="0.15">
      <c r="A631" s="19"/>
      <c r="B631" s="19"/>
      <c r="C631" s="19"/>
      <c r="D631" s="19"/>
    </row>
    <row r="632" spans="1:4" x14ac:dyDescent="0.15">
      <c r="A632" s="19"/>
      <c r="B632" s="19"/>
      <c r="C632" s="19"/>
      <c r="D632" s="19"/>
    </row>
    <row r="633" spans="1:4" x14ac:dyDescent="0.15">
      <c r="A633" s="19"/>
      <c r="B633" s="19"/>
      <c r="C633" s="19"/>
      <c r="D633" s="19"/>
    </row>
    <row r="634" spans="1:4" x14ac:dyDescent="0.15">
      <c r="A634" s="19"/>
      <c r="B634" s="19"/>
      <c r="C634" s="19"/>
      <c r="D634" s="19"/>
    </row>
    <row r="635" spans="1:4" x14ac:dyDescent="0.15">
      <c r="A635" s="19"/>
      <c r="B635" s="19"/>
      <c r="C635" s="19"/>
      <c r="D635" s="19"/>
    </row>
    <row r="636" spans="1:4" x14ac:dyDescent="0.15">
      <c r="A636" s="19"/>
      <c r="B636" s="19"/>
      <c r="C636" s="19"/>
      <c r="D636" s="19"/>
    </row>
    <row r="637" spans="1:4" x14ac:dyDescent="0.15">
      <c r="A637" s="19"/>
      <c r="B637" s="19"/>
      <c r="C637" s="19"/>
      <c r="D637" s="19"/>
    </row>
    <row r="638" spans="1:4" x14ac:dyDescent="0.15">
      <c r="A638" s="19"/>
      <c r="B638" s="19"/>
      <c r="C638" s="19"/>
      <c r="D638" s="19"/>
    </row>
    <row r="639" spans="1:4" x14ac:dyDescent="0.15">
      <c r="A639" s="19"/>
      <c r="B639" s="19"/>
      <c r="C639" s="19"/>
      <c r="D639" s="19"/>
    </row>
    <row r="640" spans="1:4" x14ac:dyDescent="0.15">
      <c r="A640" s="19"/>
      <c r="B640" s="19"/>
      <c r="C640" s="19"/>
      <c r="D640" s="19"/>
    </row>
    <row r="641" spans="1:4" x14ac:dyDescent="0.15">
      <c r="A641" s="19"/>
      <c r="B641" s="19"/>
      <c r="C641" s="19"/>
      <c r="D641" s="19"/>
    </row>
    <row r="642" spans="1:4" x14ac:dyDescent="0.15">
      <c r="A642" s="19"/>
      <c r="B642" s="19"/>
      <c r="C642" s="19"/>
      <c r="D642" s="19"/>
    </row>
    <row r="643" spans="1:4" x14ac:dyDescent="0.15">
      <c r="A643" s="19"/>
      <c r="B643" s="19"/>
      <c r="C643" s="19"/>
      <c r="D643" s="19"/>
    </row>
    <row r="644" spans="1:4" x14ac:dyDescent="0.15">
      <c r="A644" s="19"/>
      <c r="B644" s="19"/>
      <c r="C644" s="19"/>
      <c r="D644" s="19"/>
    </row>
    <row r="645" spans="1:4" x14ac:dyDescent="0.15">
      <c r="A645" s="19"/>
      <c r="B645" s="19"/>
      <c r="C645" s="19"/>
      <c r="D645" s="19"/>
    </row>
    <row r="646" spans="1:4" x14ac:dyDescent="0.15">
      <c r="A646" s="19"/>
      <c r="B646" s="19"/>
      <c r="C646" s="19"/>
      <c r="D646" s="19"/>
    </row>
    <row r="647" spans="1:4" x14ac:dyDescent="0.15">
      <c r="A647" s="19"/>
      <c r="B647" s="19"/>
      <c r="C647" s="19"/>
      <c r="D647" s="19"/>
    </row>
    <row r="648" spans="1:4" x14ac:dyDescent="0.15">
      <c r="A648" s="19"/>
      <c r="B648" s="19"/>
      <c r="C648" s="19"/>
      <c r="D648" s="19"/>
    </row>
    <row r="649" spans="1:4" x14ac:dyDescent="0.15">
      <c r="A649" s="19"/>
      <c r="B649" s="19"/>
      <c r="C649" s="19"/>
      <c r="D649" s="19"/>
    </row>
    <row r="650" spans="1:4" x14ac:dyDescent="0.15">
      <c r="A650" s="19"/>
      <c r="B650" s="19"/>
      <c r="C650" s="19"/>
      <c r="D650" s="19"/>
    </row>
    <row r="651" spans="1:4" x14ac:dyDescent="0.15">
      <c r="A651" s="19"/>
      <c r="B651" s="19"/>
      <c r="C651" s="19"/>
      <c r="D651" s="19"/>
    </row>
    <row r="652" spans="1:4" x14ac:dyDescent="0.15">
      <c r="A652" s="19"/>
      <c r="B652" s="19"/>
      <c r="C652" s="19"/>
      <c r="D652" s="19"/>
    </row>
    <row r="653" spans="1:4" x14ac:dyDescent="0.15">
      <c r="A653" s="19"/>
      <c r="B653" s="19"/>
      <c r="C653" s="19"/>
      <c r="D653" s="19"/>
    </row>
    <row r="654" spans="1:4" x14ac:dyDescent="0.15">
      <c r="A654" s="19"/>
      <c r="B654" s="19"/>
      <c r="C654" s="19"/>
      <c r="D654" s="19"/>
    </row>
    <row r="655" spans="1:4" x14ac:dyDescent="0.15">
      <c r="A655" s="19"/>
      <c r="B655" s="19"/>
      <c r="C655" s="19"/>
      <c r="D655" s="19"/>
    </row>
    <row r="656" spans="1:4" x14ac:dyDescent="0.15">
      <c r="A656" s="19"/>
      <c r="B656" s="19"/>
      <c r="C656" s="19"/>
      <c r="D656" s="19"/>
    </row>
    <row r="657" spans="1:4" x14ac:dyDescent="0.15">
      <c r="A657" s="19"/>
      <c r="B657" s="19"/>
      <c r="C657" s="19"/>
      <c r="D657" s="19"/>
    </row>
    <row r="658" spans="1:4" x14ac:dyDescent="0.15">
      <c r="A658" s="19"/>
      <c r="B658" s="19"/>
      <c r="C658" s="19"/>
      <c r="D658" s="19"/>
    </row>
    <row r="659" spans="1:4" x14ac:dyDescent="0.15">
      <c r="A659" s="19"/>
      <c r="B659" s="19"/>
      <c r="C659" s="19"/>
      <c r="D659" s="19"/>
    </row>
    <row r="660" spans="1:4" x14ac:dyDescent="0.15">
      <c r="A660" s="19"/>
      <c r="B660" s="19"/>
      <c r="C660" s="19"/>
      <c r="D660" s="19"/>
    </row>
    <row r="661" spans="1:4" x14ac:dyDescent="0.15">
      <c r="A661" s="19"/>
      <c r="B661" s="19"/>
      <c r="C661" s="19"/>
      <c r="D661" s="19"/>
    </row>
    <row r="662" spans="1:4" x14ac:dyDescent="0.15">
      <c r="A662" s="19"/>
      <c r="B662" s="19"/>
      <c r="C662" s="19"/>
      <c r="D662" s="19"/>
    </row>
    <row r="663" spans="1:4" x14ac:dyDescent="0.15">
      <c r="A663" s="19"/>
      <c r="B663" s="19"/>
      <c r="C663" s="19"/>
      <c r="D663" s="19"/>
    </row>
    <row r="664" spans="1:4" x14ac:dyDescent="0.15">
      <c r="A664" s="19"/>
      <c r="B664" s="19"/>
      <c r="C664" s="19"/>
      <c r="D664" s="19"/>
    </row>
    <row r="665" spans="1:4" x14ac:dyDescent="0.15">
      <c r="A665" s="19"/>
      <c r="B665" s="19"/>
      <c r="C665" s="19"/>
      <c r="D665" s="19"/>
    </row>
    <row r="666" spans="1:4" x14ac:dyDescent="0.15">
      <c r="A666" s="19"/>
      <c r="B666" s="19"/>
      <c r="C666" s="19"/>
      <c r="D666" s="19"/>
    </row>
    <row r="667" spans="1:4" x14ac:dyDescent="0.15">
      <c r="A667" s="19"/>
      <c r="B667" s="19"/>
      <c r="C667" s="19"/>
      <c r="D667" s="19"/>
    </row>
    <row r="668" spans="1:4" x14ac:dyDescent="0.15">
      <c r="A668" s="19"/>
      <c r="B668" s="19"/>
      <c r="C668" s="19"/>
      <c r="D668" s="19"/>
    </row>
    <row r="669" spans="1:4" x14ac:dyDescent="0.15">
      <c r="A669" s="19"/>
      <c r="B669" s="19"/>
      <c r="C669" s="19"/>
      <c r="D669" s="19"/>
    </row>
    <row r="670" spans="1:4" x14ac:dyDescent="0.15">
      <c r="A670" s="19"/>
      <c r="B670" s="19"/>
      <c r="C670" s="19"/>
      <c r="D670" s="19"/>
    </row>
    <row r="671" spans="1:4" x14ac:dyDescent="0.15">
      <c r="A671" s="19"/>
      <c r="B671" s="19"/>
      <c r="C671" s="19"/>
      <c r="D671" s="19"/>
    </row>
    <row r="672" spans="1:4" x14ac:dyDescent="0.15">
      <c r="A672" s="19"/>
      <c r="B672" s="19"/>
      <c r="C672" s="19"/>
      <c r="D672" s="19"/>
    </row>
    <row r="673" spans="1:4" x14ac:dyDescent="0.15">
      <c r="A673" s="19"/>
      <c r="B673" s="19"/>
      <c r="C673" s="19"/>
      <c r="D673" s="19"/>
    </row>
    <row r="674" spans="1:4" x14ac:dyDescent="0.15">
      <c r="A674" s="19"/>
      <c r="B674" s="19"/>
      <c r="C674" s="19"/>
      <c r="D674" s="19"/>
    </row>
    <row r="675" spans="1:4" x14ac:dyDescent="0.15">
      <c r="A675" s="19"/>
      <c r="B675" s="19"/>
      <c r="C675" s="19"/>
      <c r="D675" s="19"/>
    </row>
    <row r="676" spans="1:4" x14ac:dyDescent="0.15">
      <c r="A676" s="19"/>
      <c r="B676" s="19"/>
      <c r="C676" s="19"/>
      <c r="D676" s="19"/>
    </row>
    <row r="677" spans="1:4" x14ac:dyDescent="0.15">
      <c r="A677" s="19"/>
      <c r="B677" s="19"/>
      <c r="C677" s="19"/>
      <c r="D677" s="19"/>
    </row>
    <row r="678" spans="1:4" x14ac:dyDescent="0.15">
      <c r="A678" s="19"/>
      <c r="B678" s="19"/>
      <c r="C678" s="19"/>
      <c r="D678" s="19"/>
    </row>
    <row r="679" spans="1:4" x14ac:dyDescent="0.15">
      <c r="A679" s="19"/>
      <c r="B679" s="19"/>
      <c r="C679" s="19"/>
      <c r="D679" s="19"/>
    </row>
    <row r="680" spans="1:4" x14ac:dyDescent="0.15">
      <c r="A680" s="19"/>
      <c r="B680" s="19"/>
      <c r="C680" s="19"/>
      <c r="D680" s="19"/>
    </row>
    <row r="681" spans="1:4" x14ac:dyDescent="0.15">
      <c r="A681" s="19"/>
      <c r="B681" s="19"/>
      <c r="C681" s="19"/>
      <c r="D681" s="19"/>
    </row>
    <row r="682" spans="1:4" x14ac:dyDescent="0.15">
      <c r="A682" s="19"/>
      <c r="B682" s="19"/>
      <c r="C682" s="19"/>
      <c r="D682" s="19"/>
    </row>
    <row r="683" spans="1:4" x14ac:dyDescent="0.15">
      <c r="A683" s="19"/>
      <c r="B683" s="19"/>
      <c r="C683" s="19"/>
      <c r="D683" s="19"/>
    </row>
    <row r="684" spans="1:4" x14ac:dyDescent="0.15">
      <c r="A684" s="19"/>
      <c r="B684" s="19"/>
      <c r="C684" s="19"/>
      <c r="D684" s="19"/>
    </row>
    <row r="685" spans="1:4" x14ac:dyDescent="0.15">
      <c r="A685" s="19"/>
      <c r="B685" s="19"/>
      <c r="C685" s="19"/>
      <c r="D685" s="19"/>
    </row>
    <row r="686" spans="1:4" x14ac:dyDescent="0.15">
      <c r="A686" s="19"/>
      <c r="B686" s="19"/>
      <c r="C686" s="19"/>
      <c r="D686" s="19"/>
    </row>
    <row r="687" spans="1:4" x14ac:dyDescent="0.15">
      <c r="A687" s="19"/>
      <c r="B687" s="19"/>
      <c r="C687" s="19"/>
      <c r="D687" s="19"/>
    </row>
    <row r="688" spans="1:4" x14ac:dyDescent="0.15">
      <c r="A688" s="19"/>
      <c r="B688" s="19"/>
      <c r="C688" s="19"/>
      <c r="D688" s="19"/>
    </row>
    <row r="689" spans="1:4" x14ac:dyDescent="0.15">
      <c r="A689" s="19"/>
      <c r="B689" s="19"/>
      <c r="C689" s="19"/>
      <c r="D689" s="19"/>
    </row>
    <row r="690" spans="1:4" x14ac:dyDescent="0.15">
      <c r="A690" s="19"/>
      <c r="B690" s="19"/>
      <c r="C690" s="19"/>
      <c r="D690" s="19"/>
    </row>
    <row r="691" spans="1:4" x14ac:dyDescent="0.15">
      <c r="A691" s="19"/>
      <c r="B691" s="19"/>
      <c r="C691" s="19"/>
      <c r="D691" s="19"/>
    </row>
    <row r="692" spans="1:4" x14ac:dyDescent="0.15">
      <c r="A692" s="19"/>
      <c r="B692" s="19"/>
      <c r="C692" s="19"/>
      <c r="D692" s="19"/>
    </row>
    <row r="693" spans="1:4" x14ac:dyDescent="0.15">
      <c r="A693" s="19"/>
      <c r="B693" s="19"/>
      <c r="C693" s="19"/>
      <c r="D693" s="19"/>
    </row>
    <row r="694" spans="1:4" x14ac:dyDescent="0.15">
      <c r="A694" s="19"/>
      <c r="B694" s="19"/>
      <c r="C694" s="19"/>
      <c r="D694" s="19"/>
    </row>
    <row r="695" spans="1:4" x14ac:dyDescent="0.15">
      <c r="A695" s="19"/>
      <c r="B695" s="19"/>
      <c r="C695" s="19"/>
      <c r="D695" s="19"/>
    </row>
    <row r="696" spans="1:4" x14ac:dyDescent="0.15">
      <c r="A696" s="19"/>
      <c r="B696" s="19"/>
      <c r="C696" s="19"/>
      <c r="D696" s="19"/>
    </row>
    <row r="697" spans="1:4" x14ac:dyDescent="0.15">
      <c r="A697" s="19"/>
      <c r="B697" s="19"/>
      <c r="C697" s="19"/>
      <c r="D697" s="19"/>
    </row>
    <row r="698" spans="1:4" x14ac:dyDescent="0.15">
      <c r="A698" s="19"/>
      <c r="B698" s="19"/>
      <c r="C698" s="19"/>
      <c r="D698" s="19"/>
    </row>
    <row r="699" spans="1:4" x14ac:dyDescent="0.15">
      <c r="A699" s="19"/>
      <c r="B699" s="19"/>
      <c r="C699" s="19"/>
      <c r="D699" s="19"/>
    </row>
    <row r="700" spans="1:4" x14ac:dyDescent="0.15">
      <c r="A700" s="19"/>
      <c r="B700" s="19"/>
      <c r="C700" s="19"/>
      <c r="D700" s="19"/>
    </row>
    <row r="701" spans="1:4" x14ac:dyDescent="0.15">
      <c r="A701" s="19"/>
      <c r="B701" s="19"/>
      <c r="C701" s="19"/>
      <c r="D701" s="19"/>
    </row>
    <row r="702" spans="1:4" x14ac:dyDescent="0.15">
      <c r="A702" s="19"/>
      <c r="B702" s="19"/>
      <c r="C702" s="19"/>
      <c r="D702" s="19"/>
    </row>
    <row r="703" spans="1:4" x14ac:dyDescent="0.15">
      <c r="A703" s="19"/>
      <c r="B703" s="19"/>
      <c r="C703" s="19"/>
      <c r="D703" s="19"/>
    </row>
    <row r="704" spans="1:4" x14ac:dyDescent="0.15">
      <c r="A704" s="19"/>
      <c r="B704" s="19"/>
      <c r="C704" s="19"/>
      <c r="D704" s="19"/>
    </row>
    <row r="705" spans="1:4" x14ac:dyDescent="0.15">
      <c r="A705" s="19"/>
      <c r="B705" s="19"/>
      <c r="C705" s="19"/>
      <c r="D705" s="19"/>
    </row>
    <row r="706" spans="1:4" x14ac:dyDescent="0.15">
      <c r="A706" s="19"/>
      <c r="B706" s="19"/>
      <c r="C706" s="19"/>
      <c r="D706" s="19"/>
    </row>
    <row r="707" spans="1:4" x14ac:dyDescent="0.15">
      <c r="A707" s="19"/>
      <c r="B707" s="19"/>
      <c r="C707" s="19"/>
      <c r="D707" s="19"/>
    </row>
    <row r="708" spans="1:4" x14ac:dyDescent="0.15">
      <c r="A708" s="19"/>
      <c r="B708" s="19"/>
      <c r="C708" s="19"/>
      <c r="D708" s="19"/>
    </row>
    <row r="709" spans="1:4" x14ac:dyDescent="0.15">
      <c r="A709" s="19"/>
      <c r="B709" s="19"/>
      <c r="C709" s="19"/>
      <c r="D709" s="19"/>
    </row>
    <row r="710" spans="1:4" x14ac:dyDescent="0.15">
      <c r="A710" s="19"/>
      <c r="B710" s="19"/>
      <c r="C710" s="19"/>
      <c r="D710" s="19"/>
    </row>
    <row r="711" spans="1:4" x14ac:dyDescent="0.15">
      <c r="A711" s="19"/>
      <c r="B711" s="19"/>
      <c r="C711" s="19"/>
      <c r="D711" s="19"/>
    </row>
    <row r="712" spans="1:4" x14ac:dyDescent="0.15">
      <c r="A712" s="19"/>
      <c r="B712" s="19"/>
      <c r="C712" s="19"/>
      <c r="D712" s="19"/>
    </row>
    <row r="713" spans="1:4" x14ac:dyDescent="0.15">
      <c r="A713" s="19"/>
      <c r="B713" s="19"/>
      <c r="C713" s="19"/>
      <c r="D713" s="19"/>
    </row>
    <row r="714" spans="1:4" x14ac:dyDescent="0.15">
      <c r="A714" s="19"/>
      <c r="B714" s="19"/>
      <c r="C714" s="19"/>
      <c r="D714" s="19"/>
    </row>
    <row r="715" spans="1:4" x14ac:dyDescent="0.15">
      <c r="A715" s="19"/>
      <c r="B715" s="19"/>
      <c r="C715" s="19"/>
      <c r="D715" s="19"/>
    </row>
    <row r="716" spans="1:4" x14ac:dyDescent="0.15">
      <c r="A716" s="19"/>
      <c r="B716" s="19"/>
      <c r="C716" s="19"/>
      <c r="D716" s="19"/>
    </row>
    <row r="717" spans="1:4" x14ac:dyDescent="0.15">
      <c r="A717" s="19"/>
      <c r="B717" s="19"/>
      <c r="C717" s="19"/>
      <c r="D717" s="19"/>
    </row>
    <row r="718" spans="1:4" x14ac:dyDescent="0.15">
      <c r="A718" s="19"/>
      <c r="B718" s="19"/>
      <c r="C718" s="19"/>
      <c r="D718" s="19"/>
    </row>
    <row r="719" spans="1:4" x14ac:dyDescent="0.15">
      <c r="A719" s="19"/>
      <c r="B719" s="19"/>
      <c r="C719" s="19"/>
      <c r="D719" s="19"/>
    </row>
    <row r="720" spans="1:4" x14ac:dyDescent="0.15">
      <c r="A720" s="19"/>
      <c r="B720" s="19"/>
      <c r="C720" s="19"/>
      <c r="D720" s="19"/>
    </row>
    <row r="721" spans="1:4" x14ac:dyDescent="0.15">
      <c r="A721" s="19"/>
      <c r="B721" s="19"/>
      <c r="C721" s="19"/>
      <c r="D721" s="19"/>
    </row>
    <row r="722" spans="1:4" x14ac:dyDescent="0.15">
      <c r="A722" s="19"/>
      <c r="B722" s="19"/>
      <c r="C722" s="19"/>
      <c r="D722" s="19"/>
    </row>
    <row r="723" spans="1:4" x14ac:dyDescent="0.15">
      <c r="A723" s="19"/>
      <c r="B723" s="19"/>
      <c r="C723" s="19"/>
      <c r="D723" s="19"/>
    </row>
    <row r="724" spans="1:4" x14ac:dyDescent="0.15">
      <c r="A724" s="19"/>
      <c r="B724" s="19"/>
      <c r="C724" s="19"/>
      <c r="D724" s="19"/>
    </row>
    <row r="725" spans="1:4" x14ac:dyDescent="0.15">
      <c r="A725" s="19"/>
      <c r="B725" s="19"/>
      <c r="C725" s="19"/>
      <c r="D725" s="19"/>
    </row>
    <row r="726" spans="1:4" x14ac:dyDescent="0.15">
      <c r="A726" s="19"/>
      <c r="B726" s="19"/>
      <c r="C726" s="19"/>
      <c r="D726" s="19"/>
    </row>
    <row r="727" spans="1:4" x14ac:dyDescent="0.15">
      <c r="A727" s="19"/>
      <c r="B727" s="19"/>
      <c r="C727" s="19"/>
      <c r="D727" s="19"/>
    </row>
    <row r="728" spans="1:4" x14ac:dyDescent="0.15">
      <c r="A728" s="19"/>
      <c r="B728" s="19"/>
      <c r="C728" s="19"/>
      <c r="D728" s="19"/>
    </row>
    <row r="729" spans="1:4" x14ac:dyDescent="0.15">
      <c r="A729" s="19"/>
      <c r="B729" s="19"/>
      <c r="C729" s="19"/>
      <c r="D729" s="19"/>
    </row>
    <row r="730" spans="1:4" x14ac:dyDescent="0.15">
      <c r="A730" s="19"/>
      <c r="B730" s="19"/>
      <c r="C730" s="19"/>
      <c r="D730" s="19"/>
    </row>
    <row r="731" spans="1:4" x14ac:dyDescent="0.15">
      <c r="A731" s="19"/>
      <c r="B731" s="19"/>
      <c r="C731" s="19"/>
      <c r="D731" s="19"/>
    </row>
    <row r="732" spans="1:4" x14ac:dyDescent="0.15">
      <c r="A732" s="19"/>
      <c r="B732" s="19"/>
      <c r="C732" s="19"/>
      <c r="D732" s="19"/>
    </row>
    <row r="733" spans="1:4" x14ac:dyDescent="0.15">
      <c r="A733" s="19"/>
      <c r="B733" s="19"/>
      <c r="C733" s="19"/>
      <c r="D733" s="19"/>
    </row>
    <row r="734" spans="1:4" x14ac:dyDescent="0.15">
      <c r="A734" s="19"/>
      <c r="B734" s="19"/>
      <c r="C734" s="19"/>
      <c r="D734" s="19"/>
    </row>
    <row r="735" spans="1:4" x14ac:dyDescent="0.15">
      <c r="A735" s="19"/>
      <c r="B735" s="19"/>
      <c r="C735" s="19"/>
      <c r="D735" s="19"/>
    </row>
    <row r="736" spans="1:4" x14ac:dyDescent="0.15">
      <c r="A736" s="19"/>
      <c r="B736" s="19"/>
      <c r="C736" s="19"/>
      <c r="D736" s="19"/>
    </row>
    <row r="737" spans="1:4" x14ac:dyDescent="0.15">
      <c r="A737" s="19"/>
      <c r="B737" s="19"/>
      <c r="C737" s="19"/>
      <c r="D737" s="19"/>
    </row>
    <row r="738" spans="1:4" x14ac:dyDescent="0.15">
      <c r="A738" s="19"/>
      <c r="B738" s="19"/>
      <c r="C738" s="19"/>
      <c r="D738" s="19"/>
    </row>
    <row r="739" spans="1:4" x14ac:dyDescent="0.15">
      <c r="A739" s="19"/>
      <c r="B739" s="19"/>
      <c r="C739" s="19"/>
      <c r="D739" s="19"/>
    </row>
    <row r="740" spans="1:4" x14ac:dyDescent="0.15">
      <c r="A740" s="19"/>
      <c r="B740" s="19"/>
      <c r="C740" s="19"/>
      <c r="D740" s="19"/>
    </row>
    <row r="741" spans="1:4" x14ac:dyDescent="0.15">
      <c r="A741" s="19"/>
      <c r="B741" s="19"/>
      <c r="C741" s="19"/>
      <c r="D741" s="19"/>
    </row>
    <row r="742" spans="1:4" x14ac:dyDescent="0.15">
      <c r="A742" s="19"/>
      <c r="B742" s="19"/>
      <c r="C742" s="19"/>
      <c r="D742" s="19"/>
    </row>
    <row r="743" spans="1:4" x14ac:dyDescent="0.15">
      <c r="A743" s="19"/>
      <c r="B743" s="19"/>
      <c r="C743" s="19"/>
      <c r="D743" s="19"/>
    </row>
    <row r="744" spans="1:4" x14ac:dyDescent="0.15">
      <c r="A744" s="19"/>
      <c r="B744" s="19"/>
      <c r="C744" s="19"/>
      <c r="D744" s="19"/>
    </row>
    <row r="745" spans="1:4" x14ac:dyDescent="0.15">
      <c r="A745" s="19"/>
      <c r="B745" s="19"/>
      <c r="C745" s="19"/>
      <c r="D745" s="19"/>
    </row>
    <row r="746" spans="1:4" x14ac:dyDescent="0.15">
      <c r="A746" s="19"/>
      <c r="B746" s="19"/>
      <c r="C746" s="19"/>
      <c r="D746" s="19"/>
    </row>
    <row r="747" spans="1:4" x14ac:dyDescent="0.15">
      <c r="A747" s="19"/>
      <c r="B747" s="19"/>
      <c r="C747" s="19"/>
      <c r="D747" s="19"/>
    </row>
    <row r="748" spans="1:4" x14ac:dyDescent="0.15">
      <c r="A748" s="19"/>
      <c r="B748" s="19"/>
      <c r="C748" s="19"/>
      <c r="D748" s="19"/>
    </row>
    <row r="749" spans="1:4" x14ac:dyDescent="0.15">
      <c r="A749" s="19"/>
      <c r="B749" s="19"/>
      <c r="C749" s="19"/>
      <c r="D749" s="19"/>
    </row>
    <row r="750" spans="1:4" x14ac:dyDescent="0.15">
      <c r="A750" s="19"/>
      <c r="B750" s="19"/>
      <c r="C750" s="19"/>
      <c r="D750" s="19"/>
    </row>
    <row r="751" spans="1:4" x14ac:dyDescent="0.15">
      <c r="A751" s="19"/>
      <c r="B751" s="19"/>
      <c r="C751" s="19"/>
      <c r="D751" s="19"/>
    </row>
    <row r="752" spans="1:4" x14ac:dyDescent="0.15">
      <c r="A752" s="19"/>
      <c r="B752" s="19"/>
      <c r="C752" s="19"/>
      <c r="D752" s="19"/>
    </row>
    <row r="753" spans="1:4" x14ac:dyDescent="0.15">
      <c r="A753" s="19"/>
      <c r="B753" s="19"/>
      <c r="C753" s="19"/>
      <c r="D753" s="19"/>
    </row>
    <row r="754" spans="1:4" x14ac:dyDescent="0.15">
      <c r="A754" s="19"/>
      <c r="B754" s="19"/>
      <c r="C754" s="19"/>
      <c r="D754" s="19"/>
    </row>
    <row r="755" spans="1:4" x14ac:dyDescent="0.15">
      <c r="A755" s="19"/>
      <c r="B755" s="19"/>
      <c r="C755" s="19"/>
      <c r="D755" s="19"/>
    </row>
    <row r="756" spans="1:4" x14ac:dyDescent="0.15">
      <c r="A756" s="19"/>
      <c r="B756" s="19"/>
      <c r="C756" s="19"/>
      <c r="D756" s="19"/>
    </row>
    <row r="757" spans="1:4" x14ac:dyDescent="0.15">
      <c r="A757" s="19"/>
      <c r="B757" s="19"/>
      <c r="C757" s="19"/>
      <c r="D757" s="19"/>
    </row>
    <row r="758" spans="1:4" x14ac:dyDescent="0.15">
      <c r="A758" s="19"/>
      <c r="B758" s="19"/>
      <c r="C758" s="19"/>
      <c r="D758" s="19"/>
    </row>
    <row r="759" spans="1:4" x14ac:dyDescent="0.15">
      <c r="A759" s="19"/>
      <c r="B759" s="19"/>
      <c r="C759" s="19"/>
      <c r="D759" s="19"/>
    </row>
    <row r="760" spans="1:4" x14ac:dyDescent="0.15">
      <c r="A760" s="19"/>
      <c r="B760" s="19"/>
      <c r="C760" s="19"/>
      <c r="D760" s="19"/>
    </row>
    <row r="761" spans="1:4" x14ac:dyDescent="0.15">
      <c r="A761" s="19"/>
      <c r="B761" s="19"/>
      <c r="C761" s="19"/>
      <c r="D761" s="19"/>
    </row>
    <row r="762" spans="1:4" x14ac:dyDescent="0.15">
      <c r="A762" s="19"/>
      <c r="B762" s="19"/>
      <c r="C762" s="19"/>
      <c r="D762" s="19"/>
    </row>
    <row r="763" spans="1:4" x14ac:dyDescent="0.15">
      <c r="A763" s="19"/>
      <c r="B763" s="19"/>
      <c r="C763" s="19"/>
      <c r="D763" s="19"/>
    </row>
    <row r="764" spans="1:4" x14ac:dyDescent="0.15">
      <c r="A764" s="19"/>
      <c r="B764" s="19"/>
      <c r="C764" s="19"/>
      <c r="D764" s="19"/>
    </row>
    <row r="765" spans="1:4" x14ac:dyDescent="0.15">
      <c r="A765" s="19"/>
      <c r="B765" s="19"/>
      <c r="C765" s="19"/>
      <c r="D765" s="19"/>
    </row>
    <row r="766" spans="1:4" x14ac:dyDescent="0.15">
      <c r="A766" s="19"/>
      <c r="B766" s="19"/>
      <c r="C766" s="19"/>
      <c r="D766" s="19"/>
    </row>
    <row r="767" spans="1:4" x14ac:dyDescent="0.15">
      <c r="A767" s="19"/>
      <c r="B767" s="19"/>
      <c r="C767" s="19"/>
      <c r="D767" s="19"/>
    </row>
    <row r="768" spans="1:4" x14ac:dyDescent="0.15">
      <c r="A768" s="19"/>
      <c r="B768" s="19"/>
      <c r="C768" s="19"/>
      <c r="D768" s="19"/>
    </row>
    <row r="769" spans="1:4" x14ac:dyDescent="0.15">
      <c r="A769" s="19"/>
      <c r="B769" s="19"/>
      <c r="C769" s="19"/>
      <c r="D769" s="19"/>
    </row>
    <row r="770" spans="1:4" x14ac:dyDescent="0.15">
      <c r="A770" s="19"/>
      <c r="B770" s="19"/>
      <c r="C770" s="19"/>
      <c r="D770" s="19"/>
    </row>
    <row r="771" spans="1:4" x14ac:dyDescent="0.15">
      <c r="A771" s="19"/>
      <c r="B771" s="19"/>
      <c r="C771" s="19"/>
      <c r="D771" s="19"/>
    </row>
    <row r="772" spans="1:4" x14ac:dyDescent="0.15">
      <c r="A772" s="19"/>
      <c r="B772" s="19"/>
      <c r="C772" s="19"/>
      <c r="D772" s="19"/>
    </row>
    <row r="773" spans="1:4" x14ac:dyDescent="0.15">
      <c r="A773" s="19"/>
      <c r="B773" s="19"/>
      <c r="C773" s="19"/>
      <c r="D773" s="19"/>
    </row>
    <row r="774" spans="1:4" x14ac:dyDescent="0.15">
      <c r="A774" s="19"/>
      <c r="B774" s="19"/>
      <c r="C774" s="19"/>
      <c r="D774" s="19"/>
    </row>
    <row r="775" spans="1:4" x14ac:dyDescent="0.15">
      <c r="A775" s="19"/>
      <c r="B775" s="19"/>
      <c r="C775" s="19"/>
      <c r="D775" s="19"/>
    </row>
    <row r="776" spans="1:4" x14ac:dyDescent="0.15">
      <c r="A776" s="19"/>
      <c r="B776" s="19"/>
      <c r="C776" s="19"/>
      <c r="D776" s="19"/>
    </row>
    <row r="777" spans="1:4" x14ac:dyDescent="0.15">
      <c r="A777" s="19"/>
      <c r="B777" s="19"/>
      <c r="C777" s="19"/>
      <c r="D777" s="19"/>
    </row>
    <row r="778" spans="1:4" x14ac:dyDescent="0.15">
      <c r="A778" s="19"/>
      <c r="B778" s="19"/>
      <c r="C778" s="19"/>
      <c r="D778" s="19"/>
    </row>
    <row r="779" spans="1:4" x14ac:dyDescent="0.15">
      <c r="A779" s="19"/>
      <c r="B779" s="19"/>
      <c r="C779" s="19"/>
      <c r="D779" s="19"/>
    </row>
    <row r="780" spans="1:4" x14ac:dyDescent="0.15">
      <c r="A780" s="19"/>
      <c r="B780" s="19"/>
      <c r="C780" s="19"/>
      <c r="D780" s="19"/>
    </row>
    <row r="781" spans="1:4" x14ac:dyDescent="0.15">
      <c r="A781" s="19"/>
      <c r="B781" s="19"/>
      <c r="C781" s="19"/>
      <c r="D781" s="19"/>
    </row>
    <row r="782" spans="1:4" x14ac:dyDescent="0.15">
      <c r="A782" s="19"/>
      <c r="B782" s="19"/>
      <c r="C782" s="19"/>
      <c r="D782" s="19"/>
    </row>
    <row r="783" spans="1:4" x14ac:dyDescent="0.15">
      <c r="A783" s="19"/>
      <c r="B783" s="19"/>
      <c r="C783" s="19"/>
      <c r="D783" s="19"/>
    </row>
    <row r="784" spans="1:4" x14ac:dyDescent="0.15">
      <c r="A784" s="19"/>
      <c r="B784" s="19"/>
      <c r="C784" s="19"/>
      <c r="D784" s="19"/>
    </row>
    <row r="785" spans="1:4" x14ac:dyDescent="0.15">
      <c r="A785" s="19"/>
      <c r="B785" s="19"/>
      <c r="C785" s="19"/>
      <c r="D785" s="19"/>
    </row>
    <row r="786" spans="1:4" x14ac:dyDescent="0.15">
      <c r="A786" s="19"/>
      <c r="B786" s="19"/>
      <c r="C786" s="19"/>
      <c r="D786" s="19"/>
    </row>
    <row r="787" spans="1:4" x14ac:dyDescent="0.15">
      <c r="A787" s="19"/>
      <c r="B787" s="19"/>
      <c r="C787" s="19"/>
      <c r="D787" s="19"/>
    </row>
    <row r="788" spans="1:4" x14ac:dyDescent="0.15">
      <c r="A788" s="19"/>
      <c r="B788" s="19"/>
      <c r="C788" s="19"/>
      <c r="D788" s="19"/>
    </row>
    <row r="789" spans="1:4" x14ac:dyDescent="0.15">
      <c r="A789" s="19"/>
      <c r="B789" s="19"/>
      <c r="C789" s="19"/>
      <c r="D789" s="19"/>
    </row>
    <row r="790" spans="1:4" x14ac:dyDescent="0.15">
      <c r="A790" s="19"/>
      <c r="B790" s="19"/>
      <c r="C790" s="19"/>
      <c r="D790" s="19"/>
    </row>
    <row r="791" spans="1:4" x14ac:dyDescent="0.15">
      <c r="A791" s="19"/>
      <c r="B791" s="19"/>
      <c r="C791" s="19"/>
      <c r="D791" s="19"/>
    </row>
    <row r="792" spans="1:4" x14ac:dyDescent="0.15">
      <c r="A792" s="19"/>
      <c r="B792" s="19"/>
      <c r="C792" s="19"/>
      <c r="D792" s="19"/>
    </row>
    <row r="793" spans="1:4" x14ac:dyDescent="0.15">
      <c r="A793" s="19"/>
      <c r="B793" s="19"/>
      <c r="C793" s="19"/>
      <c r="D793" s="19"/>
    </row>
    <row r="794" spans="1:4" x14ac:dyDescent="0.15">
      <c r="A794" s="19"/>
      <c r="B794" s="19"/>
      <c r="C794" s="19"/>
      <c r="D794" s="19"/>
    </row>
    <row r="795" spans="1:4" x14ac:dyDescent="0.15">
      <c r="A795" s="19"/>
      <c r="B795" s="19"/>
      <c r="C795" s="19"/>
      <c r="D795" s="19"/>
    </row>
    <row r="796" spans="1:4" x14ac:dyDescent="0.15">
      <c r="A796" s="19"/>
      <c r="B796" s="19"/>
      <c r="C796" s="19"/>
      <c r="D796" s="19"/>
    </row>
    <row r="797" spans="1:4" x14ac:dyDescent="0.15">
      <c r="A797" s="19"/>
      <c r="B797" s="19"/>
      <c r="C797" s="19"/>
      <c r="D797" s="19"/>
    </row>
    <row r="798" spans="1:4" x14ac:dyDescent="0.15">
      <c r="A798" s="19"/>
      <c r="B798" s="19"/>
      <c r="C798" s="19"/>
      <c r="D798" s="19"/>
    </row>
    <row r="799" spans="1:4" x14ac:dyDescent="0.15">
      <c r="A799" s="19"/>
      <c r="B799" s="19"/>
      <c r="C799" s="19"/>
      <c r="D799" s="19"/>
    </row>
    <row r="800" spans="1:4" x14ac:dyDescent="0.15">
      <c r="A800" s="19"/>
      <c r="B800" s="19"/>
      <c r="C800" s="19"/>
      <c r="D800" s="19"/>
    </row>
    <row r="801" spans="1:4" x14ac:dyDescent="0.15">
      <c r="A801" s="19"/>
      <c r="B801" s="19"/>
      <c r="C801" s="19"/>
      <c r="D801" s="19"/>
    </row>
    <row r="802" spans="1:4" x14ac:dyDescent="0.15">
      <c r="A802" s="19"/>
      <c r="B802" s="19"/>
      <c r="C802" s="19"/>
      <c r="D802" s="19"/>
    </row>
    <row r="803" spans="1:4" x14ac:dyDescent="0.15">
      <c r="A803" s="19"/>
      <c r="B803" s="19"/>
      <c r="C803" s="19"/>
      <c r="D803" s="19"/>
    </row>
    <row r="804" spans="1:4" x14ac:dyDescent="0.15">
      <c r="A804" s="19"/>
      <c r="B804" s="19"/>
      <c r="C804" s="19"/>
      <c r="D804" s="19"/>
    </row>
    <row r="805" spans="1:4" x14ac:dyDescent="0.15">
      <c r="A805" s="19"/>
      <c r="B805" s="19"/>
      <c r="C805" s="19"/>
      <c r="D805" s="19"/>
    </row>
    <row r="806" spans="1:4" x14ac:dyDescent="0.15">
      <c r="A806" s="19"/>
      <c r="B806" s="19"/>
      <c r="C806" s="19"/>
      <c r="D806" s="19"/>
    </row>
    <row r="807" spans="1:4" x14ac:dyDescent="0.15">
      <c r="A807" s="19"/>
      <c r="B807" s="19"/>
      <c r="C807" s="19"/>
      <c r="D807" s="19"/>
    </row>
    <row r="808" spans="1:4" x14ac:dyDescent="0.15">
      <c r="A808" s="19"/>
      <c r="B808" s="19"/>
      <c r="C808" s="19"/>
      <c r="D808" s="19"/>
    </row>
    <row r="809" spans="1:4" x14ac:dyDescent="0.15">
      <c r="A809" s="19"/>
      <c r="B809" s="19"/>
      <c r="C809" s="19"/>
      <c r="D809" s="19"/>
    </row>
    <row r="810" spans="1:4" x14ac:dyDescent="0.15">
      <c r="A810" s="19"/>
      <c r="B810" s="19"/>
      <c r="C810" s="19"/>
      <c r="D810" s="19"/>
    </row>
    <row r="811" spans="1:4" x14ac:dyDescent="0.15">
      <c r="A811" s="19"/>
      <c r="B811" s="19"/>
      <c r="C811" s="19"/>
      <c r="D811" s="19"/>
    </row>
    <row r="812" spans="1:4" x14ac:dyDescent="0.15">
      <c r="A812" s="19"/>
      <c r="B812" s="19"/>
      <c r="C812" s="19"/>
      <c r="D812" s="19"/>
    </row>
    <row r="813" spans="1:4" x14ac:dyDescent="0.15">
      <c r="A813" s="19"/>
      <c r="B813" s="19"/>
      <c r="C813" s="19"/>
      <c r="D813" s="19"/>
    </row>
    <row r="814" spans="1:4" x14ac:dyDescent="0.15">
      <c r="A814" s="19"/>
      <c r="B814" s="19"/>
      <c r="C814" s="19"/>
      <c r="D814" s="19"/>
    </row>
    <row r="815" spans="1:4" x14ac:dyDescent="0.15">
      <c r="A815" s="19"/>
      <c r="B815" s="19"/>
      <c r="C815" s="19"/>
      <c r="D815" s="19"/>
    </row>
    <row r="816" spans="1:4" x14ac:dyDescent="0.15">
      <c r="A816" s="19"/>
      <c r="B816" s="19"/>
      <c r="C816" s="19"/>
      <c r="D816" s="19"/>
    </row>
    <row r="817" spans="1:4" x14ac:dyDescent="0.15">
      <c r="A817" s="19"/>
      <c r="B817" s="19"/>
      <c r="C817" s="19"/>
      <c r="D817" s="19"/>
    </row>
    <row r="818" spans="1:4" x14ac:dyDescent="0.15">
      <c r="A818" s="19"/>
      <c r="B818" s="19"/>
      <c r="C818" s="19"/>
      <c r="D818" s="19"/>
    </row>
    <row r="819" spans="1:4" x14ac:dyDescent="0.15">
      <c r="A819" s="19"/>
      <c r="B819" s="19"/>
      <c r="C819" s="19"/>
      <c r="D819" s="19"/>
    </row>
    <row r="820" spans="1:4" x14ac:dyDescent="0.15">
      <c r="A820" s="19"/>
      <c r="B820" s="19"/>
      <c r="C820" s="19"/>
      <c r="D820" s="19"/>
    </row>
    <row r="821" spans="1:4" x14ac:dyDescent="0.15">
      <c r="A821" s="19"/>
      <c r="B821" s="19"/>
      <c r="C821" s="19"/>
      <c r="D821" s="19"/>
    </row>
    <row r="822" spans="1:4" x14ac:dyDescent="0.15">
      <c r="A822" s="19"/>
      <c r="B822" s="19"/>
      <c r="C822" s="19"/>
      <c r="D822" s="19"/>
    </row>
    <row r="823" spans="1:4" x14ac:dyDescent="0.15">
      <c r="A823" s="19"/>
      <c r="B823" s="19"/>
      <c r="C823" s="19"/>
      <c r="D823" s="19"/>
    </row>
    <row r="824" spans="1:4" x14ac:dyDescent="0.15">
      <c r="A824" s="19"/>
      <c r="B824" s="19"/>
      <c r="C824" s="19"/>
      <c r="D824" s="19"/>
    </row>
    <row r="825" spans="1:4" x14ac:dyDescent="0.15">
      <c r="A825" s="19"/>
      <c r="B825" s="19"/>
      <c r="C825" s="19"/>
      <c r="D825" s="19"/>
    </row>
    <row r="826" spans="1:4" x14ac:dyDescent="0.15">
      <c r="A826" s="19"/>
      <c r="B826" s="19"/>
      <c r="C826" s="19"/>
      <c r="D826" s="19"/>
    </row>
    <row r="827" spans="1:4" x14ac:dyDescent="0.15">
      <c r="A827" s="19"/>
      <c r="B827" s="19"/>
      <c r="C827" s="19"/>
      <c r="D827" s="19"/>
    </row>
    <row r="828" spans="1:4" x14ac:dyDescent="0.15">
      <c r="A828" s="19"/>
      <c r="B828" s="19"/>
      <c r="C828" s="19"/>
      <c r="D828" s="19"/>
    </row>
    <row r="829" spans="1:4" x14ac:dyDescent="0.15">
      <c r="A829" s="19"/>
      <c r="B829" s="19"/>
      <c r="C829" s="19"/>
      <c r="D829" s="19"/>
    </row>
    <row r="830" spans="1:4" x14ac:dyDescent="0.15">
      <c r="A830" s="19"/>
      <c r="B830" s="19"/>
      <c r="C830" s="19"/>
      <c r="D830" s="19"/>
    </row>
    <row r="831" spans="1:4" x14ac:dyDescent="0.15">
      <c r="A831" s="19"/>
      <c r="B831" s="19"/>
      <c r="C831" s="19"/>
      <c r="D831" s="19"/>
    </row>
    <row r="832" spans="1:4" x14ac:dyDescent="0.15">
      <c r="A832" s="19"/>
      <c r="B832" s="19"/>
      <c r="C832" s="19"/>
      <c r="D832" s="19"/>
    </row>
    <row r="833" spans="1:4" x14ac:dyDescent="0.15">
      <c r="A833" s="19"/>
      <c r="B833" s="19"/>
      <c r="C833" s="19"/>
      <c r="D833" s="19"/>
    </row>
    <row r="834" spans="1:4" x14ac:dyDescent="0.15">
      <c r="A834" s="19"/>
      <c r="B834" s="19"/>
      <c r="C834" s="19"/>
      <c r="D834" s="19"/>
    </row>
    <row r="835" spans="1:4" x14ac:dyDescent="0.15">
      <c r="A835" s="19"/>
      <c r="B835" s="19"/>
      <c r="C835" s="19"/>
      <c r="D835" s="19"/>
    </row>
    <row r="836" spans="1:4" x14ac:dyDescent="0.15">
      <c r="A836" s="19"/>
      <c r="B836" s="19"/>
      <c r="C836" s="19"/>
      <c r="D836" s="19"/>
    </row>
    <row r="837" spans="1:4" x14ac:dyDescent="0.15">
      <c r="A837" s="19"/>
      <c r="B837" s="19"/>
      <c r="C837" s="19"/>
      <c r="D837" s="19"/>
    </row>
    <row r="838" spans="1:4" x14ac:dyDescent="0.15">
      <c r="A838" s="19"/>
      <c r="B838" s="19"/>
      <c r="C838" s="19"/>
      <c r="D838" s="19"/>
    </row>
    <row r="839" spans="1:4" x14ac:dyDescent="0.15">
      <c r="A839" s="19"/>
      <c r="B839" s="19"/>
      <c r="C839" s="19"/>
      <c r="D839" s="19"/>
    </row>
    <row r="840" spans="1:4" x14ac:dyDescent="0.15">
      <c r="A840" s="19"/>
      <c r="B840" s="19"/>
      <c r="C840" s="19"/>
      <c r="D840" s="19"/>
    </row>
    <row r="841" spans="1:4" x14ac:dyDescent="0.15">
      <c r="A841" s="19"/>
      <c r="B841" s="19"/>
      <c r="C841" s="19"/>
      <c r="D841" s="19"/>
    </row>
    <row r="842" spans="1:4" x14ac:dyDescent="0.15">
      <c r="A842" s="19"/>
      <c r="B842" s="19"/>
      <c r="C842" s="19"/>
      <c r="D842" s="19"/>
    </row>
    <row r="843" spans="1:4" x14ac:dyDescent="0.15">
      <c r="A843" s="19"/>
      <c r="B843" s="19"/>
      <c r="C843" s="19"/>
      <c r="D843" s="19"/>
    </row>
    <row r="844" spans="1:4" x14ac:dyDescent="0.15">
      <c r="A844" s="19"/>
      <c r="B844" s="19"/>
      <c r="C844" s="19"/>
      <c r="D844" s="19"/>
    </row>
    <row r="845" spans="1:4" x14ac:dyDescent="0.15">
      <c r="A845" s="19"/>
      <c r="B845" s="19"/>
      <c r="C845" s="19"/>
      <c r="D845" s="19"/>
    </row>
    <row r="846" spans="1:4" x14ac:dyDescent="0.15">
      <c r="A846" s="19"/>
      <c r="B846" s="19"/>
      <c r="C846" s="19"/>
      <c r="D846" s="19"/>
    </row>
    <row r="847" spans="1:4" x14ac:dyDescent="0.15">
      <c r="A847" s="19"/>
      <c r="B847" s="19"/>
      <c r="C847" s="19"/>
      <c r="D847" s="19"/>
    </row>
    <row r="848" spans="1:4" x14ac:dyDescent="0.15">
      <c r="A848" s="19"/>
      <c r="B848" s="19"/>
      <c r="C848" s="19"/>
      <c r="D848" s="19"/>
    </row>
    <row r="849" spans="1:4" x14ac:dyDescent="0.15">
      <c r="A849" s="19"/>
      <c r="B849" s="19"/>
      <c r="C849" s="19"/>
      <c r="D849" s="19"/>
    </row>
    <row r="850" spans="1:4" x14ac:dyDescent="0.15">
      <c r="A850" s="19"/>
      <c r="B850" s="19"/>
      <c r="C850" s="19"/>
      <c r="D850" s="19"/>
    </row>
    <row r="851" spans="1:4" x14ac:dyDescent="0.15">
      <c r="A851" s="19"/>
      <c r="B851" s="19"/>
      <c r="C851" s="19"/>
      <c r="D851" s="19"/>
    </row>
    <row r="852" spans="1:4" x14ac:dyDescent="0.15">
      <c r="A852" s="19"/>
      <c r="B852" s="19"/>
      <c r="C852" s="19"/>
      <c r="D852" s="19"/>
    </row>
    <row r="853" spans="1:4" x14ac:dyDescent="0.15">
      <c r="A853" s="19"/>
      <c r="B853" s="19"/>
      <c r="C853" s="19"/>
      <c r="D853" s="19"/>
    </row>
    <row r="854" spans="1:4" x14ac:dyDescent="0.15">
      <c r="A854" s="19"/>
      <c r="B854" s="19"/>
      <c r="C854" s="19"/>
      <c r="D854" s="19"/>
    </row>
    <row r="855" spans="1:4" x14ac:dyDescent="0.15">
      <c r="A855" s="19"/>
      <c r="B855" s="19"/>
      <c r="C855" s="19"/>
      <c r="D855" s="19"/>
    </row>
    <row r="856" spans="1:4" x14ac:dyDescent="0.15">
      <c r="A856" s="19"/>
      <c r="B856" s="19"/>
      <c r="C856" s="19"/>
      <c r="D856" s="19"/>
    </row>
    <row r="857" spans="1:4" x14ac:dyDescent="0.15">
      <c r="A857" s="19"/>
      <c r="B857" s="19"/>
      <c r="C857" s="19"/>
      <c r="D857" s="19"/>
    </row>
    <row r="858" spans="1:4" x14ac:dyDescent="0.15">
      <c r="A858" s="19"/>
      <c r="B858" s="19"/>
      <c r="C858" s="19"/>
      <c r="D858" s="19"/>
    </row>
    <row r="859" spans="1:4" x14ac:dyDescent="0.15">
      <c r="A859" s="19"/>
      <c r="B859" s="19"/>
      <c r="C859" s="19"/>
      <c r="D859" s="19"/>
    </row>
    <row r="860" spans="1:4" x14ac:dyDescent="0.15">
      <c r="A860" s="19"/>
      <c r="B860" s="19"/>
      <c r="C860" s="19"/>
      <c r="D860" s="19"/>
    </row>
    <row r="861" spans="1:4" x14ac:dyDescent="0.15">
      <c r="A861" s="19"/>
      <c r="B861" s="19"/>
      <c r="C861" s="19"/>
      <c r="D861" s="19"/>
    </row>
    <row r="862" spans="1:4" x14ac:dyDescent="0.15">
      <c r="A862" s="19"/>
      <c r="B862" s="19"/>
      <c r="C862" s="19"/>
      <c r="D862" s="19"/>
    </row>
    <row r="863" spans="1:4" x14ac:dyDescent="0.15">
      <c r="A863" s="19"/>
      <c r="B863" s="19"/>
      <c r="C863" s="19"/>
      <c r="D863" s="19"/>
    </row>
    <row r="864" spans="1:4" x14ac:dyDescent="0.15">
      <c r="A864" s="19"/>
      <c r="B864" s="19"/>
      <c r="C864" s="19"/>
      <c r="D864" s="19"/>
    </row>
    <row r="865" spans="1:4" x14ac:dyDescent="0.15">
      <c r="A865" s="19"/>
      <c r="B865" s="19"/>
      <c r="C865" s="19"/>
      <c r="D865" s="19"/>
    </row>
    <row r="866" spans="1:4" x14ac:dyDescent="0.15">
      <c r="A866" s="19"/>
      <c r="B866" s="19"/>
      <c r="C866" s="19"/>
      <c r="D866" s="19"/>
    </row>
    <row r="867" spans="1:4" x14ac:dyDescent="0.15">
      <c r="A867" s="19"/>
      <c r="B867" s="19"/>
      <c r="C867" s="19"/>
      <c r="D867" s="19"/>
    </row>
    <row r="868" spans="1:4" x14ac:dyDescent="0.15">
      <c r="A868" s="19"/>
      <c r="B868" s="19"/>
      <c r="C868" s="19"/>
      <c r="D868" s="19"/>
    </row>
    <row r="869" spans="1:4" x14ac:dyDescent="0.15">
      <c r="A869" s="19"/>
      <c r="B869" s="19"/>
      <c r="C869" s="19"/>
      <c r="D869" s="19"/>
    </row>
    <row r="870" spans="1:4" x14ac:dyDescent="0.15">
      <c r="A870" s="19"/>
      <c r="B870" s="19"/>
      <c r="C870" s="19"/>
      <c r="D870" s="19"/>
    </row>
    <row r="871" spans="1:4" x14ac:dyDescent="0.15">
      <c r="A871" s="19"/>
      <c r="B871" s="19"/>
      <c r="C871" s="19"/>
      <c r="D871" s="19"/>
    </row>
    <row r="872" spans="1:4" x14ac:dyDescent="0.15">
      <c r="A872" s="19"/>
      <c r="B872" s="19"/>
      <c r="C872" s="19"/>
      <c r="D872" s="19"/>
    </row>
    <row r="873" spans="1:4" x14ac:dyDescent="0.15">
      <c r="A873" s="19"/>
      <c r="B873" s="19"/>
      <c r="C873" s="19"/>
      <c r="D873" s="19"/>
    </row>
    <row r="874" spans="1:4" x14ac:dyDescent="0.15">
      <c r="A874" s="19"/>
      <c r="B874" s="19"/>
      <c r="C874" s="19"/>
      <c r="D874" s="19"/>
    </row>
    <row r="875" spans="1:4" x14ac:dyDescent="0.15">
      <c r="A875" s="19"/>
      <c r="B875" s="19"/>
      <c r="C875" s="19"/>
      <c r="D875" s="19"/>
    </row>
    <row r="876" spans="1:4" x14ac:dyDescent="0.15">
      <c r="A876" s="19"/>
      <c r="B876" s="19"/>
      <c r="C876" s="19"/>
      <c r="D876" s="19"/>
    </row>
    <row r="877" spans="1:4" x14ac:dyDescent="0.15">
      <c r="A877" s="19"/>
      <c r="B877" s="19"/>
      <c r="C877" s="19"/>
      <c r="D877" s="19"/>
    </row>
    <row r="878" spans="1:4" x14ac:dyDescent="0.15">
      <c r="A878" s="19"/>
      <c r="B878" s="19"/>
      <c r="C878" s="19"/>
      <c r="D878" s="19"/>
    </row>
    <row r="879" spans="1:4" x14ac:dyDescent="0.15">
      <c r="A879" s="19"/>
      <c r="B879" s="19"/>
      <c r="C879" s="19"/>
      <c r="D879" s="19"/>
    </row>
    <row r="880" spans="1:4" x14ac:dyDescent="0.15">
      <c r="A880" s="19"/>
      <c r="B880" s="19"/>
      <c r="C880" s="19"/>
      <c r="D880" s="19"/>
    </row>
    <row r="881" spans="1:4" x14ac:dyDescent="0.15">
      <c r="A881" s="19"/>
      <c r="B881" s="19"/>
      <c r="C881" s="19"/>
      <c r="D881" s="19"/>
    </row>
    <row r="882" spans="1:4" x14ac:dyDescent="0.15">
      <c r="A882" s="19"/>
      <c r="B882" s="19"/>
      <c r="C882" s="19"/>
      <c r="D882" s="19"/>
    </row>
    <row r="883" spans="1:4" x14ac:dyDescent="0.15">
      <c r="A883" s="19"/>
      <c r="B883" s="19"/>
      <c r="C883" s="19"/>
      <c r="D883" s="19"/>
    </row>
    <row r="884" spans="1:4" x14ac:dyDescent="0.15">
      <c r="A884" s="19"/>
      <c r="B884" s="19"/>
      <c r="C884" s="19"/>
      <c r="D884" s="19"/>
    </row>
    <row r="885" spans="1:4" x14ac:dyDescent="0.15">
      <c r="A885" s="19"/>
      <c r="B885" s="19"/>
      <c r="C885" s="19"/>
      <c r="D885" s="19"/>
    </row>
    <row r="886" spans="1:4" x14ac:dyDescent="0.15">
      <c r="A886" s="19"/>
      <c r="B886" s="19"/>
      <c r="C886" s="19"/>
      <c r="D886" s="19"/>
    </row>
    <row r="887" spans="1:4" x14ac:dyDescent="0.15">
      <c r="A887" s="19"/>
      <c r="B887" s="19"/>
      <c r="C887" s="19"/>
      <c r="D887" s="19"/>
    </row>
    <row r="888" spans="1:4" x14ac:dyDescent="0.15">
      <c r="A888" s="19"/>
      <c r="B888" s="19"/>
      <c r="C888" s="19"/>
      <c r="D888" s="19"/>
    </row>
    <row r="889" spans="1:4" x14ac:dyDescent="0.15">
      <c r="A889" s="19"/>
      <c r="B889" s="19"/>
      <c r="C889" s="19"/>
      <c r="D889" s="19"/>
    </row>
    <row r="890" spans="1:4" x14ac:dyDescent="0.15">
      <c r="A890" s="19"/>
      <c r="B890" s="19"/>
      <c r="C890" s="19"/>
      <c r="D890" s="19"/>
    </row>
    <row r="891" spans="1:4" x14ac:dyDescent="0.15">
      <c r="A891" s="19"/>
      <c r="B891" s="19"/>
      <c r="C891" s="19"/>
      <c r="D891" s="19"/>
    </row>
    <row r="892" spans="1:4" x14ac:dyDescent="0.15">
      <c r="A892" s="19"/>
      <c r="B892" s="19"/>
      <c r="C892" s="19"/>
      <c r="D892" s="19"/>
    </row>
    <row r="893" spans="1:4" x14ac:dyDescent="0.15">
      <c r="A893" s="19"/>
      <c r="B893" s="19"/>
      <c r="C893" s="19"/>
      <c r="D893" s="19"/>
    </row>
    <row r="894" spans="1:4" x14ac:dyDescent="0.15">
      <c r="A894" s="19"/>
      <c r="B894" s="19"/>
      <c r="C894" s="19"/>
      <c r="D894" s="19"/>
    </row>
    <row r="895" spans="1:4" x14ac:dyDescent="0.15">
      <c r="A895" s="19"/>
      <c r="B895" s="19"/>
      <c r="C895" s="19"/>
      <c r="D895" s="19"/>
    </row>
    <row r="896" spans="1:4" x14ac:dyDescent="0.15">
      <c r="A896" s="19"/>
      <c r="B896" s="19"/>
      <c r="C896" s="19"/>
      <c r="D896" s="19"/>
    </row>
    <row r="897" spans="1:4" x14ac:dyDescent="0.15">
      <c r="A897" s="19"/>
      <c r="B897" s="19"/>
      <c r="C897" s="19"/>
      <c r="D897" s="19"/>
    </row>
    <row r="898" spans="1:4" x14ac:dyDescent="0.15">
      <c r="A898" s="19"/>
      <c r="B898" s="19"/>
      <c r="C898" s="19"/>
      <c r="D898" s="19"/>
    </row>
    <row r="899" spans="1:4" x14ac:dyDescent="0.15">
      <c r="A899" s="19"/>
      <c r="B899" s="19"/>
      <c r="C899" s="19"/>
      <c r="D899" s="19"/>
    </row>
    <row r="900" spans="1:4" x14ac:dyDescent="0.15">
      <c r="A900" s="19"/>
      <c r="B900" s="19"/>
      <c r="C900" s="19"/>
      <c r="D900" s="19"/>
    </row>
    <row r="901" spans="1:4" x14ac:dyDescent="0.15">
      <c r="A901" s="19"/>
      <c r="B901" s="19"/>
      <c r="C901" s="19"/>
      <c r="D901" s="19"/>
    </row>
    <row r="902" spans="1:4" x14ac:dyDescent="0.15">
      <c r="A902" s="19"/>
      <c r="B902" s="19"/>
      <c r="C902" s="19"/>
      <c r="D902" s="19"/>
    </row>
    <row r="903" spans="1:4" x14ac:dyDescent="0.15">
      <c r="A903" s="19"/>
      <c r="B903" s="19"/>
      <c r="C903" s="19"/>
      <c r="D903" s="19"/>
    </row>
    <row r="904" spans="1:4" x14ac:dyDescent="0.15">
      <c r="A904" s="19"/>
      <c r="B904" s="19"/>
      <c r="C904" s="19"/>
      <c r="D904" s="19"/>
    </row>
    <row r="905" spans="1:4" x14ac:dyDescent="0.15">
      <c r="A905" s="19"/>
      <c r="B905" s="19"/>
      <c r="C905" s="19"/>
      <c r="D905" s="19"/>
    </row>
    <row r="906" spans="1:4" x14ac:dyDescent="0.15">
      <c r="A906" s="19"/>
      <c r="B906" s="19"/>
      <c r="C906" s="19"/>
      <c r="D906" s="19"/>
    </row>
    <row r="907" spans="1:4" x14ac:dyDescent="0.15">
      <c r="A907" s="19"/>
      <c r="B907" s="19"/>
      <c r="C907" s="19"/>
      <c r="D907" s="19"/>
    </row>
    <row r="908" spans="1:4" x14ac:dyDescent="0.15">
      <c r="A908" s="19"/>
      <c r="B908" s="19"/>
      <c r="C908" s="19"/>
      <c r="D908" s="19"/>
    </row>
    <row r="909" spans="1:4" x14ac:dyDescent="0.15">
      <c r="A909" s="19"/>
      <c r="B909" s="19"/>
      <c r="C909" s="19"/>
      <c r="D909" s="19"/>
    </row>
    <row r="910" spans="1:4" x14ac:dyDescent="0.15">
      <c r="A910" s="19"/>
      <c r="B910" s="19"/>
      <c r="C910" s="19"/>
      <c r="D910" s="19"/>
    </row>
    <row r="911" spans="1:4" x14ac:dyDescent="0.15">
      <c r="A911" s="19"/>
      <c r="B911" s="19"/>
      <c r="C911" s="19"/>
      <c r="D911" s="19"/>
    </row>
    <row r="912" spans="1:4" x14ac:dyDescent="0.15">
      <c r="A912" s="19"/>
      <c r="B912" s="19"/>
      <c r="C912" s="19"/>
      <c r="D912" s="19"/>
    </row>
    <row r="913" spans="1:4" x14ac:dyDescent="0.15">
      <c r="A913" s="19"/>
      <c r="B913" s="19"/>
      <c r="C913" s="19"/>
      <c r="D913" s="19"/>
    </row>
    <row r="914" spans="1:4" x14ac:dyDescent="0.15">
      <c r="A914" s="19"/>
      <c r="B914" s="19"/>
      <c r="C914" s="19"/>
      <c r="D914" s="19"/>
    </row>
    <row r="915" spans="1:4" x14ac:dyDescent="0.15">
      <c r="A915" s="19"/>
      <c r="B915" s="19"/>
      <c r="C915" s="19"/>
      <c r="D915" s="19"/>
    </row>
    <row r="916" spans="1:4" x14ac:dyDescent="0.15">
      <c r="A916" s="19"/>
      <c r="B916" s="19"/>
      <c r="C916" s="19"/>
      <c r="D916" s="19"/>
    </row>
    <row r="917" spans="1:4" x14ac:dyDescent="0.15">
      <c r="A917" s="19"/>
      <c r="B917" s="19"/>
      <c r="C917" s="19"/>
      <c r="D917" s="19"/>
    </row>
    <row r="918" spans="1:4" x14ac:dyDescent="0.15">
      <c r="A918" s="19"/>
      <c r="B918" s="19"/>
      <c r="C918" s="19"/>
      <c r="D918" s="19"/>
    </row>
    <row r="919" spans="1:4" x14ac:dyDescent="0.15">
      <c r="A919" s="19"/>
      <c r="B919" s="19"/>
      <c r="C919" s="19"/>
      <c r="D919" s="19"/>
    </row>
    <row r="920" spans="1:4" x14ac:dyDescent="0.15">
      <c r="A920" s="19"/>
      <c r="B920" s="19"/>
      <c r="C920" s="19"/>
      <c r="D920" s="19"/>
    </row>
    <row r="921" spans="1:4" x14ac:dyDescent="0.15">
      <c r="A921" s="19"/>
      <c r="B921" s="19"/>
      <c r="C921" s="19"/>
      <c r="D921" s="19"/>
    </row>
    <row r="922" spans="1:4" x14ac:dyDescent="0.15">
      <c r="A922" s="19"/>
      <c r="B922" s="19"/>
      <c r="C922" s="19"/>
      <c r="D922" s="19"/>
    </row>
    <row r="923" spans="1:4" x14ac:dyDescent="0.15">
      <c r="A923" s="19"/>
      <c r="B923" s="19"/>
      <c r="C923" s="19"/>
      <c r="D923" s="19"/>
    </row>
    <row r="924" spans="1:4" x14ac:dyDescent="0.15">
      <c r="A924" s="19"/>
      <c r="B924" s="19"/>
      <c r="C924" s="19"/>
      <c r="D924" s="19"/>
    </row>
    <row r="925" spans="1:4" x14ac:dyDescent="0.15">
      <c r="A925" s="19"/>
      <c r="B925" s="19"/>
      <c r="C925" s="19"/>
      <c r="D925" s="19"/>
    </row>
    <row r="926" spans="1:4" x14ac:dyDescent="0.15">
      <c r="A926" s="19"/>
      <c r="B926" s="19"/>
      <c r="C926" s="19"/>
      <c r="D926" s="19"/>
    </row>
    <row r="927" spans="1:4" x14ac:dyDescent="0.15">
      <c r="A927" s="19"/>
      <c r="B927" s="19"/>
      <c r="C927" s="19"/>
      <c r="D927" s="19"/>
    </row>
    <row r="928" spans="1:4" x14ac:dyDescent="0.15">
      <c r="A928" s="19"/>
      <c r="B928" s="19"/>
      <c r="C928" s="19"/>
      <c r="D928" s="19"/>
    </row>
    <row r="929" spans="1:4" x14ac:dyDescent="0.15">
      <c r="A929" s="19"/>
      <c r="B929" s="19"/>
      <c r="C929" s="19"/>
      <c r="D929" s="19"/>
    </row>
    <row r="930" spans="1:4" x14ac:dyDescent="0.15">
      <c r="A930" s="19"/>
      <c r="B930" s="19"/>
      <c r="C930" s="19"/>
      <c r="D930" s="19"/>
    </row>
    <row r="931" spans="1:4" x14ac:dyDescent="0.15">
      <c r="A931" s="19"/>
      <c r="B931" s="19"/>
      <c r="C931" s="19"/>
      <c r="D931" s="19"/>
    </row>
    <row r="932" spans="1:4" x14ac:dyDescent="0.15">
      <c r="A932" s="19"/>
      <c r="B932" s="19"/>
      <c r="C932" s="19"/>
      <c r="D932" s="19"/>
    </row>
    <row r="933" spans="1:4" x14ac:dyDescent="0.15">
      <c r="A933" s="19"/>
      <c r="B933" s="19"/>
      <c r="C933" s="19"/>
      <c r="D933" s="19"/>
    </row>
    <row r="934" spans="1:4" x14ac:dyDescent="0.15">
      <c r="A934" s="19"/>
      <c r="B934" s="19"/>
      <c r="C934" s="19"/>
      <c r="D934" s="19"/>
    </row>
    <row r="935" spans="1:4" x14ac:dyDescent="0.15">
      <c r="A935" s="19"/>
      <c r="B935" s="19"/>
      <c r="C935" s="19"/>
      <c r="D935" s="19"/>
    </row>
    <row r="936" spans="1:4" x14ac:dyDescent="0.15">
      <c r="A936" s="19"/>
      <c r="B936" s="19"/>
      <c r="C936" s="19"/>
      <c r="D936" s="19"/>
    </row>
    <row r="937" spans="1:4" x14ac:dyDescent="0.15">
      <c r="A937" s="19"/>
      <c r="B937" s="19"/>
      <c r="C937" s="19"/>
      <c r="D937" s="19"/>
    </row>
    <row r="938" spans="1:4" x14ac:dyDescent="0.15">
      <c r="A938" s="19"/>
      <c r="B938" s="19"/>
      <c r="C938" s="19"/>
      <c r="D938" s="19"/>
    </row>
    <row r="939" spans="1:4" x14ac:dyDescent="0.15">
      <c r="A939" s="19"/>
      <c r="B939" s="19"/>
      <c r="C939" s="19"/>
      <c r="D939" s="19"/>
    </row>
    <row r="940" spans="1:4" x14ac:dyDescent="0.15">
      <c r="A940" s="19"/>
      <c r="B940" s="19"/>
      <c r="C940" s="19"/>
      <c r="D940" s="19"/>
    </row>
    <row r="941" spans="1:4" x14ac:dyDescent="0.15">
      <c r="A941" s="19"/>
      <c r="B941" s="19"/>
      <c r="C941" s="19"/>
      <c r="D941" s="19"/>
    </row>
    <row r="942" spans="1:4" x14ac:dyDescent="0.15">
      <c r="A942" s="19"/>
      <c r="B942" s="19"/>
      <c r="C942" s="19"/>
      <c r="D942" s="19"/>
    </row>
    <row r="943" spans="1:4" x14ac:dyDescent="0.15">
      <c r="A943" s="19"/>
      <c r="B943" s="19"/>
      <c r="C943" s="19"/>
      <c r="D943" s="19"/>
    </row>
    <row r="944" spans="1:4" x14ac:dyDescent="0.15">
      <c r="A944" s="19"/>
      <c r="B944" s="19"/>
      <c r="C944" s="19"/>
      <c r="D944" s="19"/>
    </row>
    <row r="945" spans="1:4" x14ac:dyDescent="0.15">
      <c r="A945" s="19"/>
      <c r="B945" s="19"/>
      <c r="C945" s="19"/>
      <c r="D945" s="19"/>
    </row>
    <row r="946" spans="1:4" x14ac:dyDescent="0.15">
      <c r="A946" s="19"/>
      <c r="B946" s="19"/>
      <c r="C946" s="19"/>
      <c r="D946" s="19"/>
    </row>
    <row r="947" spans="1:4" x14ac:dyDescent="0.15">
      <c r="A947" s="19"/>
      <c r="B947" s="19"/>
      <c r="C947" s="19"/>
      <c r="D947" s="19"/>
    </row>
    <row r="948" spans="1:4" x14ac:dyDescent="0.15">
      <c r="A948" s="19"/>
      <c r="B948" s="19"/>
      <c r="C948" s="19"/>
      <c r="D948" s="19"/>
    </row>
    <row r="949" spans="1:4" x14ac:dyDescent="0.15">
      <c r="A949" s="19"/>
      <c r="B949" s="19"/>
      <c r="C949" s="19"/>
      <c r="D949" s="19"/>
    </row>
    <row r="950" spans="1:4" x14ac:dyDescent="0.15">
      <c r="A950" s="19"/>
      <c r="B950" s="19"/>
      <c r="C950" s="19"/>
      <c r="D950" s="19"/>
    </row>
    <row r="951" spans="1:4" x14ac:dyDescent="0.15">
      <c r="A951" s="19"/>
      <c r="B951" s="19"/>
      <c r="C951" s="19"/>
      <c r="D951" s="19"/>
    </row>
    <row r="952" spans="1:4" x14ac:dyDescent="0.15">
      <c r="A952" s="19"/>
      <c r="B952" s="19"/>
      <c r="C952" s="19"/>
      <c r="D952" s="19"/>
    </row>
    <row r="953" spans="1:4" x14ac:dyDescent="0.15">
      <c r="A953" s="19"/>
      <c r="B953" s="19"/>
      <c r="C953" s="19"/>
      <c r="D953" s="19"/>
    </row>
    <row r="954" spans="1:4" x14ac:dyDescent="0.15">
      <c r="A954" s="19"/>
      <c r="B954" s="19"/>
      <c r="C954" s="19"/>
      <c r="D954" s="19"/>
    </row>
    <row r="955" spans="1:4" x14ac:dyDescent="0.15">
      <c r="A955" s="19"/>
      <c r="B955" s="19"/>
      <c r="C955" s="19"/>
      <c r="D955" s="19"/>
    </row>
    <row r="956" spans="1:4" x14ac:dyDescent="0.15">
      <c r="A956" s="19"/>
      <c r="B956" s="19"/>
      <c r="C956" s="19"/>
      <c r="D956" s="19"/>
    </row>
    <row r="957" spans="1:4" x14ac:dyDescent="0.15">
      <c r="A957" s="19"/>
      <c r="B957" s="19"/>
      <c r="C957" s="19"/>
      <c r="D957" s="19"/>
    </row>
    <row r="958" spans="1:4" x14ac:dyDescent="0.15">
      <c r="A958" s="19"/>
      <c r="B958" s="19"/>
      <c r="C958" s="19"/>
      <c r="D958" s="19"/>
    </row>
    <row r="959" spans="1:4" x14ac:dyDescent="0.15">
      <c r="A959" s="19"/>
      <c r="B959" s="19"/>
      <c r="C959" s="19"/>
      <c r="D959" s="19"/>
    </row>
    <row r="960" spans="1:4" x14ac:dyDescent="0.15">
      <c r="A960" s="19"/>
      <c r="B960" s="19"/>
      <c r="C960" s="19"/>
      <c r="D960" s="19"/>
    </row>
    <row r="961" spans="1:4" x14ac:dyDescent="0.15">
      <c r="A961" s="19"/>
      <c r="B961" s="19"/>
      <c r="C961" s="19"/>
      <c r="D961" s="19"/>
    </row>
    <row r="962" spans="1:4" x14ac:dyDescent="0.15">
      <c r="A962" s="19"/>
      <c r="B962" s="19"/>
      <c r="C962" s="19"/>
      <c r="D962" s="19"/>
    </row>
    <row r="963" spans="1:4" x14ac:dyDescent="0.15">
      <c r="A963" s="19"/>
      <c r="B963" s="19"/>
      <c r="C963" s="19"/>
      <c r="D963" s="19"/>
    </row>
    <row r="964" spans="1:4" x14ac:dyDescent="0.15">
      <c r="A964" s="19"/>
      <c r="B964" s="19"/>
      <c r="C964" s="19"/>
      <c r="D964" s="19"/>
    </row>
    <row r="965" spans="1:4" x14ac:dyDescent="0.15">
      <c r="A965" s="19"/>
      <c r="B965" s="19"/>
      <c r="C965" s="19"/>
      <c r="D965" s="19"/>
    </row>
    <row r="966" spans="1:4" x14ac:dyDescent="0.15">
      <c r="A966" s="19"/>
      <c r="B966" s="19"/>
      <c r="C966" s="19"/>
      <c r="D966" s="19"/>
    </row>
    <row r="967" spans="1:4" x14ac:dyDescent="0.15">
      <c r="A967" s="19"/>
      <c r="B967" s="19"/>
      <c r="C967" s="19"/>
      <c r="D967" s="19"/>
    </row>
    <row r="968" spans="1:4" x14ac:dyDescent="0.15">
      <c r="A968" s="19"/>
      <c r="B968" s="19"/>
      <c r="C968" s="19"/>
      <c r="D968" s="19"/>
    </row>
    <row r="969" spans="1:4" x14ac:dyDescent="0.15">
      <c r="A969" s="19"/>
      <c r="B969" s="19"/>
      <c r="C969" s="19"/>
      <c r="D969" s="19"/>
    </row>
    <row r="970" spans="1:4" x14ac:dyDescent="0.15">
      <c r="A970" s="19"/>
      <c r="B970" s="19"/>
      <c r="C970" s="19"/>
      <c r="D970" s="19"/>
    </row>
    <row r="971" spans="1:4" x14ac:dyDescent="0.15">
      <c r="A971" s="19"/>
      <c r="B971" s="19"/>
      <c r="C971" s="19"/>
      <c r="D971" s="19"/>
    </row>
    <row r="972" spans="1:4" x14ac:dyDescent="0.15">
      <c r="A972" s="19"/>
      <c r="B972" s="19"/>
      <c r="C972" s="19"/>
      <c r="D972" s="19"/>
    </row>
    <row r="973" spans="1:4" x14ac:dyDescent="0.15">
      <c r="A973" s="19"/>
      <c r="B973" s="19"/>
      <c r="C973" s="19"/>
      <c r="D973" s="19"/>
    </row>
    <row r="974" spans="1:4" x14ac:dyDescent="0.15">
      <c r="A974" s="19"/>
      <c r="B974" s="19"/>
      <c r="C974" s="19"/>
      <c r="D974" s="19"/>
    </row>
    <row r="975" spans="1:4" x14ac:dyDescent="0.15">
      <c r="A975" s="19"/>
      <c r="B975" s="19"/>
      <c r="C975" s="19"/>
      <c r="D975" s="19"/>
    </row>
    <row r="976" spans="1:4" x14ac:dyDescent="0.15">
      <c r="A976" s="19"/>
      <c r="B976" s="19"/>
      <c r="C976" s="19"/>
      <c r="D976" s="19"/>
    </row>
    <row r="977" spans="1:4" x14ac:dyDescent="0.15">
      <c r="A977" s="19"/>
      <c r="B977" s="19"/>
      <c r="C977" s="19"/>
      <c r="D977" s="19"/>
    </row>
    <row r="978" spans="1:4" x14ac:dyDescent="0.15">
      <c r="A978" s="19"/>
      <c r="B978" s="19"/>
      <c r="C978" s="19"/>
      <c r="D978" s="19"/>
    </row>
    <row r="979" spans="1:4" x14ac:dyDescent="0.15">
      <c r="A979" s="19"/>
      <c r="B979" s="19"/>
      <c r="C979" s="19"/>
      <c r="D979" s="19"/>
    </row>
    <row r="980" spans="1:4" x14ac:dyDescent="0.15">
      <c r="A980" s="19"/>
      <c r="B980" s="19"/>
      <c r="C980" s="19"/>
      <c r="D980" s="19"/>
    </row>
    <row r="981" spans="1:4" x14ac:dyDescent="0.15">
      <c r="A981" s="19"/>
      <c r="B981" s="19"/>
      <c r="C981" s="19"/>
      <c r="D981" s="19"/>
    </row>
    <row r="982" spans="1:4" x14ac:dyDescent="0.15">
      <c r="A982" s="19"/>
      <c r="B982" s="19"/>
      <c r="C982" s="19"/>
      <c r="D982" s="19"/>
    </row>
    <row r="983" spans="1:4" x14ac:dyDescent="0.15">
      <c r="A983" s="19"/>
      <c r="B983" s="19"/>
      <c r="C983" s="19"/>
      <c r="D983" s="19"/>
    </row>
    <row r="984" spans="1:4" x14ac:dyDescent="0.15">
      <c r="A984" s="19"/>
      <c r="B984" s="19"/>
      <c r="C984" s="19"/>
      <c r="D984" s="19"/>
    </row>
    <row r="985" spans="1:4" x14ac:dyDescent="0.15">
      <c r="A985" s="19"/>
      <c r="B985" s="19"/>
      <c r="C985" s="19"/>
      <c r="D985" s="19"/>
    </row>
    <row r="986" spans="1:4" x14ac:dyDescent="0.15">
      <c r="A986" s="19"/>
      <c r="B986" s="19"/>
      <c r="C986" s="19"/>
      <c r="D986" s="19"/>
    </row>
    <row r="987" spans="1:4" x14ac:dyDescent="0.15">
      <c r="A987" s="19"/>
      <c r="B987" s="19"/>
      <c r="C987" s="19"/>
      <c r="D987" s="19"/>
    </row>
    <row r="988" spans="1:4" x14ac:dyDescent="0.15">
      <c r="A988" s="19"/>
      <c r="B988" s="19"/>
      <c r="C988" s="19"/>
      <c r="D988" s="19"/>
    </row>
    <row r="989" spans="1:4" x14ac:dyDescent="0.15">
      <c r="A989" s="19"/>
      <c r="B989" s="19"/>
      <c r="C989" s="19"/>
      <c r="D989" s="19"/>
    </row>
    <row r="990" spans="1:4" x14ac:dyDescent="0.15">
      <c r="A990" s="19"/>
      <c r="B990" s="19"/>
      <c r="C990" s="19"/>
      <c r="D990" s="19"/>
    </row>
    <row r="991" spans="1:4" x14ac:dyDescent="0.15">
      <c r="A991" s="19"/>
      <c r="B991" s="19"/>
      <c r="C991" s="19"/>
      <c r="D991" s="19"/>
    </row>
    <row r="992" spans="1:4" x14ac:dyDescent="0.15">
      <c r="A992" s="19"/>
      <c r="B992" s="19"/>
      <c r="C992" s="19"/>
      <c r="D992" s="19"/>
    </row>
    <row r="993" spans="1:4" x14ac:dyDescent="0.15">
      <c r="A993" s="19"/>
      <c r="B993" s="19"/>
      <c r="C993" s="19"/>
      <c r="D993" s="19"/>
    </row>
    <row r="994" spans="1:4" x14ac:dyDescent="0.15">
      <c r="A994" s="19"/>
      <c r="B994" s="19"/>
      <c r="C994" s="19"/>
      <c r="D994" s="19"/>
    </row>
    <row r="995" spans="1:4" x14ac:dyDescent="0.15">
      <c r="A995" s="19"/>
      <c r="B995" s="19"/>
      <c r="C995" s="19"/>
      <c r="D995" s="19"/>
    </row>
    <row r="996" spans="1:4" x14ac:dyDescent="0.15">
      <c r="A996" s="19"/>
      <c r="B996" s="19"/>
      <c r="C996" s="19"/>
      <c r="D996" s="19"/>
    </row>
    <row r="997" spans="1:4" x14ac:dyDescent="0.15">
      <c r="A997" s="19"/>
      <c r="B997" s="19"/>
      <c r="C997" s="19"/>
      <c r="D997" s="19"/>
    </row>
    <row r="998" spans="1:4" x14ac:dyDescent="0.15">
      <c r="A998" s="19"/>
      <c r="B998" s="19"/>
      <c r="C998" s="19"/>
      <c r="D998" s="19"/>
    </row>
    <row r="999" spans="1:4" x14ac:dyDescent="0.15">
      <c r="A999" s="19"/>
      <c r="B999" s="19"/>
      <c r="C999" s="19"/>
      <c r="D999" s="19"/>
    </row>
    <row r="1000" spans="1:4" x14ac:dyDescent="0.15">
      <c r="A1000" s="19"/>
      <c r="B1000" s="19"/>
      <c r="C1000" s="19"/>
      <c r="D1000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NDS Data Analysis</vt:lpstr>
      <vt:lpstr>Calculations</vt:lpstr>
      <vt:lpstr>Graphs2</vt:lpstr>
      <vt:lpstr>DataForAnalyses2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</dc:creator>
  <cp:lastModifiedBy>Amaryllis Adey</cp:lastModifiedBy>
  <dcterms:created xsi:type="dcterms:W3CDTF">2015-07-11T18:55:27Z</dcterms:created>
  <dcterms:modified xsi:type="dcterms:W3CDTF">2025-03-11T19:03:16Z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