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amaryllisadey/Library/CloudStorage/Dropbox/SWEL/CopperRiverDelta/Elodea/SI_Ponds/DataAnalysis/ElodeaStableIsotopes/Analysis_Fall2024/DataFiles/MixSIAR/EYS/"/>
    </mc:Choice>
  </mc:AlternateContent>
  <xr:revisionPtr revIDLastSave="0" documentId="13_ncr:1_{F451861C-F550-9544-A0C3-16DCFF0FF5BD}" xr6:coauthVersionLast="47" xr6:coauthVersionMax="47" xr10:uidLastSave="{00000000-0000-0000-0000-000000000000}"/>
  <bookViews>
    <workbookView xWindow="140" yWindow="920" windowWidth="14440" windowHeight="169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B7" i="1"/>
  <c r="E6" i="1"/>
  <c r="D6" i="1"/>
  <c r="C6" i="1"/>
  <c r="B6" i="1"/>
  <c r="E5" i="1"/>
  <c r="D5" i="1"/>
  <c r="E3" i="1"/>
  <c r="C5" i="1"/>
  <c r="B5" i="1"/>
  <c r="C4" i="1"/>
  <c r="B4" i="1"/>
  <c r="E4" i="1"/>
  <c r="D4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<sst xmlns="http://schemas.openxmlformats.org/spreadsheetml/2006/main" count="26" uniqueCount="16">
  <si>
    <t>Source</t>
  </si>
  <si>
    <t>Meand13C</t>
  </si>
  <si>
    <t>SDd13C</t>
  </si>
  <si>
    <t>Meand15N</t>
  </si>
  <si>
    <t>SDd15N</t>
  </si>
  <si>
    <t>Pond</t>
  </si>
  <si>
    <t>Status</t>
  </si>
  <si>
    <t>n</t>
  </si>
  <si>
    <t>Millfoil</t>
  </si>
  <si>
    <t>EyakSouth</t>
  </si>
  <si>
    <t>native</t>
  </si>
  <si>
    <t>Peatmoss</t>
  </si>
  <si>
    <t>Bogbean</t>
  </si>
  <si>
    <t>Horsetail</t>
  </si>
  <si>
    <t>Sedge</t>
  </si>
  <si>
    <t>YellowPondlily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</si>
</sst>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theme="1"/>
      <name val="Calibri"/>
      <family val="2"/>
    </font>
    <font>
      <sz val="10"/>
      <color theme="1"/>
      <name val="&quot;Open Sans&quot;"/>
    </font>
    <font>
      <sz val="12"/>
      <color rgb="FF000000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/>
    <xf numFmtId="0" fontId="3" fillId="0" borderId="1" xfId="0" applyFont="1" applyBorder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maryllisadey/Library/CloudStorage/Dropbox/SWEL/CopperRiverDelta/Elodea/SI_Ponds/DataAnalysis/ElodeaStableIsotopes/Analysis_Fall2024/DataFiles/CRD_SIData.xlsx" TargetMode="External"/><Relationship Id="rId1" Type="http://schemas.openxmlformats.org/officeDocument/2006/relationships/externalLinkPath" Target="/Users/amaryllisadey/Library/CloudStorage/Dropbox/SWEL/CopperRiverDelta/Elodea/SI_Ponds/DataAnalysis/ElodeaStableIsotopes/Analysis_Fall2024/DataFiles/CRD_SI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-29.067636499999999</v>
          </cell>
        </row>
        <row r="3">
          <cell r="C3">
            <v>-28.993310000000001</v>
          </cell>
        </row>
        <row r="4">
          <cell r="C4">
            <v>-28.972190000000001</v>
          </cell>
        </row>
        <row r="5">
          <cell r="C5">
            <v>-28.715813000000001</v>
          </cell>
        </row>
        <row r="6">
          <cell r="C6">
            <v>-28.602480499999999</v>
          </cell>
        </row>
        <row r="7">
          <cell r="C7">
            <v>-29.613717699999999</v>
          </cell>
          <cell r="D7">
            <v>-8.5665000000000005E-2</v>
          </cell>
        </row>
        <row r="8">
          <cell r="C8">
            <v>-29.5129716</v>
          </cell>
          <cell r="D8">
            <v>1.3691884000000001</v>
          </cell>
        </row>
        <row r="9">
          <cell r="C9">
            <v>-28.389099999999999</v>
          </cell>
          <cell r="D9">
            <v>2.2099259999999998</v>
          </cell>
        </row>
        <row r="10">
          <cell r="C10">
            <v>-28.146000000000001</v>
          </cell>
          <cell r="D10">
            <v>2.0194209999999999</v>
          </cell>
        </row>
        <row r="11">
          <cell r="C11">
            <v>-27.301200000000001</v>
          </cell>
          <cell r="D11">
            <v>2.5484800000000001</v>
          </cell>
        </row>
        <row r="29">
          <cell r="C29">
            <v>-28.166699999999999</v>
          </cell>
          <cell r="D29">
            <v>2.3070930000000001</v>
          </cell>
        </row>
        <row r="30">
          <cell r="C30">
            <v>-27.934200000000001</v>
          </cell>
          <cell r="D30">
            <v>2.0546799999999998</v>
          </cell>
        </row>
        <row r="31">
          <cell r="C31">
            <v>-27.220800000000001</v>
          </cell>
          <cell r="D31">
            <v>1.4441280000000001</v>
          </cell>
        </row>
        <row r="32">
          <cell r="C32">
            <v>-30.75488</v>
          </cell>
          <cell r="D32">
            <v>-0.28769600000000001</v>
          </cell>
        </row>
        <row r="33">
          <cell r="C33">
            <v>-23.225592500000001</v>
          </cell>
          <cell r="D33">
            <v>0.38374589999999997</v>
          </cell>
        </row>
        <row r="34">
          <cell r="C34">
            <v>-23.071200000000001</v>
          </cell>
          <cell r="D34">
            <v>3.4531070000000001</v>
          </cell>
        </row>
        <row r="39">
          <cell r="C39">
            <v>-26.862574200000001</v>
          </cell>
          <cell r="D39">
            <v>-2.8000585</v>
          </cell>
        </row>
        <row r="40">
          <cell r="C40">
            <v>-26.070699999999999</v>
          </cell>
          <cell r="D40">
            <v>0.91884600000000005</v>
          </cell>
        </row>
        <row r="41">
          <cell r="C41">
            <v>-25.6060157</v>
          </cell>
          <cell r="D41">
            <v>-2.8338923</v>
          </cell>
        </row>
        <row r="42">
          <cell r="C42">
            <v>-25.5503</v>
          </cell>
          <cell r="D42">
            <v>0.111105</v>
          </cell>
        </row>
        <row r="43">
          <cell r="C43">
            <v>-24.7377</v>
          </cell>
          <cell r="D43">
            <v>1.9497500000000001</v>
          </cell>
        </row>
        <row r="44">
          <cell r="C44">
            <v>-27.91</v>
          </cell>
          <cell r="D44">
            <v>-0.17</v>
          </cell>
        </row>
        <row r="45">
          <cell r="C45">
            <v>-27.72</v>
          </cell>
          <cell r="D45">
            <v>-0.72</v>
          </cell>
        </row>
        <row r="46">
          <cell r="C46">
            <v>-27.62</v>
          </cell>
          <cell r="D46">
            <v>-0.08</v>
          </cell>
        </row>
        <row r="51">
          <cell r="C51">
            <v>-26.066700000000001</v>
          </cell>
          <cell r="D51">
            <v>2.498405</v>
          </cell>
        </row>
        <row r="52">
          <cell r="C52">
            <v>-25.593499999999999</v>
          </cell>
          <cell r="D52">
            <v>2.5811380000000002</v>
          </cell>
        </row>
        <row r="53">
          <cell r="C53">
            <v>-25.416799999999999</v>
          </cell>
          <cell r="D53">
            <v>2.9469080000000001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7"/>
  <sheetViews>
    <sheetView tabSelected="1" workbookViewId="0">
      <selection activeCell="H8" sqref="H8"/>
    </sheetView>
  </sheetViews>
  <sheetFormatPr baseColWidth="10" defaultColWidth="12.6640625" defaultRowHeight="15.75" customHeight="1"/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4" ht="15.75" customHeight="1">
      <c r="A2" s="7" t="s">
        <v>12</v>
      </c>
      <c r="B2" s="1">
        <f>AVERAGE([1]Sheet1!$C$7:$C$11)</f>
        <v>-28.592597860000001</v>
      </c>
      <c r="C2" s="1">
        <f>STDEV([1]Sheet1!$C$2:$C$6)</f>
        <v>0.20003014972842259</v>
      </c>
      <c r="D2" s="1">
        <f>AVERAGE([1]Sheet1!$D$7:$D$11)</f>
        <v>1.61227008</v>
      </c>
      <c r="E2" s="1">
        <f>STDEV([1]Sheet1!$D$7:$D$11)</f>
        <v>1.0418164094168088</v>
      </c>
      <c r="F2" s="1" t="s">
        <v>9</v>
      </c>
      <c r="G2" s="1" t="s">
        <v>10</v>
      </c>
      <c r="H2" s="1">
        <v>5</v>
      </c>
    </row>
    <row r="3" spans="1:14" ht="15.75" customHeight="1">
      <c r="A3" s="7" t="s">
        <v>13</v>
      </c>
      <c r="B3" s="1">
        <f>AVERAGE([1]Sheet1!$C$29:$C$31)</f>
        <v>-27.773899999999998</v>
      </c>
      <c r="C3" s="1">
        <f>STDEV([1]Sheet1!$C$29:$C$31)</f>
        <v>0.49290340838748448</v>
      </c>
      <c r="D3" s="1">
        <f>AVERAGE([1]Sheet1!$D$29:$D$31)</f>
        <v>1.9353003333333332</v>
      </c>
      <c r="E3" s="1">
        <f>STDEV([1]Sheet1!$D$29:$D$31)</f>
        <v>0.44369558980942725</v>
      </c>
      <c r="F3" s="1" t="s">
        <v>9</v>
      </c>
      <c r="G3" s="1" t="s">
        <v>10</v>
      </c>
      <c r="H3" s="1">
        <v>3</v>
      </c>
    </row>
    <row r="4" spans="1:14" ht="15.75" customHeight="1">
      <c r="A4" s="7" t="s">
        <v>8</v>
      </c>
      <c r="B4" s="1">
        <f>AVERAGE([1]Sheet1!$C$32:$C$34)</f>
        <v>-25.683890833333336</v>
      </c>
      <c r="C4" s="1">
        <f>STDEV([1]Sheet1!$C$32:$C$34)</f>
        <v>4.39228387144456</v>
      </c>
      <c r="D4" s="1">
        <f>AVERAGE([1]Sheet1!$D$32:$D$34)</f>
        <v>1.1830523000000002</v>
      </c>
      <c r="E4" s="1">
        <f>STDEV([1]Sheet1!$D$32:$D$34)</f>
        <v>1.9943845697389886</v>
      </c>
      <c r="F4" s="1" t="s">
        <v>9</v>
      </c>
      <c r="G4" s="1" t="s">
        <v>10</v>
      </c>
      <c r="H4" s="1">
        <v>3</v>
      </c>
    </row>
    <row r="5" spans="1:14" ht="15.75" customHeight="1">
      <c r="A5" s="7" t="s">
        <v>11</v>
      </c>
      <c r="B5" s="1">
        <f>AVERAGE([1]Sheet1!$C$39:$C$43)</f>
        <v>-25.765457979999997</v>
      </c>
      <c r="C5" s="1">
        <f>STDEV([1]Sheet1!$C$39:$C$43)</f>
        <v>0.77859455967527291</v>
      </c>
      <c r="D5" s="1">
        <f>AVERAGE([1]Sheet1!$D$39:$D$43)</f>
        <v>-0.53084995999999995</v>
      </c>
      <c r="E5" s="1">
        <f>STDEV([1]Sheet1!$D$39:$D$43)</f>
        <v>2.1863446735649057</v>
      </c>
      <c r="F5" s="1" t="s">
        <v>9</v>
      </c>
      <c r="G5" s="1" t="s">
        <v>10</v>
      </c>
      <c r="H5" s="1">
        <v>5</v>
      </c>
    </row>
    <row r="6" spans="1:14" ht="15.75" customHeight="1">
      <c r="A6" s="7" t="s">
        <v>14</v>
      </c>
      <c r="B6" s="1">
        <f>AVERAGE([1]Sheet1!$C$44:$C$46)</f>
        <v>-27.75</v>
      </c>
      <c r="C6" s="1">
        <f>STDEV([1]Sheet1!$C$44:$C$46)</f>
        <v>0.14730919862656211</v>
      </c>
      <c r="D6" s="1">
        <f>AVERAGE([1]Sheet1!$D$44:$D$46)</f>
        <v>-0.32333333333333331</v>
      </c>
      <c r="E6" s="1">
        <f>STDEV([1]Sheet1!$D$44:$D$46)</f>
        <v>0.34645827069552448</v>
      </c>
      <c r="F6" s="1" t="s">
        <v>9</v>
      </c>
      <c r="G6" s="1" t="s">
        <v>10</v>
      </c>
      <c r="H6" s="1">
        <v>3</v>
      </c>
    </row>
    <row r="7" spans="1:14" ht="15.75" customHeight="1">
      <c r="A7" s="7" t="s">
        <v>15</v>
      </c>
      <c r="B7" s="1">
        <f>AVERAGE([1]Sheet1!$C$51:$C$53)</f>
        <v>-25.692333333333334</v>
      </c>
      <c r="C7" s="1">
        <f>STDEV([1]Sheet1!$C$51:$C$53)</f>
        <v>0.33603351519355057</v>
      </c>
      <c r="D7" s="1">
        <f>AVERAGE([1]Sheet1!$D$51:$D$53)</f>
        <v>2.6754836666666666</v>
      </c>
      <c r="E7" s="1">
        <f>STDEV([1]Sheet1!$D$51:$D$53)</f>
        <v>0.23867250337299717</v>
      </c>
      <c r="F7" s="1" t="s">
        <v>9</v>
      </c>
      <c r="G7" s="1" t="s">
        <v>10</v>
      </c>
      <c r="H7" s="1">
        <v>5</v>
      </c>
    </row>
    <row r="12" spans="1:14" ht="16">
      <c r="A12" s="2"/>
      <c r="B12" s="2"/>
      <c r="D12" s="2"/>
      <c r="E12" s="2"/>
      <c r="G12" s="2"/>
      <c r="H12" s="2"/>
      <c r="I12" s="3"/>
      <c r="J12" s="3"/>
      <c r="K12" s="4"/>
      <c r="L12" s="4"/>
      <c r="M12" s="2"/>
      <c r="N12" s="2"/>
    </row>
    <row r="13" spans="1:14" ht="16">
      <c r="A13" s="2"/>
      <c r="B13" s="2"/>
      <c r="D13" s="2"/>
      <c r="E13" s="2"/>
      <c r="G13" s="5"/>
      <c r="H13" s="5"/>
      <c r="I13" s="2"/>
      <c r="J13" s="2"/>
      <c r="K13" s="4"/>
      <c r="L13" s="4"/>
      <c r="M13" s="2"/>
      <c r="N13" s="2"/>
    </row>
    <row r="14" spans="1:14" ht="16">
      <c r="A14" s="2"/>
      <c r="B14" s="2"/>
      <c r="D14" s="2"/>
      <c r="E14" s="2"/>
      <c r="G14" s="2"/>
      <c r="H14" s="2"/>
      <c r="I14" s="2"/>
      <c r="J14" s="2"/>
      <c r="K14" s="6"/>
      <c r="L14" s="6"/>
      <c r="M14" s="2"/>
      <c r="N14" s="2"/>
    </row>
    <row r="15" spans="1:14" ht="16">
      <c r="D15" s="4"/>
      <c r="E15" s="4"/>
      <c r="G15" s="5"/>
      <c r="H15" s="5"/>
    </row>
    <row r="16" spans="1:14" ht="16">
      <c r="D16" s="4"/>
      <c r="E16" s="4"/>
      <c r="G16" s="2"/>
      <c r="H16" s="2"/>
    </row>
    <row r="17" spans="7:8" ht="15.75" customHeight="1">
      <c r="G17" s="4"/>
      <c r="H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Amaryllis Adey</cp:lastModifiedBy>
  <dcterms:modified xsi:type="dcterms:W3CDTF">2024-12-23T19:18:44Z</dcterms:modified>
</cp:coreProperties>
</file>