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PondTemps/DataAnalysis/PondTempsAnalysis/DataFiles/CopperRiver_CreatedFiles/"/>
    </mc:Choice>
  </mc:AlternateContent>
  <xr:revisionPtr revIDLastSave="0" documentId="8_{73D32D6E-0390-A74D-AD4B-5BE028851BB7}" xr6:coauthVersionLast="47" xr6:coauthVersionMax="47" xr10:uidLastSave="{00000000-0000-0000-0000-000000000000}"/>
  <bookViews>
    <workbookView xWindow="0" yWindow="720" windowWidth="29400" windowHeight="18400" xr2:uid="{325212BB-477E-0A41-A390-5190B25EBB90}"/>
  </bookViews>
  <sheets>
    <sheet name="Delta_STD" sheetId="2" r:id="rId1"/>
    <sheet name="RawValu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3" l="1"/>
  <c r="H15" i="3"/>
  <c r="G16" i="3"/>
  <c r="G17" i="3"/>
  <c r="H17" i="3" s="1"/>
  <c r="G15" i="3"/>
  <c r="G3" i="3"/>
  <c r="H3" i="3" s="1"/>
  <c r="F16" i="3"/>
  <c r="F17" i="3"/>
  <c r="F18" i="3"/>
  <c r="F19" i="3"/>
  <c r="F20" i="3"/>
  <c r="G20" i="3" s="1"/>
  <c r="H20" i="3" s="1"/>
  <c r="F21" i="3"/>
  <c r="G21" i="3" s="1"/>
  <c r="H21" i="3" s="1"/>
  <c r="F22" i="3"/>
  <c r="G24" i="3" s="1"/>
  <c r="H24" i="3" s="1"/>
  <c r="F23" i="3"/>
  <c r="F24" i="3"/>
  <c r="F25" i="3"/>
  <c r="F26" i="3"/>
  <c r="F27" i="3"/>
  <c r="F28" i="3"/>
  <c r="G28" i="3" s="1"/>
  <c r="H28" i="3" s="1"/>
  <c r="F29" i="3"/>
  <c r="G29" i="3" s="1"/>
  <c r="H29" i="3" s="1"/>
  <c r="F30" i="3"/>
  <c r="G36" i="3" s="1"/>
  <c r="H36" i="3" s="1"/>
  <c r="F31" i="3"/>
  <c r="F32" i="3"/>
  <c r="F33" i="3"/>
  <c r="F34" i="3"/>
  <c r="F35" i="3"/>
  <c r="F36" i="3"/>
  <c r="F37" i="3"/>
  <c r="G19" i="3"/>
  <c r="H19" i="3" s="1"/>
  <c r="F15" i="3"/>
  <c r="E36" i="3"/>
  <c r="E37" i="3"/>
  <c r="E32" i="3"/>
  <c r="E33" i="3"/>
  <c r="E28" i="3"/>
  <c r="E29" i="3"/>
  <c r="E24" i="3"/>
  <c r="E25" i="3"/>
  <c r="E20" i="3"/>
  <c r="E21" i="3"/>
  <c r="E16" i="3"/>
  <c r="E17" i="3"/>
  <c r="E12" i="3"/>
  <c r="F12" i="3"/>
  <c r="G12" i="3" s="1"/>
  <c r="H12" i="3" s="1"/>
  <c r="E13" i="3"/>
  <c r="F13" i="3"/>
  <c r="E35" i="3"/>
  <c r="E31" i="3"/>
  <c r="G27" i="3"/>
  <c r="H27" i="3" s="1"/>
  <c r="E27" i="3"/>
  <c r="E23" i="3"/>
  <c r="E19" i="3"/>
  <c r="E15" i="3"/>
  <c r="H5" i="3"/>
  <c r="F14" i="3"/>
  <c r="E11" i="3"/>
  <c r="F11" i="3"/>
  <c r="F10" i="3"/>
  <c r="G11" i="3" s="1"/>
  <c r="E8" i="3"/>
  <c r="E9" i="3"/>
  <c r="E7" i="3"/>
  <c r="F9" i="3"/>
  <c r="F8" i="3"/>
  <c r="F7" i="3"/>
  <c r="G7" i="3" s="1"/>
  <c r="F6" i="3"/>
  <c r="G5" i="3"/>
  <c r="G4" i="3"/>
  <c r="H4" i="3" s="1"/>
  <c r="F4" i="3"/>
  <c r="F5" i="3"/>
  <c r="E4" i="3"/>
  <c r="E5" i="3"/>
  <c r="E3" i="3"/>
  <c r="F3" i="3"/>
  <c r="F2" i="3"/>
  <c r="G31" i="3" l="1"/>
  <c r="H31" i="3" s="1"/>
  <c r="G25" i="3"/>
  <c r="H25" i="3" s="1"/>
  <c r="G32" i="3"/>
  <c r="H32" i="3" s="1"/>
  <c r="G37" i="3"/>
  <c r="H37" i="3" s="1"/>
  <c r="G35" i="3"/>
  <c r="H35" i="3" s="1"/>
  <c r="G23" i="3"/>
  <c r="H23" i="3" s="1"/>
  <c r="G33" i="3"/>
  <c r="H33" i="3" s="1"/>
  <c r="G13" i="3"/>
  <c r="H13" i="3" s="1"/>
  <c r="G9" i="3"/>
  <c r="H9" i="3" s="1"/>
  <c r="G8" i="3"/>
  <c r="H8" i="3" s="1"/>
  <c r="H11" i="3"/>
  <c r="H7" i="3"/>
</calcChain>
</file>

<file path=xl/sharedStrings.xml><?xml version="1.0" encoding="utf-8"?>
<sst xmlns="http://schemas.openxmlformats.org/spreadsheetml/2006/main" count="75" uniqueCount="18">
  <si>
    <t>Pond</t>
  </si>
  <si>
    <t>BVS</t>
  </si>
  <si>
    <t>CAB</t>
  </si>
  <si>
    <t>CAN</t>
  </si>
  <si>
    <t>EYS</t>
  </si>
  <si>
    <t>RHM</t>
  </si>
  <si>
    <t>SQR</t>
  </si>
  <si>
    <t>TIN</t>
  </si>
  <si>
    <t>TIS</t>
  </si>
  <si>
    <t>WDD</t>
  </si>
  <si>
    <t>Year</t>
  </si>
  <si>
    <t>Mean</t>
  </si>
  <si>
    <t>Std</t>
  </si>
  <si>
    <t>Time</t>
  </si>
  <si>
    <t>Std2</t>
  </si>
  <si>
    <t>Sum</t>
  </si>
  <si>
    <t>MeanDiff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</si>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</sst>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9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9" fontId="0" fillId="0" borderId="0" xfId="0" applyNumberFormat="1" applyBorder="1"/>
    <xf numFmtId="169" fontId="0" fillId="0" borderId="3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02C0-A6BA-E24A-B7EC-F56B5E7B8A1E}">
  <dimension ref="A1:D28"/>
  <sheetViews>
    <sheetView tabSelected="1" workbookViewId="0">
      <selection activeCell="F32" sqref="F32"/>
    </sheetView>
  </sheetViews>
  <sheetFormatPr baseColWidth="10" defaultRowHeight="16" x14ac:dyDescent="0.2"/>
  <cols>
    <col min="3" max="3" width="13.6640625" bestFit="1" customWidth="1"/>
  </cols>
  <sheetData>
    <row r="1" spans="1:4" ht="17" thickBot="1" x14ac:dyDescent="0.25">
      <c r="A1" s="2" t="s">
        <v>10</v>
      </c>
      <c r="B1" s="2" t="s">
        <v>0</v>
      </c>
      <c r="C1" s="13" t="s">
        <v>17</v>
      </c>
      <c r="D1" s="2" t="s">
        <v>12</v>
      </c>
    </row>
    <row r="2" spans="1:4" x14ac:dyDescent="0.2">
      <c r="A2">
        <v>2030</v>
      </c>
      <c r="B2" t="s">
        <v>1</v>
      </c>
      <c r="C2" s="7">
        <v>0.89500000000000046</v>
      </c>
      <c r="D2" s="7">
        <v>2.9029423866139679</v>
      </c>
    </row>
    <row r="3" spans="1:4" x14ac:dyDescent="0.2">
      <c r="A3">
        <v>2060</v>
      </c>
      <c r="B3" t="s">
        <v>1</v>
      </c>
      <c r="C3" s="8">
        <v>1.3390000000000004</v>
      </c>
      <c r="D3" s="8">
        <v>2.9267669876503661</v>
      </c>
    </row>
    <row r="4" spans="1:4" ht="17" thickBot="1" x14ac:dyDescent="0.25">
      <c r="A4" s="3">
        <v>2090</v>
      </c>
      <c r="B4" s="3" t="s">
        <v>1</v>
      </c>
      <c r="C4" s="9">
        <v>1.2800000000000002</v>
      </c>
      <c r="D4" s="9">
        <v>2.9034264240720824</v>
      </c>
    </row>
    <row r="5" spans="1:4" x14ac:dyDescent="0.2">
      <c r="A5">
        <v>2030</v>
      </c>
      <c r="B5" t="s">
        <v>2</v>
      </c>
      <c r="C5" s="7">
        <v>1.6429999999999998</v>
      </c>
      <c r="D5" s="7">
        <v>5.4219993083732501</v>
      </c>
    </row>
    <row r="6" spans="1:4" x14ac:dyDescent="0.2">
      <c r="A6">
        <v>2060</v>
      </c>
      <c r="B6" t="s">
        <v>2</v>
      </c>
      <c r="C6" s="8">
        <v>2.479000000000001</v>
      </c>
      <c r="D6" s="8">
        <v>5.4680925833420195</v>
      </c>
    </row>
    <row r="7" spans="1:4" ht="17" thickBot="1" x14ac:dyDescent="0.25">
      <c r="A7" s="3">
        <v>2090</v>
      </c>
      <c r="B7" s="3" t="s">
        <v>2</v>
      </c>
      <c r="C7" s="9">
        <v>3.0449999999999999</v>
      </c>
      <c r="D7" s="9">
        <v>5.4234638378069784</v>
      </c>
    </row>
    <row r="8" spans="1:4" x14ac:dyDescent="0.2">
      <c r="A8">
        <v>2030</v>
      </c>
      <c r="B8" t="s">
        <v>3</v>
      </c>
      <c r="C8" s="7">
        <v>2.0099999999999998</v>
      </c>
      <c r="D8" s="7">
        <v>6.1136350070968417</v>
      </c>
    </row>
    <row r="9" spans="1:4" x14ac:dyDescent="0.2">
      <c r="A9">
        <v>2060</v>
      </c>
      <c r="B9" t="s">
        <v>3</v>
      </c>
      <c r="C9" s="8">
        <v>3.0359999999999996</v>
      </c>
      <c r="D9" s="8">
        <v>6.1742721838286334</v>
      </c>
    </row>
    <row r="10" spans="1:4" ht="17" thickBot="1" x14ac:dyDescent="0.25">
      <c r="A10" s="3">
        <v>2090</v>
      </c>
      <c r="B10" s="3" t="s">
        <v>3</v>
      </c>
      <c r="C10" s="9">
        <v>3.7309999999999999</v>
      </c>
      <c r="D10" s="9">
        <v>6.1162848609266067</v>
      </c>
    </row>
    <row r="11" spans="1:4" x14ac:dyDescent="0.2">
      <c r="A11">
        <v>2030</v>
      </c>
      <c r="B11" t="s">
        <v>4</v>
      </c>
      <c r="C11" s="7">
        <v>1.7789999999999999</v>
      </c>
      <c r="D11" s="12">
        <v>5.8392955910794591</v>
      </c>
    </row>
    <row r="12" spans="1:4" x14ac:dyDescent="0.2">
      <c r="A12">
        <v>2060</v>
      </c>
      <c r="B12" t="s">
        <v>4</v>
      </c>
      <c r="C12" s="8">
        <v>2.6839999999999993</v>
      </c>
      <c r="D12" s="8">
        <v>5.8869714200087637</v>
      </c>
    </row>
    <row r="13" spans="1:4" ht="17" thickBot="1" x14ac:dyDescent="0.25">
      <c r="A13" s="3">
        <v>2090</v>
      </c>
      <c r="B13" s="3" t="s">
        <v>4</v>
      </c>
      <c r="C13" s="9">
        <v>3.2969999999999988</v>
      </c>
      <c r="D13" s="9">
        <v>5.8402743942386817</v>
      </c>
    </row>
    <row r="14" spans="1:4" x14ac:dyDescent="0.2">
      <c r="A14">
        <v>2030</v>
      </c>
      <c r="B14" t="s">
        <v>5</v>
      </c>
      <c r="C14" s="7">
        <v>1.3740000000000006</v>
      </c>
      <c r="D14" s="7">
        <v>4.5118289528748763</v>
      </c>
    </row>
    <row r="15" spans="1:4" x14ac:dyDescent="0.2">
      <c r="A15">
        <v>2060</v>
      </c>
      <c r="B15" t="s">
        <v>5</v>
      </c>
      <c r="C15" s="8">
        <v>2.0690000000000008</v>
      </c>
      <c r="D15" s="8">
        <v>4.5490619362677398</v>
      </c>
    </row>
    <row r="16" spans="1:4" ht="17" thickBot="1" x14ac:dyDescent="0.25">
      <c r="A16" s="3">
        <v>2090</v>
      </c>
      <c r="B16" s="3" t="s">
        <v>5</v>
      </c>
      <c r="C16" s="9">
        <v>2.5419999999999998</v>
      </c>
      <c r="D16" s="9">
        <v>4.5128045049614096</v>
      </c>
    </row>
    <row r="17" spans="1:4" x14ac:dyDescent="0.2">
      <c r="A17">
        <v>2030</v>
      </c>
      <c r="B17" t="s">
        <v>6</v>
      </c>
      <c r="C17" s="7">
        <v>1.5809999999999995</v>
      </c>
      <c r="D17" s="7">
        <v>5.1553506185321671</v>
      </c>
    </row>
    <row r="18" spans="1:4" x14ac:dyDescent="0.2">
      <c r="A18">
        <v>2060</v>
      </c>
      <c r="B18" t="s">
        <v>6</v>
      </c>
      <c r="C18" s="8">
        <v>2.379999999999999</v>
      </c>
      <c r="D18" s="8">
        <v>5.20000543268947</v>
      </c>
    </row>
    <row r="19" spans="1:4" ht="17" thickBot="1" x14ac:dyDescent="0.25">
      <c r="A19" s="3">
        <v>2090</v>
      </c>
      <c r="B19" s="3" t="s">
        <v>6</v>
      </c>
      <c r="C19" s="9">
        <v>2.9179999999999993</v>
      </c>
      <c r="D19" s="9">
        <v>5.1573047224301183</v>
      </c>
    </row>
    <row r="20" spans="1:4" x14ac:dyDescent="0.2">
      <c r="A20">
        <v>2030</v>
      </c>
      <c r="B20" t="s">
        <v>7</v>
      </c>
      <c r="C20" s="7">
        <v>1.7250000000000005</v>
      </c>
      <c r="D20" s="7">
        <v>5.6592512755664064</v>
      </c>
    </row>
    <row r="21" spans="1:4" x14ac:dyDescent="0.2">
      <c r="A21">
        <v>2060</v>
      </c>
      <c r="B21" t="s">
        <v>7</v>
      </c>
      <c r="C21" s="8">
        <v>2.6020000000000012</v>
      </c>
      <c r="D21" s="8">
        <v>5.7074292812088352</v>
      </c>
    </row>
    <row r="22" spans="1:4" ht="17" thickBot="1" x14ac:dyDescent="0.25">
      <c r="A22" s="3">
        <v>2090</v>
      </c>
      <c r="B22" s="3" t="s">
        <v>7</v>
      </c>
      <c r="C22" s="9">
        <v>3.1930000000000005</v>
      </c>
      <c r="D22" s="9">
        <v>5.6616987291801388</v>
      </c>
    </row>
    <row r="23" spans="1:4" x14ac:dyDescent="0.2">
      <c r="A23">
        <v>2030</v>
      </c>
      <c r="B23" t="s">
        <v>8</v>
      </c>
      <c r="C23" s="7">
        <v>1.9880000000000004</v>
      </c>
      <c r="D23" s="7">
        <v>6.2164229264103321</v>
      </c>
    </row>
    <row r="24" spans="1:4" x14ac:dyDescent="0.2">
      <c r="A24">
        <v>2060</v>
      </c>
      <c r="B24" t="s">
        <v>8</v>
      </c>
      <c r="C24" s="8">
        <v>2.9490000000000007</v>
      </c>
      <c r="D24" s="8">
        <v>6.2690041075118144</v>
      </c>
    </row>
    <row r="25" spans="1:4" ht="17" thickBot="1" x14ac:dyDescent="0.25">
      <c r="A25" s="3">
        <v>2090</v>
      </c>
      <c r="B25" s="3" t="s">
        <v>8</v>
      </c>
      <c r="C25" s="9">
        <v>3.6020000000000012</v>
      </c>
      <c r="D25" s="9">
        <v>6.2178906793220481</v>
      </c>
    </row>
    <row r="26" spans="1:4" x14ac:dyDescent="0.2">
      <c r="A26">
        <v>2030</v>
      </c>
      <c r="B26" t="s">
        <v>9</v>
      </c>
      <c r="C26" s="7">
        <v>1.9810000000000008</v>
      </c>
      <c r="D26" s="7">
        <v>6.2183800141194334</v>
      </c>
    </row>
    <row r="27" spans="1:4" x14ac:dyDescent="0.2">
      <c r="A27">
        <v>2060</v>
      </c>
      <c r="B27" t="s">
        <v>9</v>
      </c>
      <c r="C27" s="8">
        <v>2.9430000000000005</v>
      </c>
      <c r="D27" s="8">
        <v>6.2709789108240503</v>
      </c>
    </row>
    <row r="28" spans="1:4" ht="17" thickBot="1" x14ac:dyDescent="0.25">
      <c r="A28" s="3">
        <v>2090</v>
      </c>
      <c r="B28" s="3" t="s">
        <v>9</v>
      </c>
      <c r="C28" s="9">
        <v>3.5949999999999998</v>
      </c>
      <c r="D28" s="9">
        <v>6.2208273163623504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75B1-D2DA-3D49-A15B-C449B9F7D636}">
  <dimension ref="A1:H41"/>
  <sheetViews>
    <sheetView topLeftCell="B1" zoomScale="98" zoomScaleNormal="98" workbookViewId="0">
      <selection activeCell="H35" sqref="H35:H37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13</v>
      </c>
      <c r="C1" s="2" t="s">
        <v>11</v>
      </c>
      <c r="D1" s="2" t="s">
        <v>12</v>
      </c>
      <c r="E1" s="2" t="s">
        <v>16</v>
      </c>
      <c r="F1" s="2" t="s">
        <v>14</v>
      </c>
      <c r="G1" s="2" t="s">
        <v>15</v>
      </c>
      <c r="H1" s="2" t="s">
        <v>12</v>
      </c>
    </row>
    <row r="2" spans="1:8" ht="17" thickBot="1" x14ac:dyDescent="0.25">
      <c r="A2" t="s">
        <v>1</v>
      </c>
      <c r="B2">
        <v>2010</v>
      </c>
      <c r="C2">
        <v>6.0979999999999999</v>
      </c>
      <c r="D2">
        <v>2.9929999999999999</v>
      </c>
      <c r="F2">
        <f>D2^2</f>
        <v>8.958048999999999</v>
      </c>
    </row>
    <row r="3" spans="1:8" x14ac:dyDescent="0.2">
      <c r="A3" t="s">
        <v>1</v>
      </c>
      <c r="B3">
        <v>2030</v>
      </c>
      <c r="C3">
        <v>6.9930000000000003</v>
      </c>
      <c r="D3">
        <v>2.81</v>
      </c>
      <c r="E3" s="7">
        <f>C3-$C$2</f>
        <v>0.89500000000000046</v>
      </c>
      <c r="F3">
        <f>D3^2</f>
        <v>7.8961000000000006</v>
      </c>
      <c r="G3" s="4">
        <f>SUM($F$2,F3)/2</f>
        <v>8.4270744999999998</v>
      </c>
      <c r="H3" s="7">
        <f>SQRT(G3)</f>
        <v>2.9029423866139679</v>
      </c>
    </row>
    <row r="4" spans="1:8" x14ac:dyDescent="0.2">
      <c r="A4" t="s">
        <v>1</v>
      </c>
      <c r="B4">
        <v>2060</v>
      </c>
      <c r="C4">
        <v>7.4370000000000003</v>
      </c>
      <c r="D4">
        <v>2.859</v>
      </c>
      <c r="E4" s="8">
        <f t="shared" ref="E4:E5" si="0">C4-$C$2</f>
        <v>1.3390000000000004</v>
      </c>
      <c r="F4">
        <f t="shared" ref="F4:F5" si="1">D4^2</f>
        <v>8.1738809999999997</v>
      </c>
      <c r="G4" s="4">
        <f>SUM($F$2,F4)/2</f>
        <v>8.5659649999999985</v>
      </c>
      <c r="H4" s="8">
        <f t="shared" ref="H4:H5" si="2">SQRT(G4)</f>
        <v>2.9267669876503661</v>
      </c>
    </row>
    <row r="5" spans="1:8" ht="17" thickBot="1" x14ac:dyDescent="0.25">
      <c r="A5" s="3" t="s">
        <v>1</v>
      </c>
      <c r="B5" s="3">
        <v>2090</v>
      </c>
      <c r="C5" s="3">
        <v>7.3780000000000001</v>
      </c>
      <c r="D5" s="3">
        <v>2.8109999999999999</v>
      </c>
      <c r="E5" s="9">
        <f t="shared" si="0"/>
        <v>1.2800000000000002</v>
      </c>
      <c r="F5" s="3">
        <f t="shared" si="1"/>
        <v>7.9017209999999993</v>
      </c>
      <c r="G5" s="10">
        <f>SUM($F$2,F5)/2</f>
        <v>8.4298849999999987</v>
      </c>
      <c r="H5" s="9">
        <f>SQRT(G5)</f>
        <v>2.9034264240720824</v>
      </c>
    </row>
    <row r="6" spans="1:8" ht="17" thickBot="1" x14ac:dyDescent="0.25">
      <c r="A6" t="s">
        <v>2</v>
      </c>
      <c r="B6">
        <v>2010</v>
      </c>
      <c r="C6" s="6">
        <v>6.2309999999999999</v>
      </c>
      <c r="D6" s="6">
        <v>5.548</v>
      </c>
      <c r="F6">
        <f>D6^2</f>
        <v>30.780304000000001</v>
      </c>
    </row>
    <row r="7" spans="1:8" x14ac:dyDescent="0.2">
      <c r="A7" t="s">
        <v>2</v>
      </c>
      <c r="B7">
        <v>2030</v>
      </c>
      <c r="C7" s="6">
        <v>7.8739999999999997</v>
      </c>
      <c r="D7" s="6">
        <v>5.2930000000000001</v>
      </c>
      <c r="E7" s="7">
        <f>C7-$C$6</f>
        <v>1.6429999999999998</v>
      </c>
      <c r="F7">
        <f>D7^2</f>
        <v>28.015849000000003</v>
      </c>
      <c r="G7" s="4">
        <f>SUM($F$6,F7)/2</f>
        <v>29.398076500000002</v>
      </c>
      <c r="H7" s="7">
        <f>SQRT(G7)</f>
        <v>5.4219993083732501</v>
      </c>
    </row>
    <row r="8" spans="1:8" x14ac:dyDescent="0.2">
      <c r="A8" t="s">
        <v>2</v>
      </c>
      <c r="B8">
        <v>2060</v>
      </c>
      <c r="C8" s="6">
        <v>8.7100000000000009</v>
      </c>
      <c r="D8" s="6">
        <v>5.3869999999999996</v>
      </c>
      <c r="E8" s="8">
        <f t="shared" ref="E8:E9" si="3">C8-$C$6</f>
        <v>2.479000000000001</v>
      </c>
      <c r="F8">
        <f t="shared" ref="F8:F9" si="4">D8^2</f>
        <v>29.019768999999997</v>
      </c>
      <c r="G8" s="4">
        <f t="shared" ref="G8:G9" si="5">SUM($F$6,F8)/2</f>
        <v>29.900036499999999</v>
      </c>
      <c r="H8" s="8">
        <f t="shared" ref="H8:H9" si="6">SQRT(G8)</f>
        <v>5.4680925833420195</v>
      </c>
    </row>
    <row r="9" spans="1:8" ht="17" thickBot="1" x14ac:dyDescent="0.25">
      <c r="A9" s="3" t="s">
        <v>2</v>
      </c>
      <c r="B9" s="3">
        <v>2090</v>
      </c>
      <c r="C9" s="3">
        <v>9.2759999999999998</v>
      </c>
      <c r="D9" s="3">
        <v>5.2960000000000003</v>
      </c>
      <c r="E9" s="9">
        <f t="shared" si="3"/>
        <v>3.0449999999999999</v>
      </c>
      <c r="F9" s="3">
        <f t="shared" si="4"/>
        <v>28.047616000000001</v>
      </c>
      <c r="G9" s="10">
        <f t="shared" si="5"/>
        <v>29.413960000000003</v>
      </c>
      <c r="H9" s="9">
        <f t="shared" si="6"/>
        <v>5.4234638378069784</v>
      </c>
    </row>
    <row r="10" spans="1:8" ht="17" thickBot="1" x14ac:dyDescent="0.25">
      <c r="A10" t="s">
        <v>3</v>
      </c>
      <c r="B10">
        <v>2010</v>
      </c>
      <c r="C10" s="6">
        <v>8.2420000000000009</v>
      </c>
      <c r="D10" s="6">
        <v>5.7249999999999996</v>
      </c>
      <c r="F10">
        <f>D10^2</f>
        <v>32.775624999999998</v>
      </c>
    </row>
    <row r="11" spans="1:8" x14ac:dyDescent="0.2">
      <c r="A11" t="s">
        <v>3</v>
      </c>
      <c r="B11">
        <v>2030</v>
      </c>
      <c r="C11" s="6">
        <v>10.252000000000001</v>
      </c>
      <c r="D11" s="6">
        <v>6.4790000000000001</v>
      </c>
      <c r="E11" s="7">
        <f>C11-$C$10</f>
        <v>2.0099999999999998</v>
      </c>
      <c r="F11">
        <f>D11^2</f>
        <v>41.977440999999999</v>
      </c>
      <c r="G11" s="4">
        <f>SUM($F$10,F11)/2</f>
        <v>37.376532999999995</v>
      </c>
      <c r="H11" s="7">
        <f>SQRT(G11)</f>
        <v>6.1136350070968417</v>
      </c>
    </row>
    <row r="12" spans="1:8" x14ac:dyDescent="0.2">
      <c r="A12" t="s">
        <v>3</v>
      </c>
      <c r="B12">
        <v>2060</v>
      </c>
      <c r="C12" s="6">
        <v>11.278</v>
      </c>
      <c r="D12" s="6">
        <v>6.593</v>
      </c>
      <c r="E12" s="8">
        <f t="shared" ref="E12:E13" si="7">C12-$C$10</f>
        <v>3.0359999999999996</v>
      </c>
      <c r="F12">
        <f t="shared" ref="F12:F13" si="8">D12^2</f>
        <v>43.467649000000002</v>
      </c>
      <c r="G12" s="4">
        <f t="shared" ref="G12:G13" si="9">SUM($F$10,F12)/2</f>
        <v>38.121637</v>
      </c>
      <c r="H12" s="8">
        <f t="shared" ref="H12:H13" si="10">SQRT(G12)</f>
        <v>6.1742721838286334</v>
      </c>
    </row>
    <row r="13" spans="1:8" ht="17" thickBot="1" x14ac:dyDescent="0.25">
      <c r="A13" s="3" t="s">
        <v>3</v>
      </c>
      <c r="B13" s="3">
        <v>2090</v>
      </c>
      <c r="C13" s="3">
        <v>11.973000000000001</v>
      </c>
      <c r="D13" s="3">
        <v>6.484</v>
      </c>
      <c r="E13" s="9">
        <f t="shared" si="7"/>
        <v>3.7309999999999999</v>
      </c>
      <c r="F13" s="3">
        <f t="shared" si="8"/>
        <v>42.042256000000002</v>
      </c>
      <c r="G13" s="10">
        <f t="shared" si="9"/>
        <v>37.4089405</v>
      </c>
      <c r="H13" s="9">
        <f t="shared" si="10"/>
        <v>6.1162848609266067</v>
      </c>
    </row>
    <row r="14" spans="1:8" ht="17" thickBot="1" x14ac:dyDescent="0.25">
      <c r="A14" t="s">
        <v>4</v>
      </c>
      <c r="B14">
        <v>2010</v>
      </c>
      <c r="C14" s="6">
        <v>8.1820000000000004</v>
      </c>
      <c r="D14" s="6">
        <v>5.9610000000000003</v>
      </c>
      <c r="F14">
        <f>D14^2</f>
        <v>35.533521</v>
      </c>
    </row>
    <row r="15" spans="1:8" x14ac:dyDescent="0.2">
      <c r="A15" t="s">
        <v>4</v>
      </c>
      <c r="B15">
        <v>2030</v>
      </c>
      <c r="C15" s="1">
        <v>9.9610000000000003</v>
      </c>
      <c r="D15" s="6">
        <v>5.7149999999999999</v>
      </c>
      <c r="E15" s="7">
        <f>C15-$C$14</f>
        <v>1.7789999999999999</v>
      </c>
      <c r="F15" s="11">
        <f>D15^2</f>
        <v>32.661225000000002</v>
      </c>
      <c r="G15" s="4">
        <f>SUM($F$14,F15)/2</f>
        <v>34.097373000000005</v>
      </c>
      <c r="H15" s="12">
        <f>SQRT(G15)</f>
        <v>5.8392955910794591</v>
      </c>
    </row>
    <row r="16" spans="1:8" x14ac:dyDescent="0.2">
      <c r="A16" t="s">
        <v>4</v>
      </c>
      <c r="B16">
        <v>2060</v>
      </c>
      <c r="C16" s="6">
        <v>10.866</v>
      </c>
      <c r="D16" s="6">
        <v>5.8120000000000003</v>
      </c>
      <c r="E16" s="8">
        <f t="shared" ref="E16:E17" si="11">C16-$C$14</f>
        <v>2.6839999999999993</v>
      </c>
      <c r="F16">
        <f t="shared" ref="F16:F17" si="12">D16^2</f>
        <v>33.779344000000002</v>
      </c>
      <c r="G16" s="4">
        <f t="shared" ref="G16:G17" si="13">SUM($F$14,F16)/2</f>
        <v>34.656432500000001</v>
      </c>
      <c r="H16" s="8">
        <f t="shared" ref="H16:H17" si="14">SQRT(G16)</f>
        <v>5.8869714200087637</v>
      </c>
    </row>
    <row r="17" spans="1:8" ht="17" thickBot="1" x14ac:dyDescent="0.25">
      <c r="A17" s="3" t="s">
        <v>4</v>
      </c>
      <c r="B17" s="3">
        <v>2090</v>
      </c>
      <c r="C17" s="3">
        <v>11.478999999999999</v>
      </c>
      <c r="D17" s="3">
        <v>5.7169999999999996</v>
      </c>
      <c r="E17" s="9">
        <f t="shared" si="11"/>
        <v>3.2969999999999988</v>
      </c>
      <c r="F17" s="3">
        <f t="shared" si="12"/>
        <v>32.684088999999993</v>
      </c>
      <c r="G17" s="10">
        <f t="shared" si="13"/>
        <v>34.108804999999997</v>
      </c>
      <c r="H17" s="9">
        <f t="shared" si="14"/>
        <v>5.8402743942386817</v>
      </c>
    </row>
    <row r="18" spans="1:8" ht="17" thickBot="1" x14ac:dyDescent="0.25">
      <c r="A18" t="s">
        <v>5</v>
      </c>
      <c r="B18">
        <v>2010</v>
      </c>
      <c r="C18" s="6">
        <v>6.2759999999999998</v>
      </c>
      <c r="D18" s="6">
        <v>4.62</v>
      </c>
      <c r="F18">
        <f>D18^2</f>
        <v>21.3444</v>
      </c>
    </row>
    <row r="19" spans="1:8" x14ac:dyDescent="0.2">
      <c r="A19" t="s">
        <v>5</v>
      </c>
      <c r="B19">
        <v>2030</v>
      </c>
      <c r="C19" s="6">
        <v>7.65</v>
      </c>
      <c r="D19" s="6">
        <v>4.4009999999999998</v>
      </c>
      <c r="E19" s="7">
        <f>C19-$C$18</f>
        <v>1.3740000000000006</v>
      </c>
      <c r="F19">
        <f>D19^2</f>
        <v>19.368800999999998</v>
      </c>
      <c r="G19" s="4">
        <f>SUM($F$18,F19)/2</f>
        <v>20.356600499999999</v>
      </c>
      <c r="H19" s="7">
        <f>SQRT(G19)</f>
        <v>4.5118289528748763</v>
      </c>
    </row>
    <row r="20" spans="1:8" x14ac:dyDescent="0.2">
      <c r="A20" t="s">
        <v>5</v>
      </c>
      <c r="B20">
        <v>2060</v>
      </c>
      <c r="C20" s="6">
        <v>8.3450000000000006</v>
      </c>
      <c r="D20" s="6">
        <v>4.4770000000000003</v>
      </c>
      <c r="E20" s="8">
        <f t="shared" ref="E20:E21" si="15">C20-$C$18</f>
        <v>2.0690000000000008</v>
      </c>
      <c r="F20">
        <f t="shared" ref="F20:F21" si="16">D20^2</f>
        <v>20.043529000000003</v>
      </c>
      <c r="G20" s="4">
        <f t="shared" ref="G20:G21" si="17">SUM($F$18,F20)/2</f>
        <v>20.6939645</v>
      </c>
      <c r="H20" s="8">
        <f t="shared" ref="H20:H21" si="18">SQRT(G20)</f>
        <v>4.5490619362677398</v>
      </c>
    </row>
    <row r="21" spans="1:8" ht="17" thickBot="1" x14ac:dyDescent="0.25">
      <c r="A21" s="3" t="s">
        <v>5</v>
      </c>
      <c r="B21" s="3">
        <v>2090</v>
      </c>
      <c r="C21" s="3">
        <v>8.8179999999999996</v>
      </c>
      <c r="D21" s="3">
        <v>4.4029999999999996</v>
      </c>
      <c r="E21" s="9">
        <f t="shared" si="15"/>
        <v>2.5419999999999998</v>
      </c>
      <c r="F21" s="3">
        <f t="shared" si="16"/>
        <v>19.386408999999997</v>
      </c>
      <c r="G21" s="10">
        <f t="shared" si="17"/>
        <v>20.365404499999997</v>
      </c>
      <c r="H21" s="9">
        <f t="shared" si="18"/>
        <v>4.5128045049614096</v>
      </c>
    </row>
    <row r="22" spans="1:8" ht="17" thickBot="1" x14ac:dyDescent="0.25">
      <c r="A22" t="s">
        <v>6</v>
      </c>
      <c r="B22">
        <v>2010</v>
      </c>
      <c r="C22" s="6">
        <v>8.5250000000000004</v>
      </c>
      <c r="D22" s="6">
        <v>5.2720000000000002</v>
      </c>
      <c r="F22">
        <f>D22^2</f>
        <v>27.793984000000002</v>
      </c>
    </row>
    <row r="23" spans="1:8" x14ac:dyDescent="0.2">
      <c r="A23" t="s">
        <v>6</v>
      </c>
      <c r="B23">
        <v>2030</v>
      </c>
      <c r="C23" s="6">
        <v>10.106</v>
      </c>
      <c r="D23" s="6">
        <v>5.0359999999999996</v>
      </c>
      <c r="E23" s="7">
        <f>C23-$C$22</f>
        <v>1.5809999999999995</v>
      </c>
      <c r="F23">
        <f>D23^2</f>
        <v>25.361295999999996</v>
      </c>
      <c r="G23" s="4">
        <f>SUM($F$22,F23)/2</f>
        <v>26.577639999999999</v>
      </c>
      <c r="H23" s="7">
        <f>SQRT(G23)</f>
        <v>5.1553506185321671</v>
      </c>
    </row>
    <row r="24" spans="1:8" x14ac:dyDescent="0.2">
      <c r="A24" t="s">
        <v>6</v>
      </c>
      <c r="B24">
        <v>2060</v>
      </c>
      <c r="C24" s="6">
        <v>10.904999999999999</v>
      </c>
      <c r="D24" s="6">
        <v>5.1269999999999998</v>
      </c>
      <c r="E24" s="8">
        <f t="shared" ref="E24:E25" si="19">C24-$C$22</f>
        <v>2.379999999999999</v>
      </c>
      <c r="F24">
        <f t="shared" ref="F24:F25" si="20">D24^2</f>
        <v>26.286128999999999</v>
      </c>
      <c r="G24" s="4">
        <f t="shared" ref="G24:G25" si="21">SUM($F$22,F24)/2</f>
        <v>27.040056499999999</v>
      </c>
      <c r="H24" s="8">
        <f t="shared" ref="H24:H25" si="22">SQRT(G24)</f>
        <v>5.20000543268947</v>
      </c>
    </row>
    <row r="25" spans="1:8" ht="17" thickBot="1" x14ac:dyDescent="0.25">
      <c r="A25" s="3" t="s">
        <v>6</v>
      </c>
      <c r="B25" s="3">
        <v>2090</v>
      </c>
      <c r="C25" s="3">
        <v>11.443</v>
      </c>
      <c r="D25" s="3">
        <v>5.04</v>
      </c>
      <c r="E25" s="9">
        <f t="shared" si="19"/>
        <v>2.9179999999999993</v>
      </c>
      <c r="F25" s="3">
        <f t="shared" si="20"/>
        <v>25.401600000000002</v>
      </c>
      <c r="G25" s="10">
        <f t="shared" si="21"/>
        <v>26.597792000000002</v>
      </c>
      <c r="H25" s="9">
        <f t="shared" si="22"/>
        <v>5.1573047224301183</v>
      </c>
    </row>
    <row r="26" spans="1:8" ht="17" thickBot="1" x14ac:dyDescent="0.25">
      <c r="A26" t="s">
        <v>7</v>
      </c>
      <c r="B26">
        <v>2010</v>
      </c>
      <c r="C26" s="6">
        <v>7.7649999999999997</v>
      </c>
      <c r="D26" s="6">
        <v>5.7770000000000001</v>
      </c>
      <c r="F26">
        <f>D26^2</f>
        <v>33.373729000000004</v>
      </c>
    </row>
    <row r="27" spans="1:8" x14ac:dyDescent="0.2">
      <c r="A27" t="s">
        <v>7</v>
      </c>
      <c r="B27">
        <v>2030</v>
      </c>
      <c r="C27" s="6">
        <v>9.49</v>
      </c>
      <c r="D27" s="6">
        <v>5.5389999999999997</v>
      </c>
      <c r="E27" s="7">
        <f>C27-$C$26</f>
        <v>1.7250000000000005</v>
      </c>
      <c r="F27">
        <f>D27^2</f>
        <v>30.680520999999995</v>
      </c>
      <c r="G27" s="4">
        <f>SUM($F$26,F27)/2</f>
        <v>32.027124999999998</v>
      </c>
      <c r="H27" s="7">
        <f>SQRT(G27)</f>
        <v>5.6592512755664064</v>
      </c>
    </row>
    <row r="28" spans="1:8" x14ac:dyDescent="0.2">
      <c r="A28" t="s">
        <v>7</v>
      </c>
      <c r="B28">
        <v>2060</v>
      </c>
      <c r="C28" s="6">
        <v>10.367000000000001</v>
      </c>
      <c r="D28" s="6">
        <v>5.6369999999999996</v>
      </c>
      <c r="E28" s="8">
        <f t="shared" ref="E28:E29" si="23">C28-$C$26</f>
        <v>2.6020000000000012</v>
      </c>
      <c r="F28">
        <f t="shared" ref="F28:F29" si="24">D28^2</f>
        <v>31.775768999999997</v>
      </c>
      <c r="G28" s="4">
        <f t="shared" ref="G28:G29" si="25">SUM($F$26,F28)/2</f>
        <v>32.574748999999997</v>
      </c>
      <c r="H28" s="8">
        <f t="shared" ref="H28:H29" si="26">SQRT(G28)</f>
        <v>5.7074292812088352</v>
      </c>
    </row>
    <row r="29" spans="1:8" ht="17" thickBot="1" x14ac:dyDescent="0.25">
      <c r="A29" s="3" t="s">
        <v>7</v>
      </c>
      <c r="B29" s="3">
        <v>2090</v>
      </c>
      <c r="C29" s="3">
        <v>10.958</v>
      </c>
      <c r="D29" s="3">
        <v>5.5439999999999996</v>
      </c>
      <c r="E29" s="9">
        <f t="shared" si="23"/>
        <v>3.1930000000000005</v>
      </c>
      <c r="F29" s="3">
        <f t="shared" si="24"/>
        <v>30.735935999999995</v>
      </c>
      <c r="G29" s="10">
        <f t="shared" si="25"/>
        <v>32.054832500000003</v>
      </c>
      <c r="H29" s="9">
        <f t="shared" si="26"/>
        <v>5.6616987291801388</v>
      </c>
    </row>
    <row r="30" spans="1:8" ht="17" thickBot="1" x14ac:dyDescent="0.25">
      <c r="A30" t="s">
        <v>8</v>
      </c>
      <c r="B30">
        <v>2010</v>
      </c>
      <c r="C30" s="6">
        <v>7.7649999999999997</v>
      </c>
      <c r="D30" s="6">
        <v>6.3479999999999999</v>
      </c>
      <c r="F30">
        <f>D30^2</f>
        <v>40.297103999999997</v>
      </c>
    </row>
    <row r="31" spans="1:8" x14ac:dyDescent="0.2">
      <c r="A31" t="s">
        <v>8</v>
      </c>
      <c r="B31">
        <v>2030</v>
      </c>
      <c r="C31" s="6">
        <v>9.7530000000000001</v>
      </c>
      <c r="D31" s="6">
        <v>6.0819999999999999</v>
      </c>
      <c r="E31" s="7">
        <f>C31-$C$30</f>
        <v>1.9880000000000004</v>
      </c>
      <c r="F31">
        <f>D31^2</f>
        <v>36.990724</v>
      </c>
      <c r="G31" s="4">
        <f>SUM($F$30,F31)/2</f>
        <v>38.643913999999995</v>
      </c>
      <c r="H31" s="7">
        <f>SQRT(G31)</f>
        <v>6.2164229264103321</v>
      </c>
    </row>
    <row r="32" spans="1:8" x14ac:dyDescent="0.2">
      <c r="A32" t="s">
        <v>8</v>
      </c>
      <c r="B32">
        <v>2060</v>
      </c>
      <c r="C32" s="6">
        <v>10.714</v>
      </c>
      <c r="D32" s="6">
        <v>6.1890000000000001</v>
      </c>
      <c r="E32" s="8">
        <f t="shared" ref="E32:E33" si="27">C32-$C$30</f>
        <v>2.9490000000000007</v>
      </c>
      <c r="F32">
        <f t="shared" ref="F32:F33" si="28">D32^2</f>
        <v>38.303721000000003</v>
      </c>
      <c r="G32" s="4">
        <f t="shared" ref="G32:G33" si="29">SUM($F$30,F32)/2</f>
        <v>39.3004125</v>
      </c>
      <c r="H32" s="8">
        <f t="shared" ref="H32:H33" si="30">SQRT(G32)</f>
        <v>6.2690041075118144</v>
      </c>
    </row>
    <row r="33" spans="1:8" ht="17" thickBot="1" x14ac:dyDescent="0.25">
      <c r="A33" s="3" t="s">
        <v>8</v>
      </c>
      <c r="B33" s="3">
        <v>2090</v>
      </c>
      <c r="C33" s="3">
        <v>11.367000000000001</v>
      </c>
      <c r="D33" s="3">
        <v>6.085</v>
      </c>
      <c r="E33" s="9">
        <f t="shared" si="27"/>
        <v>3.6020000000000012</v>
      </c>
      <c r="F33" s="3">
        <f t="shared" si="28"/>
        <v>37.027225000000001</v>
      </c>
      <c r="G33" s="10">
        <f t="shared" si="29"/>
        <v>38.662164500000003</v>
      </c>
      <c r="H33" s="9">
        <f t="shared" si="30"/>
        <v>6.2178906793220481</v>
      </c>
    </row>
    <row r="34" spans="1:8" ht="17" thickBot="1" x14ac:dyDescent="0.25">
      <c r="A34" t="s">
        <v>9</v>
      </c>
      <c r="B34">
        <v>2010</v>
      </c>
      <c r="C34" s="6">
        <v>7.8579999999999997</v>
      </c>
      <c r="D34" s="6">
        <v>6.3520000000000003</v>
      </c>
      <c r="F34">
        <f>D34^2</f>
        <v>40.347904000000007</v>
      </c>
    </row>
    <row r="35" spans="1:8" x14ac:dyDescent="0.2">
      <c r="A35" t="s">
        <v>9</v>
      </c>
      <c r="B35">
        <v>2030</v>
      </c>
      <c r="C35" s="6">
        <v>9.7460000000000004</v>
      </c>
      <c r="D35" s="6">
        <v>6.0860000000000003</v>
      </c>
      <c r="E35" s="7">
        <f>C35-$C$30</f>
        <v>1.9810000000000008</v>
      </c>
      <c r="F35">
        <f>D35^2</f>
        <v>37.039396000000004</v>
      </c>
      <c r="G35" s="4">
        <f>SUM($F$30,F35)/2</f>
        <v>38.66825</v>
      </c>
      <c r="H35" s="7">
        <f>SQRT(G35)</f>
        <v>6.2183800141194334</v>
      </c>
    </row>
    <row r="36" spans="1:8" x14ac:dyDescent="0.2">
      <c r="A36" t="s">
        <v>9</v>
      </c>
      <c r="B36">
        <v>2060</v>
      </c>
      <c r="C36" s="6">
        <v>10.708</v>
      </c>
      <c r="D36" s="6">
        <v>6.1929999999999996</v>
      </c>
      <c r="E36" s="8">
        <f t="shared" ref="E36:E37" si="31">C36-$C$30</f>
        <v>2.9430000000000005</v>
      </c>
      <c r="F36">
        <f t="shared" ref="F36:F37" si="32">D36^2</f>
        <v>38.353248999999998</v>
      </c>
      <c r="G36" s="4">
        <f t="shared" ref="G36:G37" si="33">SUM($F$30,F36)/2</f>
        <v>39.325176499999998</v>
      </c>
      <c r="H36" s="8">
        <f t="shared" ref="H36:H37" si="34">SQRT(G36)</f>
        <v>6.2709789108240503</v>
      </c>
    </row>
    <row r="37" spans="1:8" ht="17" thickBot="1" x14ac:dyDescent="0.25">
      <c r="A37" s="3" t="s">
        <v>9</v>
      </c>
      <c r="B37" s="3">
        <v>2090</v>
      </c>
      <c r="C37" s="3">
        <v>11.36</v>
      </c>
      <c r="D37" s="3">
        <v>6.0910000000000002</v>
      </c>
      <c r="E37" s="9">
        <f t="shared" si="31"/>
        <v>3.5949999999999998</v>
      </c>
      <c r="F37" s="3">
        <f t="shared" si="32"/>
        <v>37.100281000000003</v>
      </c>
      <c r="G37" s="10">
        <f t="shared" si="33"/>
        <v>38.6986925</v>
      </c>
      <c r="H37" s="9">
        <f t="shared" si="34"/>
        <v>6.2208273163623504</v>
      </c>
    </row>
    <row r="39" spans="1:8" x14ac:dyDescent="0.2">
      <c r="A39" s="5"/>
      <c r="B39" s="5"/>
      <c r="C39" s="5"/>
      <c r="D39" s="5"/>
      <c r="E39" s="5"/>
      <c r="F39" s="5"/>
      <c r="G39" s="5"/>
      <c r="H39" s="5"/>
    </row>
    <row r="40" spans="1:8" x14ac:dyDescent="0.2">
      <c r="A40" s="5"/>
      <c r="B40" s="5"/>
      <c r="C40" s="5"/>
      <c r="D40" s="5"/>
      <c r="E40" s="5"/>
      <c r="F40" s="5"/>
      <c r="G40" s="5"/>
      <c r="H40" s="5"/>
    </row>
    <row r="41" spans="1:8" x14ac:dyDescent="0.2">
      <c r="A41" s="5"/>
      <c r="B41" s="5"/>
      <c r="C41" s="5"/>
      <c r="D41" s="5"/>
      <c r="E41" s="5"/>
      <c r="F41" s="5"/>
      <c r="G41" s="5"/>
      <c r="H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Delta_STD</vt:lpstr>
      <vt:lpstr>RawValues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Amaryllis Adey</dc:creator>
  <cp:lastModifiedBy>Amaryllis Adey</cp:lastModifiedBy>
  <dcterms:created xsi:type="dcterms:W3CDTF">2024-07-09T02:33:17Z</dcterms:created>
  <dcterms:modified xsi:type="dcterms:W3CDTF">2024-07-09T19:18:21Z</dcterms:modified>
</cp:coreProperties>
</file>