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application/vnd.openxmlformats-officedocument.spreadsheetml.printerSettings"/>
  <Override PartName="/docProps/core.xml" ContentType="application/vnd.openxmlformats-package.core-properties+xml"/>
  <Override PartName="/xl/workbook.xml" ContentType="application/vnd.openxmlformats-officedocument.spreadsheetml.sheet.main+xml"/>
  <Override PartName="/customXml/item2.xml" ContentType="application/xml"/>
  <Override PartName="/customXml/itemProps21.xml" ContentType="application/vnd.openxmlformats-officedocument.customXmlProperties+xml"/>
  <Override PartName="/xl/theme/theme11.xml" ContentType="application/vnd.openxmlformats-officedocument.theme+xml"/>
  <Override PartName="/customXml/item12.xml" ContentType="application/xml"/>
  <Override PartName="/customXml/itemProps12.xml" ContentType="application/vnd.openxmlformats-officedocument.customXmlProperties+xml"/>
  <Override PartName="/xl/worksheets/sheet21.xml" ContentType="application/vnd.openxmlformats-officedocument.spreadsheetml.worksheet+xml"/>
  <Override PartName="/xl/tables/table21.xml" ContentType="application/vnd.openxmlformats-officedocument.spreadsheetml.table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33.xml" ContentType="application/xml"/>
  <Override PartName="/customXml/itemProps33.xml" ContentType="application/vnd.openxmlformats-officedocument.customXml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package/2006/relationships/metadata/core-properties" Target="/docProps/core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/>
  <xr:revisionPtr revIDLastSave="0" documentId="8_{F96EB3CA-A309-4E00-B9D0-711CF7DB9EA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ummary" sheetId="1" r:id="rId1"/>
    <sheet name="Expense" sheetId="2" r:id="rId2"/>
  </sheets>
  <definedNames>
    <definedName name="_xlnm.Print_Titles" localSheetId="1">Expense!$2:$3</definedName>
    <definedName name="_xlnm.Print_Titles" localSheetId="0">Summary!$2:$2</definedName>
    <definedName name="RowTitleRegion1..O4">Summary!$B$2</definedName>
    <definedName name="Title1">Income[[#Headers],[Category]]</definedName>
    <definedName name="Title2">Expenses[[#Headers],[Category]]</definedName>
  </definedNames>
  <calcPr calcId="191029"/>
  <webPublishing codePage="1252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D12" i="2" l="1"/>
  <c r="C3" i="1" l="1"/>
  <c r="E12" i="2"/>
  <c r="D3" i="1" s="1"/>
  <c r="F12" i="2"/>
  <c r="E3" i="1" s="1"/>
  <c r="G12" i="2"/>
  <c r="F3" i="1" s="1"/>
  <c r="H12" i="2"/>
  <c r="G3" i="1" s="1"/>
  <c r="I12" i="2"/>
  <c r="H3" i="1" s="1"/>
  <c r="J12" i="2"/>
  <c r="I3" i="1" s="1"/>
  <c r="K12" i="2"/>
  <c r="J3" i="1" s="1"/>
  <c r="L12" i="2"/>
  <c r="K3" i="1" s="1"/>
  <c r="M12" i="2"/>
  <c r="L3" i="1" s="1"/>
  <c r="N12" i="2"/>
  <c r="M3" i="1" s="1"/>
  <c r="O12" i="2"/>
  <c r="N3" i="1" s="1"/>
  <c r="P6" i="2" l="1"/>
  <c r="P7" i="2"/>
  <c r="P8" i="2"/>
  <c r="P9" i="2"/>
  <c r="P10" i="2"/>
  <c r="P11" i="2"/>
  <c r="P4" i="2"/>
  <c r="P12" i="2" l="1"/>
  <c r="O7" i="1"/>
  <c r="O8" i="1"/>
  <c r="O9" i="1"/>
  <c r="N10" i="1"/>
  <c r="N4" i="1" s="1"/>
  <c r="M10" i="1"/>
  <c r="M4" i="1" s="1"/>
  <c r="L10" i="1"/>
  <c r="L4" i="1" s="1"/>
  <c r="K10" i="1"/>
  <c r="K4" i="1" s="1"/>
  <c r="J10" i="1"/>
  <c r="J4" i="1" s="1"/>
  <c r="I10" i="1"/>
  <c r="I4" i="1" s="1"/>
  <c r="H10" i="1"/>
  <c r="H4" i="1" s="1"/>
  <c r="G10" i="1"/>
  <c r="G4" i="1" s="1"/>
  <c r="F10" i="1"/>
  <c r="F4" i="1" s="1"/>
  <c r="E10" i="1"/>
  <c r="E4" i="1" s="1"/>
  <c r="D10" i="1"/>
  <c r="D4" i="1" s="1"/>
  <c r="C10" i="1"/>
  <c r="C4" i="1" s="1"/>
  <c r="O4" i="1" l="1"/>
  <c r="O3" i="1"/>
  <c r="O10" i="1"/>
</calcChain>
</file>

<file path=xl/sharedStrings.xml><?xml version="1.0" encoding="utf-8"?>
<sst xmlns="http://schemas.openxmlformats.org/spreadsheetml/2006/main" count="69" uniqueCount="40">
  <si>
    <t>Entertainment</t>
  </si>
  <si>
    <t>Daily living</t>
  </si>
  <si>
    <t>Home</t>
  </si>
  <si>
    <t>Miscellaneous</t>
  </si>
  <si>
    <t>Wages</t>
  </si>
  <si>
    <t>Dec</t>
  </si>
  <si>
    <t>Nov</t>
  </si>
  <si>
    <t>Oct</t>
  </si>
  <si>
    <t>Sept</t>
  </si>
  <si>
    <t>Aug</t>
  </si>
  <si>
    <t>July</t>
  </si>
  <si>
    <t>June</t>
  </si>
  <si>
    <t>May</t>
  </si>
  <si>
    <t>April</t>
  </si>
  <si>
    <t>March</t>
  </si>
  <si>
    <t>Feb</t>
  </si>
  <si>
    <t>Jan</t>
  </si>
  <si>
    <t>Interest/dividends</t>
  </si>
  <si>
    <t>Year</t>
  </si>
  <si>
    <t>Cash short/extra</t>
  </si>
  <si>
    <t>Total expenses</t>
  </si>
  <si>
    <t>Total</t>
  </si>
  <si>
    <t>Income</t>
  </si>
  <si>
    <t>Expenses</t>
  </si>
  <si>
    <t>Sub category</t>
  </si>
  <si>
    <t>Category</t>
  </si>
  <si>
    <t>Mortgage/rent</t>
  </si>
  <si>
    <t xml:space="preserve">Groceries </t>
  </si>
  <si>
    <t>Transportation</t>
  </si>
  <si>
    <t>Gas/fuel</t>
  </si>
  <si>
    <t>Cable TV</t>
  </si>
  <si>
    <t>Health</t>
  </si>
  <si>
    <t>Health club dues</t>
  </si>
  <si>
    <t>Vacations</t>
  </si>
  <si>
    <t>Plane fare</t>
  </si>
  <si>
    <t>Recreation</t>
  </si>
  <si>
    <t>Gym fees</t>
  </si>
  <si>
    <t>Dues/Subscription</t>
  </si>
  <si>
    <t>Magazines</t>
  </si>
  <si>
    <t>Personal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</si>
</sst>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9" x14ac:knownFonts="1">
    <font>
      <sz val="11"/>
      <name val="Calibri"/>
      <family val="2"/>
      <scheme val="minor"/>
    </font>
    <font>
      <sz val="20"/>
      <color theme="3"/>
      <name val="Calibri"/>
      <family val="2"/>
      <scheme val="major"/>
    </font>
    <font>
      <b/>
      <sz val="12"/>
      <color theme="0"/>
      <name val="Calibri"/>
      <family val="2"/>
      <scheme val="major"/>
    </font>
    <font>
      <b/>
      <sz val="11"/>
      <color theme="0"/>
      <name val="Calibri"/>
      <family val="2"/>
      <scheme val="major"/>
    </font>
    <font>
      <sz val="11"/>
      <name val="Calibri"/>
      <family val="2"/>
      <scheme val="major"/>
    </font>
    <font>
      <sz val="11"/>
      <color theme="3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</borders>
  <cellStyleXfs count="9">
    <xf numFmtId="0" fontId="0" fillId="0" borderId="0">
      <alignment vertical="center" wrapText="1"/>
    </xf>
    <xf numFmtId="0" fontId="1" fillId="0" borderId="0" applyNumberFormat="0" applyFill="0" applyBorder="0" applyAlignment="0" applyProtection="0"/>
    <xf numFmtId="0" fontId="2" fillId="4" borderId="2" applyNumberFormat="0" applyProtection="0">
      <alignment vertical="center"/>
    </xf>
    <xf numFmtId="0" fontId="3" fillId="3" borderId="1" applyNumberFormat="0" applyProtection="0">
      <alignment horizontal="center" vertical="center"/>
    </xf>
    <xf numFmtId="0" fontId="3" fillId="3" borderId="1" applyNumberFormat="0" applyProtection="0">
      <alignment vertical="center"/>
    </xf>
    <xf numFmtId="0" fontId="4" fillId="2" borderId="3" applyNumberFormat="0" applyProtection="0">
      <alignment vertical="center"/>
    </xf>
    <xf numFmtId="164" fontId="5" fillId="0" borderId="3" applyFill="0" applyProtection="0">
      <alignment vertical="center"/>
    </xf>
    <xf numFmtId="164" fontId="5" fillId="2" borderId="3" applyFill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23">
    <xf numFmtId="0" fontId="0" fillId="0" borderId="0" xfId="0">
      <alignment vertical="center" wrapText="1"/>
    </xf>
    <xf numFmtId="164" fontId="5" fillId="0" borderId="3" xfId="6">
      <alignment vertical="center"/>
    </xf>
    <xf numFmtId="164" fontId="5" fillId="2" borderId="3" xfId="6" applyFill="1">
      <alignment vertical="center"/>
    </xf>
    <xf numFmtId="0" fontId="3" fillId="3" borderId="1" xfId="3">
      <alignment horizontal="center" vertical="center"/>
    </xf>
    <xf numFmtId="0" fontId="4" fillId="2" borderId="3" xfId="5" applyNumberFormat="1" applyAlignment="1">
      <alignment vertical="center" wrapText="1"/>
    </xf>
    <xf numFmtId="0" fontId="3" fillId="3" borderId="1" xfId="3" applyAlignment="1">
      <alignment horizontal="center" vertical="center" wrapText="1"/>
    </xf>
    <xf numFmtId="0" fontId="1" fillId="0" borderId="0" xfId="1" applyNumberFormat="1" applyAlignment="1">
      <alignment vertical="center"/>
    </xf>
    <xf numFmtId="0" fontId="2" fillId="4" borderId="2" xfId="2">
      <alignment vertical="center"/>
    </xf>
    <xf numFmtId="164" fontId="5" fillId="2" borderId="3" xfId="7" applyFill="1">
      <alignment vertical="center"/>
    </xf>
    <xf numFmtId="164" fontId="5" fillId="0" borderId="3" xfId="7" applyFill="1">
      <alignment vertical="center"/>
    </xf>
    <xf numFmtId="164" fontId="0" fillId="0" borderId="0" xfId="7" applyFont="1" applyFill="1" applyBorder="1" applyAlignment="1">
      <alignment vertical="center" wrapText="1"/>
    </xf>
    <xf numFmtId="164" fontId="0" fillId="0" borderId="0" xfId="6" applyFont="1" applyFill="1" applyBorder="1">
      <alignment vertical="center"/>
    </xf>
    <xf numFmtId="164" fontId="0" fillId="0" borderId="0" xfId="0" applyNumberFormat="1">
      <alignment vertical="center" wrapText="1"/>
    </xf>
    <xf numFmtId="0" fontId="7" fillId="0" borderId="1" xfId="4" applyFont="1" applyFill="1">
      <alignment vertical="center"/>
    </xf>
    <xf numFmtId="0" fontId="7" fillId="0" borderId="1" xfId="3" applyFont="1" applyFill="1">
      <alignment horizontal="center" vertical="center"/>
    </xf>
    <xf numFmtId="164" fontId="5" fillId="0" borderId="0" xfId="0" applyNumberFormat="1" applyFont="1">
      <alignment vertical="center" wrapText="1"/>
    </xf>
    <xf numFmtId="164" fontId="5" fillId="0" borderId="3" xfId="0" applyNumberFormat="1" applyFont="1" applyBorder="1" applyAlignment="1">
      <alignment vertical="center"/>
    </xf>
    <xf numFmtId="164" fontId="8" fillId="0" borderId="0" xfId="7" applyFont="1" applyFill="1" applyBorder="1" applyAlignment="1">
      <alignment vertical="center" wrapText="1"/>
    </xf>
    <xf numFmtId="0" fontId="0" fillId="5" borderId="4" xfId="0" applyFill="1" applyBorder="1">
      <alignment vertical="center" wrapText="1"/>
    </xf>
    <xf numFmtId="0" fontId="0" fillId="6" borderId="0" xfId="0" applyFill="1">
      <alignment vertical="center" wrapText="1"/>
    </xf>
    <xf numFmtId="0" fontId="0" fillId="5" borderId="0" xfId="0" applyFill="1">
      <alignment vertical="center" wrapText="1"/>
    </xf>
    <xf numFmtId="0" fontId="1" fillId="0" borderId="2" xfId="1" applyNumberFormat="1" applyBorder="1" applyAlignment="1">
      <alignment vertical="center"/>
    </xf>
    <xf numFmtId="0" fontId="1" fillId="0" borderId="0" xfId="1" applyNumberFormat="1" applyAlignment="1">
      <alignment vertical="center"/>
    </xf>
  </cellXfs>
  <cellStyles count="9">
    <cellStyle name="Amount" xfId="7" xr:uid="{00000000-0005-0000-0000-000000000000}"/>
    <cellStyle name="Explanatory Text" xfId="8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  <cellStyle name="Total" xfId="6" builtinId="25" customBuiltin="1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</dxf>
    <dxf>
      <border diagonalUp="0" diagonalDown="0">
        <bottom style="thin">
          <color indexed="64"/>
        </bottom>
        <vertical/>
        <horizontal/>
      </border>
    </dxf>
    <dxf>
      <border>
        <vertical style="thin">
          <color theme="6" tint="0.39994506668294322"/>
        </vertical>
      </border>
    </dxf>
    <dxf>
      <fill>
        <patternFill>
          <bgColor theme="7" tint="0.79998168889431442"/>
        </patternFill>
      </fill>
      <border>
        <bottom style="thin">
          <color theme="0"/>
        </bottom>
        <vertical style="thin">
          <color theme="6" tint="0.39994506668294322"/>
        </vertical>
        <horizontal/>
      </border>
    </dxf>
    <dxf>
      <fill>
        <patternFill>
          <bgColor theme="7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</border>
    </dxf>
    <dxf>
      <font>
        <color theme="0"/>
      </font>
      <fill>
        <patternFill>
          <bgColor theme="6" tint="-0.24994659260841701"/>
        </patternFill>
      </fill>
      <border>
        <top style="thin">
          <color theme="0"/>
        </top>
        <bottom style="thin">
          <color theme="0"/>
        </bottom>
      </border>
    </dxf>
    <dxf>
      <font>
        <color auto="1"/>
      </font>
    </dxf>
  </dxfs>
  <tableStyles count="1" defaultTableStyle="TableStyleMedium2" defaultPivotStyle="PivotStyleLight16">
    <tableStyle name="Expense" pivot="0" count="5" xr9:uid="{00000000-0011-0000-FFFF-FFFF00000000}">
      <tableStyleElement type="wholeTable" dxfId="37"/>
      <tableStyleElement type="headerRow" dxfId="36"/>
      <tableStyleElement type="totalRow" dxfId="35"/>
      <tableStyleElement type="firstRowStripe" dxfId="34"/>
      <tableStyleElement type="secondRowStripe" dxfId="3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5FBFD"/>
      <rgbColor rgb="00CCFFCC"/>
      <rgbColor rgb="00FFFF99"/>
      <rgbColor rgb="00C5E0F3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2.xml" Id="rId8" /><Relationship Type="http://schemas.openxmlformats.org/officeDocument/2006/relationships/theme" Target="/xl/theme/theme11.xml" Id="rId3" /><Relationship Type="http://schemas.openxmlformats.org/officeDocument/2006/relationships/customXml" Target="/customXml/item12.xml" Id="rId7" /><Relationship Type="http://schemas.openxmlformats.org/officeDocument/2006/relationships/worksheet" Target="/xl/worksheets/sheet21.xml" Id="rId2" /><Relationship Type="http://schemas.openxmlformats.org/officeDocument/2006/relationships/worksheet" Target="/xl/worksheets/sheet12.xml" Id="rId1" /><Relationship Type="http://schemas.openxmlformats.org/officeDocument/2006/relationships/calcChain" Target="/xl/calcChain.xml" Id="rId6" /><Relationship Type="http://schemas.openxmlformats.org/officeDocument/2006/relationships/sharedStrings" Target="/xl/sharedStrings.xml" Id="rId5" /><Relationship Type="http://schemas.openxmlformats.org/officeDocument/2006/relationships/styles" Target="/xl/styles.xml" Id="rId4" /><Relationship Type="http://schemas.openxmlformats.org/officeDocument/2006/relationships/customXml" Target="/customXml/item33.xml" Id="rId9" /></Relationships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Income" displayName="Income" ref="B6:O10" totalsRowCount="1" headerRowBorderDxfId="32" headerRowCellStyle="Normal" dataCellStyle="Normal" totalsRowCellStyle="Normal">
  <autoFilter ref="B6:O9" xr:uid="{00000000-0009-0000-0100-000002000000}"/>
  <tableColumns count="14">
    <tableColumn id="1" xr3:uid="{00000000-0010-0000-0000-000001000000}" name="Category" totalsRowLabel="Total" dataCellStyle="Heading 4"/>
    <tableColumn id="2" xr3:uid="{00000000-0010-0000-0000-000002000000}" name="Jan" totalsRowFunction="sum" totalsRowDxfId="31" dataCellStyle="Amount"/>
    <tableColumn id="3" xr3:uid="{00000000-0010-0000-0000-000003000000}" name="Feb" totalsRowFunction="sum" totalsRowDxfId="30" dataCellStyle="Amount"/>
    <tableColumn id="4" xr3:uid="{00000000-0010-0000-0000-000004000000}" name="March" totalsRowFunction="sum" totalsRowDxfId="29" dataCellStyle="Amount"/>
    <tableColumn id="5" xr3:uid="{00000000-0010-0000-0000-000005000000}" name="April" totalsRowFunction="sum" totalsRowDxfId="28" dataCellStyle="Amount"/>
    <tableColumn id="6" xr3:uid="{00000000-0010-0000-0000-000006000000}" name="May" totalsRowFunction="sum" totalsRowDxfId="27" dataCellStyle="Amount"/>
    <tableColumn id="7" xr3:uid="{00000000-0010-0000-0000-000007000000}" name="June" totalsRowFunction="sum" totalsRowDxfId="26" dataCellStyle="Amount"/>
    <tableColumn id="8" xr3:uid="{00000000-0010-0000-0000-000008000000}" name="July" totalsRowFunction="sum" totalsRowDxfId="25" dataCellStyle="Amount"/>
    <tableColumn id="9" xr3:uid="{00000000-0010-0000-0000-000009000000}" name="Aug" totalsRowFunction="sum" totalsRowDxfId="24" dataCellStyle="Amount"/>
    <tableColumn id="10" xr3:uid="{00000000-0010-0000-0000-00000A000000}" name="Sept" totalsRowFunction="sum" totalsRowDxfId="23" dataCellStyle="Amount"/>
    <tableColumn id="11" xr3:uid="{00000000-0010-0000-0000-00000B000000}" name="Oct" totalsRowFunction="sum" totalsRowDxfId="22" dataCellStyle="Amount"/>
    <tableColumn id="12" xr3:uid="{00000000-0010-0000-0000-00000C000000}" name="Nov" totalsRowFunction="sum" totalsRowDxfId="21" dataCellStyle="Amount"/>
    <tableColumn id="13" xr3:uid="{00000000-0010-0000-0000-00000D000000}" name="Dec" totalsRowFunction="sum" totalsRowDxfId="20" dataCellStyle="Amount"/>
    <tableColumn id="15" xr3:uid="{00000000-0010-0000-0000-00000F000000}" name="Year" totalsRowFunction="sum" totalsRowDxfId="19" dataCellStyle="Total">
      <calculatedColumnFormula>SUM(Income[[#This Row],[Jan]:[Dec]])</calculatedColumnFormula>
    </tableColumn>
  </tableColumns>
  <tableStyleInfo name="Expense" showFirstColumn="0" showLastColumn="0" showRowStripes="1" showColumnStripes="1"/>
  <extLst>
    <ext xmlns:x14="http://schemas.microsoft.com/office/spreadsheetml/2009/9/main" uri="{504A1905-F514-4f6f-8877-14C23A59335A}">
      <x14:table altTextSummary="Enter Income from various sources for each month in this table. Annual income is automatically calculated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Expenses" displayName="Expenses" ref="B3:P12" totalsRowCount="1" headerRowDxfId="18" headerRowBorderDxfId="17">
  <autoFilter ref="B3:P11" xr:uid="{00000000-0009-0000-0100-000001000000}"/>
  <tableColumns count="15">
    <tableColumn id="15" xr3:uid="{00000000-0010-0000-0100-00000F000000}" name="Category" totalsRowLabel="Total" dataDxfId="16" totalsRowDxfId="15"/>
    <tableColumn id="1" xr3:uid="{00000000-0010-0000-0100-000001000000}" name="Sub category" dataDxfId="14"/>
    <tableColumn id="2" xr3:uid="{00000000-0010-0000-0100-000002000000}" name="Jan" totalsRowFunction="sum" dataDxfId="13" totalsRowDxfId="12" dataCellStyle="Normal"/>
    <tableColumn id="3" xr3:uid="{00000000-0010-0000-0100-000003000000}" name="Feb" totalsRowFunction="sum" totalsRowDxfId="11"/>
    <tableColumn id="4" xr3:uid="{00000000-0010-0000-0100-000004000000}" name="March" totalsRowFunction="sum" totalsRowDxfId="10"/>
    <tableColumn id="5" xr3:uid="{00000000-0010-0000-0100-000005000000}" name="April" totalsRowFunction="sum" totalsRowDxfId="9"/>
    <tableColumn id="6" xr3:uid="{00000000-0010-0000-0100-000006000000}" name="May" totalsRowFunction="sum" totalsRowDxfId="8"/>
    <tableColumn id="7" xr3:uid="{00000000-0010-0000-0100-000007000000}" name="June" totalsRowFunction="sum" totalsRowDxfId="7"/>
    <tableColumn id="8" xr3:uid="{00000000-0010-0000-0100-000008000000}" name="July" totalsRowFunction="sum" totalsRowDxfId="6"/>
    <tableColumn id="9" xr3:uid="{00000000-0010-0000-0100-000009000000}" name="Aug" totalsRowFunction="sum" totalsRowDxfId="5"/>
    <tableColumn id="10" xr3:uid="{00000000-0010-0000-0100-00000A000000}" name="Sept" totalsRowFunction="sum" totalsRowDxfId="4"/>
    <tableColumn id="11" xr3:uid="{00000000-0010-0000-0100-00000B000000}" name="Oct" totalsRowFunction="sum" totalsRowDxfId="3"/>
    <tableColumn id="12" xr3:uid="{00000000-0010-0000-0100-00000C000000}" name="Nov" totalsRowFunction="sum" totalsRowDxfId="2"/>
    <tableColumn id="13" xr3:uid="{00000000-0010-0000-0100-00000D000000}" name="Dec" totalsRowFunction="sum" totalsRowDxfId="1"/>
    <tableColumn id="14" xr3:uid="{00000000-0010-0000-0100-00000E000000}" name="Year" totalsRowFunction="sum" totalsRowDxfId="0"/>
  </tableColumns>
  <tableStyleInfo name="Expense" showFirstColumn="0" showLastColumn="0" showRowStripes="1" showColumnStripes="0"/>
  <extLst>
    <ext xmlns:x14="http://schemas.microsoft.com/office/spreadsheetml/2009/9/main" uri="{504A1905-F514-4f6f-8877-14C23A59335A}">
      <x14:table altTextSummary="Enter expenses in each month and categories in this table. Annual expenses are automatically calculated"/>
    </ext>
  </extLst>
</table>
</file>

<file path=xl/theme/theme11.xml><?xml version="1.0" encoding="utf-8"?>
<a:theme xmlns:a="http://schemas.openxmlformats.org/drawingml/2006/main" name="Technic">
  <a:themeElements>
    <a:clrScheme name="Technic">
      <a:dk1>
        <a:sysClr val="windowText" lastClr="000000"/>
      </a:dk1>
      <a:lt1>
        <a:sysClr val="window" lastClr="FFFFFF"/>
      </a:lt1>
      <a:dk2>
        <a:srgbClr val="3B3B3B"/>
      </a:dk2>
      <a:lt2>
        <a:srgbClr val="D4D2D0"/>
      </a:lt2>
      <a:accent1>
        <a:srgbClr val="6EA0B0"/>
      </a:accent1>
      <a:accent2>
        <a:srgbClr val="CCAF0A"/>
      </a:accent2>
      <a:accent3>
        <a:srgbClr val="8D89A4"/>
      </a:accent3>
      <a:accent4>
        <a:srgbClr val="748560"/>
      </a:accent4>
      <a:accent5>
        <a:srgbClr val="9E9273"/>
      </a:accent5>
      <a:accent6>
        <a:srgbClr val="7E848D"/>
      </a:accent6>
      <a:hlink>
        <a:srgbClr val="00E2DC"/>
      </a:hlink>
      <a:folHlink>
        <a:srgbClr val="00918A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Technic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</a:schemeClr>
            </a:gs>
            <a:gs pos="68000">
              <a:schemeClr val="phClr">
                <a:tint val="77000"/>
              </a:schemeClr>
            </a:gs>
            <a:gs pos="81000">
              <a:schemeClr val="phClr">
                <a:tint val="79000"/>
              </a:schemeClr>
            </a:gs>
            <a:gs pos="86000">
              <a:schemeClr val="phClr">
                <a:tint val="73000"/>
              </a:schemeClr>
            </a:gs>
            <a:gs pos="100000">
              <a:schemeClr val="phClr">
                <a:tint val="3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0000"/>
                <a:satMod val="150000"/>
              </a:schemeClr>
            </a:gs>
            <a:gs pos="23000">
              <a:schemeClr val="phClr">
                <a:tint val="98000"/>
                <a:shade val="87000"/>
                <a:satMod val="105000"/>
              </a:schemeClr>
            </a:gs>
            <a:gs pos="35000">
              <a:schemeClr val="phClr">
                <a:shade val="70000"/>
              </a:schemeClr>
            </a:gs>
            <a:gs pos="58000">
              <a:schemeClr val="phClr">
                <a:shade val="49000"/>
                <a:satMod val="120000"/>
              </a:schemeClr>
            </a:gs>
            <a:gs pos="80000">
              <a:schemeClr val="phClr">
                <a:shade val="50000"/>
                <a:satMod val="120000"/>
              </a:schemeClr>
            </a:gs>
            <a:gs pos="90000">
              <a:schemeClr val="phClr">
                <a:shade val="57000"/>
                <a:satMod val="130000"/>
              </a:schemeClr>
            </a:gs>
            <a:gs pos="100000">
              <a:schemeClr val="phClr">
                <a:shade val="76000"/>
                <a:satMod val="150000"/>
              </a:schemeClr>
            </a:gs>
          </a:gsLst>
          <a:lin ang="5400000" scaled="1"/>
        </a:gradFill>
      </a:fillStyleLst>
      <a:lnStyleLst>
        <a:ln w="3175" cap="flat" cmpd="sng" algn="ctr">
          <a:solidFill>
            <a:schemeClr val="phClr">
              <a:shade val="60000"/>
              <a:satMod val="300000"/>
            </a:schemeClr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</a:effectStyle>
        <a:effectStyle>
          <a:effectLst>
            <a:glow rad="700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</a:effectStyle>
        <a:effectStyle>
          <a:effectLst>
            <a:glow rad="762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  <a:scene3d>
            <a:camera prst="orthographicFront" fov="0">
              <a:rot lat="0" lon="0" rev="0"/>
            </a:camera>
            <a:lightRig rig="harsh" dir="t">
              <a:rot lat="6000000" lon="6000000" rev="0"/>
            </a:lightRig>
          </a:scene3d>
          <a:sp3d contourW="10000" prstMaterial="metal">
            <a:bevelT w="20000" h="9000" prst="softRound"/>
            <a:contourClr>
              <a:schemeClr val="phClr">
                <a:shade val="30000"/>
                <a:satMod val="2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50000"/>
              </a:schemeClr>
            </a:gs>
            <a:gs pos="30000">
              <a:schemeClr val="phClr">
                <a:shade val="60000"/>
                <a:satMod val="150000"/>
              </a:schemeClr>
            </a:gs>
            <a:gs pos="100000">
              <a:schemeClr val="phClr">
                <a:tint val="83000"/>
                <a:satMod val="200000"/>
              </a:schemeClr>
            </a:gs>
          </a:gsLst>
          <a:lin ang="13000000" scaled="0"/>
        </a:gra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120000" t="100000" r="100000" b="100000"/>
          </a:path>
        </a:gradFill>
      </a:bgFillStyleLst>
    </a:fmtScheme>
  </a:themeElements>
  <a:objectDefaults/>
  <a:extraClrSchemeLst/>
</a:theme>
</file>

<file path=xl/worksheets/_rels/sheet12.xml.rels>&#65279;<?xml version="1.0" encoding="utf-8"?><Relationships xmlns="http://schemas.openxmlformats.org/package/2006/relationships"><Relationship Type="http://schemas.openxmlformats.org/officeDocument/2006/relationships/table" Target="/xl/tables/table12.xml" Id="rId2" /><Relationship Type="http://schemas.openxmlformats.org/officeDocument/2006/relationships/printerSettings" Target="/xl/printerSettings/printerSettings12.bin" Id="rId1" /></Relationships>
</file>

<file path=xl/worksheets/_rels/sheet21.xml.rels>&#65279;<?xml version="1.0" encoding="utf-8"?><Relationships xmlns="http://schemas.openxmlformats.org/package/2006/relationships"><Relationship Type="http://schemas.openxmlformats.org/officeDocument/2006/relationships/table" Target="/xl/tables/table21.xml" Id="rId2" /><Relationship Type="http://schemas.openxmlformats.org/officeDocument/2006/relationships/printerSettings" Target="/xl/printerSettings/printerSettings21.bin" Id="rId1" /></Relationships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O10"/>
  <sheetViews>
    <sheetView showGridLines="0" tabSelected="1" workbookViewId="0">
      <pane ySplit="4" topLeftCell="A5" activePane="bottomLeft" state="frozen"/>
      <selection pane="bottomLeft"/>
    </sheetView>
  </sheetViews>
  <sheetFormatPr defaultRowHeight="30" customHeight="1" x14ac:dyDescent="0.3"/>
  <cols>
    <col min="1" max="1" width="2.77734375" customWidth="1"/>
    <col min="2" max="2" width="22.5546875" customWidth="1"/>
    <col min="3" max="15" width="12.5546875" customWidth="1"/>
    <col min="16" max="16" width="2.77734375" customWidth="1"/>
  </cols>
  <sheetData>
    <row r="1" spans="2:15" ht="40.049999999999997" customHeight="1" thickBot="1" x14ac:dyDescent="0.35">
      <c r="B1" s="21" t="s">
        <v>39</v>
      </c>
      <c r="C1" s="21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2:15" ht="15" customHeight="1" thickBot="1" x14ac:dyDescent="0.35">
      <c r="B2" s="5"/>
      <c r="C2" s="3" t="s">
        <v>16</v>
      </c>
      <c r="D2" s="3" t="s">
        <v>15</v>
      </c>
      <c r="E2" s="3" t="s">
        <v>14</v>
      </c>
      <c r="F2" s="3" t="s">
        <v>13</v>
      </c>
      <c r="G2" s="3" t="s">
        <v>12</v>
      </c>
      <c r="H2" s="3" t="s">
        <v>11</v>
      </c>
      <c r="I2" s="3" t="s">
        <v>10</v>
      </c>
      <c r="J2" s="3" t="s">
        <v>9</v>
      </c>
      <c r="K2" s="3" t="s">
        <v>8</v>
      </c>
      <c r="L2" s="3" t="s">
        <v>7</v>
      </c>
      <c r="M2" s="3" t="s">
        <v>6</v>
      </c>
      <c r="N2" s="3" t="s">
        <v>5</v>
      </c>
      <c r="O2" s="3" t="s">
        <v>18</v>
      </c>
    </row>
    <row r="3" spans="2:15" ht="30" customHeight="1" thickBot="1" x14ac:dyDescent="0.35">
      <c r="B3" s="4" t="s">
        <v>20</v>
      </c>
      <c r="C3" s="8">
        <f>Expenses[[#Totals],[Jan]]</f>
        <v>0</v>
      </c>
      <c r="D3" s="8">
        <f>Expenses[[#Totals],[Feb]]</f>
        <v>0</v>
      </c>
      <c r="E3" s="8">
        <f>Expenses[[#Totals],[March]]</f>
        <v>0</v>
      </c>
      <c r="F3" s="8">
        <f>Expenses[[#Totals],[April]]</f>
        <v>0</v>
      </c>
      <c r="G3" s="8">
        <f>Expenses[[#Totals],[May]]</f>
        <v>0</v>
      </c>
      <c r="H3" s="8">
        <f>Expenses[[#Totals],[June]]</f>
        <v>0</v>
      </c>
      <c r="I3" s="8">
        <f>Expenses[[#Totals],[July]]</f>
        <v>0</v>
      </c>
      <c r="J3" s="8">
        <f>Expenses[[#Totals],[Aug]]</f>
        <v>0</v>
      </c>
      <c r="K3" s="8">
        <f>Expenses[[#Totals],[Sept]]</f>
        <v>0</v>
      </c>
      <c r="L3" s="8">
        <f>Expenses[[#Totals],[Oct]]</f>
        <v>0</v>
      </c>
      <c r="M3" s="8">
        <f>Expenses[[#Totals],[Nov]]</f>
        <v>0</v>
      </c>
      <c r="N3" s="8">
        <f>Expenses[[#Totals],[Dec]]</f>
        <v>0</v>
      </c>
      <c r="O3" s="2">
        <f>SUM(C3:N3)</f>
        <v>0</v>
      </c>
    </row>
    <row r="4" spans="2:15" ht="30" customHeight="1" thickBot="1" x14ac:dyDescent="0.35">
      <c r="B4" t="s">
        <v>19</v>
      </c>
      <c r="C4" s="9">
        <f>SUM(Income[[#Totals],[Jan]]-C3)</f>
        <v>0</v>
      </c>
      <c r="D4" s="9">
        <f>SUM(Income[[#Totals],[Feb]]-D3)</f>
        <v>0</v>
      </c>
      <c r="E4" s="9">
        <f>SUM(Income[[#Totals],[March]]-E3)</f>
        <v>0</v>
      </c>
      <c r="F4" s="9">
        <f>SUM(Income[[#Totals],[April]]-F3)</f>
        <v>0</v>
      </c>
      <c r="G4" s="9">
        <f>SUM(Income[[#Totals],[May]]-G3)</f>
        <v>0</v>
      </c>
      <c r="H4" s="9">
        <f>SUM(Income[[#Totals],[June]]-H3)</f>
        <v>0</v>
      </c>
      <c r="I4" s="9">
        <f>SUM(Income[[#Totals],[July]]-I3)</f>
        <v>0</v>
      </c>
      <c r="J4" s="9">
        <f>SUM(Income[[#Totals],[Aug]]-J3)</f>
        <v>0</v>
      </c>
      <c r="K4" s="9">
        <f>SUM(Income[[#Totals],[Sept]]-K3)</f>
        <v>0</v>
      </c>
      <c r="L4" s="9">
        <f>SUM(Income[[#Totals],[Oct]]-L3)</f>
        <v>0</v>
      </c>
      <c r="M4" s="9">
        <f>SUM(Income[[#Totals],[Nov]]-M3)</f>
        <v>0</v>
      </c>
      <c r="N4" s="9">
        <f>SUM(Income[[#Totals],[Dec]]-N3)</f>
        <v>0</v>
      </c>
      <c r="O4" s="9">
        <f>SUM(C4:N4)</f>
        <v>0</v>
      </c>
    </row>
    <row r="5" spans="2:15" ht="30" customHeight="1" thickBot="1" x14ac:dyDescent="0.35">
      <c r="B5" s="7" t="s">
        <v>22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2:15" ht="30" customHeight="1" thickBot="1" x14ac:dyDescent="0.35">
      <c r="B6" s="13" t="s">
        <v>25</v>
      </c>
      <c r="C6" s="14" t="s">
        <v>16</v>
      </c>
      <c r="D6" s="13" t="s">
        <v>15</v>
      </c>
      <c r="E6" s="13" t="s">
        <v>14</v>
      </c>
      <c r="F6" s="13" t="s">
        <v>13</v>
      </c>
      <c r="G6" s="13" t="s">
        <v>12</v>
      </c>
      <c r="H6" s="13" t="s">
        <v>11</v>
      </c>
      <c r="I6" s="13" t="s">
        <v>10</v>
      </c>
      <c r="J6" s="13" t="s">
        <v>9</v>
      </c>
      <c r="K6" s="13" t="s">
        <v>8</v>
      </c>
      <c r="L6" s="13" t="s">
        <v>7</v>
      </c>
      <c r="M6" s="13" t="s">
        <v>6</v>
      </c>
      <c r="N6" s="13" t="s">
        <v>5</v>
      </c>
      <c r="O6" s="13" t="s">
        <v>18</v>
      </c>
    </row>
    <row r="7" spans="2:15" ht="30" customHeight="1" thickBot="1" x14ac:dyDescent="0.35">
      <c r="B7" t="s">
        <v>4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">
        <f>SUM(Income[[#This Row],[Jan]:[Dec]])</f>
        <v>0</v>
      </c>
    </row>
    <row r="8" spans="2:15" ht="30" customHeight="1" thickBot="1" x14ac:dyDescent="0.35">
      <c r="B8" t="s">
        <v>17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">
        <f>SUM(Income[[#This Row],[Jan]:[Dec]])</f>
        <v>0</v>
      </c>
    </row>
    <row r="9" spans="2:15" ht="30" customHeight="1" thickBot="1" x14ac:dyDescent="0.35">
      <c r="B9" t="s">
        <v>3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">
        <f>SUM(Income[[#This Row],[Jan]:[Dec]])</f>
        <v>0</v>
      </c>
    </row>
    <row r="10" spans="2:15" ht="30" customHeight="1" thickBot="1" x14ac:dyDescent="0.35">
      <c r="B10" t="s">
        <v>21</v>
      </c>
      <c r="C10" s="15">
        <f>SUBTOTAL(109,Income[Jan])</f>
        <v>0</v>
      </c>
      <c r="D10" s="15">
        <f>SUBTOTAL(109,Income[Feb])</f>
        <v>0</v>
      </c>
      <c r="E10" s="15">
        <f>SUBTOTAL(109,Income[March])</f>
        <v>0</v>
      </c>
      <c r="F10" s="15">
        <f>SUBTOTAL(109,Income[April])</f>
        <v>0</v>
      </c>
      <c r="G10" s="15">
        <f>SUBTOTAL(109,Income[May])</f>
        <v>0</v>
      </c>
      <c r="H10" s="15">
        <f>SUBTOTAL(109,Income[June])</f>
        <v>0</v>
      </c>
      <c r="I10" s="15">
        <f>SUBTOTAL(109,Income[July])</f>
        <v>0</v>
      </c>
      <c r="J10" s="15">
        <f>SUBTOTAL(109,Income[Aug])</f>
        <v>0</v>
      </c>
      <c r="K10" s="15">
        <f>SUBTOTAL(109,Income[Sept])</f>
        <v>0</v>
      </c>
      <c r="L10" s="15">
        <f>SUBTOTAL(109,Income[Oct])</f>
        <v>0</v>
      </c>
      <c r="M10" s="15">
        <f>SUBTOTAL(109,Income[Nov])</f>
        <v>0</v>
      </c>
      <c r="N10" s="15">
        <f>SUBTOTAL(109,Income[Dec])</f>
        <v>0</v>
      </c>
      <c r="O10" s="16">
        <f>SUBTOTAL(109,Income[Year])</f>
        <v>0</v>
      </c>
    </row>
  </sheetData>
  <mergeCells count="1">
    <mergeCell ref="B1:C1"/>
  </mergeCells>
  <phoneticPr fontId="0" type="noConversion"/>
  <conditionalFormatting sqref="C4:N4">
    <cfRule type="iconSet" priority="2">
      <iconSet iconSet="3Arrows">
        <cfvo type="percentile" val="0"/>
        <cfvo type="num" val="0"/>
        <cfvo type="num" val="1"/>
      </iconSet>
    </cfRule>
  </conditionalFormatting>
  <conditionalFormatting sqref="O4">
    <cfRule type="iconSet" priority="1">
      <iconSet iconSet="3Arrows">
        <cfvo type="percentile" val="0"/>
        <cfvo type="num" val="0"/>
        <cfvo type="num" val="1"/>
      </iconSet>
    </cfRule>
  </conditionalFormatting>
  <dataValidations count="9">
    <dataValidation allowBlank="1" showInputMessage="1" showErrorMessage="1" prompt="Title of this worksheet is in this cell" sqref="B1:C1" xr:uid="{00000000-0002-0000-0000-000000000000}"/>
    <dataValidation allowBlank="1" showInputMessage="1" showErrorMessage="1" prompt="Months are in cells at right. Total expenses and Cash shortage or surplus are automatically calculated in cells C3 through O4, below" sqref="B2" xr:uid="{00000000-0002-0000-0000-000001000000}"/>
    <dataValidation allowBlank="1" showInputMessage="1" showErrorMessage="1" prompt="Total expenses are automatically calculated in cells at right" sqref="B3" xr:uid="{00000000-0002-0000-0000-000002000000}"/>
    <dataValidation allowBlank="1" showInputMessage="1" showErrorMessage="1" prompt="Cash shortage or surplus is automatically calculated in cells at right with icons updating accordingly" sqref="B4" xr:uid="{00000000-0002-0000-0000-000003000000}"/>
    <dataValidation allowBlank="1" showInputMessage="1" showErrorMessage="1" prompt="Enter Income details in table below" sqref="B5" xr:uid="{00000000-0002-0000-0000-000004000000}"/>
    <dataValidation allowBlank="1" showInputMessage="1" showErrorMessage="1" prompt="Create a Basic Personal Budget in this workbook. Total Monthly and Annual Expenses are automatically updated in this worksheet. Enter details in Income table" sqref="A1" xr:uid="{00000000-0002-0000-0000-000005000000}"/>
    <dataValidation allowBlank="1" showInputMessage="1" showErrorMessage="1" prompt="Enter Category in this column under this heading. Use heading filters to find specific entries" sqref="B6" xr:uid="{00000000-0002-0000-0000-000006000000}"/>
    <dataValidation allowBlank="1" showInputMessage="1" showErrorMessage="1" prompt="Annual incomes are automatically calculated in this column under this heading" sqref="O6" xr:uid="{00000000-0002-0000-0000-000007000000}"/>
    <dataValidation allowBlank="1" showInputMessage="1" showErrorMessage="1" prompt="Enter income for this month in this column under this heading" sqref="C6:N6" xr:uid="{00000000-0002-0000-0000-000008000000}"/>
  </dataValidations>
  <printOptions horizontalCentered="1"/>
  <pageMargins left="0.5" right="0.5" top="0.75" bottom="0.75" header="0.5" footer="0.5"/>
  <pageSetup scale="67" fitToHeight="0" orientation="landscape" horizontalDpi="200" verticalDpi="200" r:id="rId1"/>
  <headerFooter differentFirst="1" alignWithMargins="0">
    <oddFooter>Page &amp;P of &amp;N</oddFooter>
  </headerFooter>
  <ignoredErrors>
    <ignoredError sqref="O7:O9" emptyCellReference="1"/>
  </ignoredErrors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  <pageSetUpPr fitToPage="1"/>
  </sheetPr>
  <dimension ref="B1:P12"/>
  <sheetViews>
    <sheetView showGridLines="0" workbookViewId="0">
      <pane ySplit="1" topLeftCell="A2" activePane="bottomLeft" state="frozen"/>
      <selection pane="bottomLeft"/>
    </sheetView>
  </sheetViews>
  <sheetFormatPr defaultRowHeight="30" customHeight="1" x14ac:dyDescent="0.3"/>
  <cols>
    <col min="1" max="1" width="2.77734375" customWidth="1"/>
    <col min="2" max="2" width="19.21875" customWidth="1"/>
    <col min="3" max="3" width="21.77734375" customWidth="1"/>
    <col min="4" max="16" width="12.5546875" customWidth="1"/>
    <col min="17" max="17" width="2.77734375" customWidth="1"/>
  </cols>
  <sheetData>
    <row r="1" spans="2:16" ht="40.049999999999997" customHeight="1" x14ac:dyDescent="0.3">
      <c r="B1" s="22" t="s">
        <v>39</v>
      </c>
      <c r="C1" s="22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2:16" ht="30" customHeight="1" thickBot="1" x14ac:dyDescent="0.35">
      <c r="B2" s="7" t="s">
        <v>23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2:16" ht="30" customHeight="1" thickBot="1" x14ac:dyDescent="0.35">
      <c r="B3" s="13" t="s">
        <v>25</v>
      </c>
      <c r="C3" s="13" t="s">
        <v>24</v>
      </c>
      <c r="D3" s="14" t="s">
        <v>16</v>
      </c>
      <c r="E3" s="13" t="s">
        <v>15</v>
      </c>
      <c r="F3" s="13" t="s">
        <v>14</v>
      </c>
      <c r="G3" s="13" t="s">
        <v>13</v>
      </c>
      <c r="H3" s="13" t="s">
        <v>12</v>
      </c>
      <c r="I3" s="13" t="s">
        <v>11</v>
      </c>
      <c r="J3" s="13" t="s">
        <v>10</v>
      </c>
      <c r="K3" s="13" t="s">
        <v>9</v>
      </c>
      <c r="L3" s="13" t="s">
        <v>8</v>
      </c>
      <c r="M3" s="13" t="s">
        <v>7</v>
      </c>
      <c r="N3" s="13" t="s">
        <v>6</v>
      </c>
      <c r="O3" s="13" t="s">
        <v>5</v>
      </c>
      <c r="P3" s="13" t="s">
        <v>18</v>
      </c>
    </row>
    <row r="4" spans="2:16" ht="30" customHeight="1" x14ac:dyDescent="0.3">
      <c r="B4" s="18" t="s">
        <v>2</v>
      </c>
      <c r="C4" t="s">
        <v>26</v>
      </c>
      <c r="D4" s="12"/>
      <c r="E4" s="17"/>
      <c r="F4" s="10"/>
      <c r="G4" s="10"/>
      <c r="H4" s="10"/>
      <c r="I4" s="10"/>
      <c r="J4" s="10"/>
      <c r="K4" s="10"/>
      <c r="L4" s="10"/>
      <c r="M4" s="10"/>
      <c r="N4" s="10"/>
      <c r="O4" s="10"/>
      <c r="P4" s="11">
        <f>SUM(Expense!$D4:$O4)</f>
        <v>0</v>
      </c>
    </row>
    <row r="5" spans="2:16" ht="30" customHeight="1" x14ac:dyDescent="0.3">
      <c r="B5" s="19" t="s">
        <v>1</v>
      </c>
      <c r="C5" t="s">
        <v>27</v>
      </c>
      <c r="D5" s="12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>
        <f>SUM(Expense!$D5:$O5)</f>
        <v>0</v>
      </c>
    </row>
    <row r="6" spans="2:16" ht="30" customHeight="1" x14ac:dyDescent="0.3">
      <c r="B6" s="20" t="s">
        <v>28</v>
      </c>
      <c r="C6" t="s">
        <v>29</v>
      </c>
      <c r="D6" s="12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>
        <f>SUM(Expense!$D6:$O6)</f>
        <v>0</v>
      </c>
    </row>
    <row r="7" spans="2:16" ht="30" customHeight="1" x14ac:dyDescent="0.3">
      <c r="B7" s="19" t="s">
        <v>0</v>
      </c>
      <c r="C7" t="s">
        <v>30</v>
      </c>
      <c r="D7" s="12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>
        <f>SUM(Expense!$D7:$O7)</f>
        <v>0</v>
      </c>
    </row>
    <row r="8" spans="2:16" ht="30" customHeight="1" x14ac:dyDescent="0.3">
      <c r="B8" s="20" t="s">
        <v>31</v>
      </c>
      <c r="C8" t="s">
        <v>32</v>
      </c>
      <c r="D8" s="12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>
        <f>SUM(Expense!$D8:$O8)</f>
        <v>0</v>
      </c>
    </row>
    <row r="9" spans="2:16" ht="30" customHeight="1" x14ac:dyDescent="0.3">
      <c r="B9" s="19" t="s">
        <v>33</v>
      </c>
      <c r="C9" t="s">
        <v>34</v>
      </c>
      <c r="D9" s="12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>
        <f>SUM(Expense!$D9:$O9)</f>
        <v>0</v>
      </c>
    </row>
    <row r="10" spans="2:16" ht="30" customHeight="1" x14ac:dyDescent="0.3">
      <c r="B10" s="20" t="s">
        <v>35</v>
      </c>
      <c r="C10" t="s">
        <v>36</v>
      </c>
      <c r="D10" s="12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>
        <f>SUM(Expense!$D10:$O10)</f>
        <v>0</v>
      </c>
    </row>
    <row r="11" spans="2:16" ht="30" customHeight="1" x14ac:dyDescent="0.3">
      <c r="B11" s="19" t="s">
        <v>37</v>
      </c>
      <c r="C11" t="s">
        <v>38</v>
      </c>
      <c r="D11" s="12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>
        <f>SUM(Expense!$D11:$O11)</f>
        <v>0</v>
      </c>
    </row>
    <row r="12" spans="2:16" ht="30" customHeight="1" x14ac:dyDescent="0.3">
      <c r="B12" t="s">
        <v>21</v>
      </c>
      <c r="D12" s="12">
        <f>SUBTOTAL(109,Expenses[Jan])</f>
        <v>0</v>
      </c>
      <c r="E12" s="12">
        <f>SUBTOTAL(109,Expenses[Feb])</f>
        <v>0</v>
      </c>
      <c r="F12" s="12">
        <f>SUBTOTAL(109,Expenses[March])</f>
        <v>0</v>
      </c>
      <c r="G12" s="12">
        <f>SUBTOTAL(109,Expenses[April])</f>
        <v>0</v>
      </c>
      <c r="H12" s="12">
        <f>SUBTOTAL(109,Expenses[May])</f>
        <v>0</v>
      </c>
      <c r="I12" s="12">
        <f>SUBTOTAL(109,Expenses[June])</f>
        <v>0</v>
      </c>
      <c r="J12" s="12">
        <f>SUBTOTAL(109,Expenses[July])</f>
        <v>0</v>
      </c>
      <c r="K12" s="12">
        <f>SUBTOTAL(109,Expenses[Aug])</f>
        <v>0</v>
      </c>
      <c r="L12" s="12">
        <f>SUBTOTAL(109,Expenses[Sept])</f>
        <v>0</v>
      </c>
      <c r="M12" s="12">
        <f>SUBTOTAL(109,Expenses[Oct])</f>
        <v>0</v>
      </c>
      <c r="N12" s="12">
        <f>SUBTOTAL(109,Expenses[Nov])</f>
        <v>0</v>
      </c>
      <c r="O12" s="12">
        <f>SUBTOTAL(109,Expenses[Dec])</f>
        <v>0</v>
      </c>
      <c r="P12" s="12">
        <f>SUBTOTAL(109,Expenses[Year])</f>
        <v>0</v>
      </c>
    </row>
  </sheetData>
  <mergeCells count="1">
    <mergeCell ref="B1:C1"/>
  </mergeCells>
  <dataValidations count="8">
    <dataValidation allowBlank="1" showInputMessage="1" showErrorMessage="1" prompt="Title of this worksheet is in this cell" sqref="B1:C1" xr:uid="{00000000-0002-0000-0100-000000000000}"/>
    <dataValidation allowBlank="1" showInputMessage="1" showErrorMessage="1" prompt="Enter expenses in table below" sqref="B2" xr:uid="{00000000-0002-0000-0100-000001000000}"/>
    <dataValidation allowBlank="1" showInputMessage="1" showErrorMessage="1" prompt="Enter Sub category in this column under this heading" sqref="C3" xr:uid="{00000000-0002-0000-0100-000002000000}"/>
    <dataValidation allowBlank="1" showInputMessage="1" showErrorMessage="1" prompt="Enter expenses for this month in this column under this heading" sqref="D3:O3" xr:uid="{00000000-0002-0000-0100-000003000000}"/>
    <dataValidation allowBlank="1" showInputMessage="1" showErrorMessage="1" prompt="Annual expenses are automatically calculated in this column under this heading" sqref="P3" xr:uid="{00000000-0002-0000-0100-000004000000}"/>
    <dataValidation allowBlank="1" showInputMessage="1" showErrorMessage="1" prompt="Enter monthly expenses in Expenses table in this worksheet. Annual expenses are automatically calculated" sqref="A1" xr:uid="{00000000-0002-0000-0100-000005000000}"/>
    <dataValidation type="list" errorStyle="warning" allowBlank="1" showInputMessage="1" showErrorMessage="1" error="Select Category from the list. Select CANCEL, press ALT+DOWN ARROW for options, then DOWN ARROW and ENTER to make selection" sqref="B4:B11" xr:uid="{00000000-0002-0000-0100-000006000000}">
      <formula1>"Home,Daily living,Transportation,Entertainment,Health,Vacations,Recreation,Dues/Subscription,Personal,Financial obligations,Misc. payments"</formula1>
    </dataValidation>
    <dataValidation allowBlank="1" showInputMessage="1" showErrorMessage="1" prompt="Select Category in this column under this heading. Press ALT+DOWN ARROW to open the drop-down list, then ENTER to make the selection" sqref="B3" xr:uid="{00000000-0002-0000-0100-000007000000}"/>
  </dataValidations>
  <printOptions horizontalCentered="1"/>
  <pageMargins left="0.5" right="0.5" top="0.75" bottom="0.75" header="0.5" footer="0.5"/>
  <pageSetup scale="61" fitToHeight="0" orientation="landscape" horizontalDpi="200" verticalDpi="200" r:id="rId1"/>
  <headerFooter differentFirst="1" alignWithMargins="0">
    <oddFooter>Page &amp;P of &amp;N</oddFooter>
  </headerFooter>
  <ignoredErrors>
    <ignoredError sqref="P4:P11" emptyCellReference="1"/>
  </ignoredErrors>
  <tableParts count="1">
    <tablePart r:id="rId2"/>
  </tableParts>
</worksheet>
</file>

<file path=customXml/_rels/item12.xml.rels>&#65279;<?xml version="1.0" encoding="utf-8"?><Relationships xmlns="http://schemas.openxmlformats.org/package/2006/relationships"><Relationship Type="http://schemas.openxmlformats.org/officeDocument/2006/relationships/customXmlProps" Target="/customXml/itemProps12.xml" Id="rId1" /></Relationships>
</file>

<file path=customXml/_rels/item2.xml.rels>&#65279;<?xml version="1.0" encoding="utf-8"?><Relationships xmlns="http://schemas.openxmlformats.org/package/2006/relationships"><Relationship Type="http://schemas.openxmlformats.org/officeDocument/2006/relationships/customXmlProps" Target="/customXml/itemProps21.xml" Id="rId1" /></Relationships>
</file>

<file path=customXml/_rels/item33.xml.rels>&#65279;<?xml version="1.0" encoding="utf-8"?><Relationships xmlns="http://schemas.openxmlformats.org/package/2006/relationships"><Relationship Type="http://schemas.openxmlformats.org/officeDocument/2006/relationships/customXmlProps" Target="/customXml/itemProps33.xml" Id="rId1" /></Relationships>
</file>

<file path=customXml/item1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2.xml><?xml version="1.0" encoding="utf-8"?>
<ds:datastoreItem xmlns:ds="http://schemas.openxmlformats.org/officeDocument/2006/customXml" ds:itemID="{60A976C8-A521-4607-8345-E7BF9585A408}"/>
</file>

<file path=customXml/itemProps21.xml><?xml version="1.0" encoding="utf-8"?>
<ds:datastoreItem xmlns:ds="http://schemas.openxmlformats.org/officeDocument/2006/customXml" ds:itemID="{12D2795F-20A4-48FB-89AB-E83281B97E70}"/>
</file>

<file path=customXml/itemProps33.xml><?xml version="1.0" encoding="utf-8"?>
<ds:datastoreItem xmlns:ds="http://schemas.openxmlformats.org/officeDocument/2006/customXml" ds:itemID="{EB58F203-C354-49B4-B053-8F9FA96B5629}"/>
</file>

<file path=docProps/app.xml><?xml version="1.0" encoding="utf-8"?>
<ap:Properties xmlns:vt="http://schemas.openxmlformats.org/officeDocument/2006/docPropsVTypes" xmlns:ap="http://schemas.openxmlformats.org/officeDocument/2006/extended-properties">
  <ap:Template>TM16400272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ap:HeadingPairs>
  <ap:TitlesOfParts>
    <vt:vector baseType="lpstr" size="7">
      <vt:lpstr>Summary</vt:lpstr>
      <vt:lpstr>Expense</vt:lpstr>
      <vt:lpstr>Expense!Print_Titles</vt:lpstr>
      <vt:lpstr>Summary!Print_Titles</vt:lpstr>
      <vt:lpstr>RowTitleRegion1..O4</vt:lpstr>
      <vt:lpstr>Title1</vt:lpstr>
      <vt:lpstr>Title2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2022-11-06T06:06:55Z</dcterms:created>
  <dcterms:modified xsi:type="dcterms:W3CDTF">2022-11-06T05:07:18Z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