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Period 1" sheetId="1" r:id="rId4"/>
    <sheet name="Period 2" sheetId="2" r:id="rId5"/>
    <sheet name="Period 3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<sst xmlns="http://schemas.openxmlformats.org/spreadsheetml/2006/main" uniqueCount="32">
  <si>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KPI Week 1</t>
  </si>
  <si>
    <t>RD</t>
  </si>
  <si>
    <t>Net Sales $ WTD</t>
  </si>
  <si>
    <t>Var - Budgeted $ Sales</t>
  </si>
  <si>
    <t>Net Profit $</t>
  </si>
  <si>
    <t>Var - Budgeted Net Profit</t>
  </si>
  <si>
    <t>Flow Thru %</t>
  </si>
  <si>
    <t>LBWs vs PY Quantity</t>
  </si>
  <si>
    <t>Guest Sat</t>
  </si>
  <si>
    <t>Mystery Shopper</t>
  </si>
  <si>
    <t>Theo Food Variance</t>
  </si>
  <si>
    <t>Theo Liquor Variance</t>
  </si>
  <si>
    <t>Ending Food Inventory</t>
  </si>
  <si>
    <t>Ending Liquor Inventory</t>
  </si>
  <si>
    <t>Theo Labor WTD</t>
  </si>
  <si>
    <t>Shift Leader Actual to Budget</t>
  </si>
  <si>
    <t>Training Pay WTD</t>
  </si>
  <si>
    <t>Training Weekly $ Budget</t>
  </si>
  <si>
    <t>Difference</t>
  </si>
  <si>
    <t># Break Violation</t>
  </si>
  <si>
    <t># of OT Hours</t>
  </si>
  <si>
    <t>Total Premium Pay</t>
  </si>
  <si>
    <t>Huntington Beach</t>
  </si>
  <si>
    <t>Anaheim</t>
  </si>
  <si>
    <t>Irvine</t>
  </si>
  <si>
    <t>Yorba Linda</t>
  </si>
  <si>
    <t>Cypress</t>
  </si>
  <si>
    <t>Total</t>
  </si>
  <si>
    <t>KPI Week 2</t>
  </si>
  <si>
    <t>KPI Week 3</t>
  </si>
  <si>
    <t>KPI Week 4</t>
  </si>
  <si>
    <t>KPI KPI Period to Date</t>
  </si>
</sst>
</file>

<file path=xl/styles.xml><?xml version="1.0" encoding="utf-8"?>
<styleSheet xmlns="http://schemas.openxmlformats.org/spreadsheetml/2006/main" xml:space="preserve">
  <numFmts count="2">
    <numFmt numFmtId="164" formatCode="&quot;$&quot;#,##0.00_-"/>
    <numFmt numFmtId="165" formatCode="$#,##0.00_);[Red]($#,##0.00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</fills>
  <borders count="3"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dotted">
        <color rgb="00000000"/>
      </left>
      <right style="dotted">
        <color rgb="00000000"/>
      </right>
      <top style="dotted">
        <color rgb="00000000"/>
      </top>
      <bottom style="dotted">
        <color rgb="00000000"/>
      </bottom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1" applyFont="0" applyNumberFormat="0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1">
      <alignment horizontal="center" vertical="center" textRotation="0" wrapText="true" shrinkToFit="false"/>
    </xf>
    <xf xfId="0" fontId="0" numFmtId="164" fillId="2" borderId="1" applyFont="0" applyNumberFormat="1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true" shrinkToFit="false"/>
    </xf>
    <xf xfId="0" fontId="0" numFmtId="10" fillId="2" borderId="1" applyFont="0" applyNumberFormat="1" applyFill="1" applyBorder="1" applyAlignment="1">
      <alignment horizontal="center" vertical="center" textRotation="0" wrapText="tru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true" shrinkToFit="false"/>
    </xf>
    <xf xfId="0" fontId="0" numFmtId="164" fillId="3" borderId="0" applyFont="0" applyNumberFormat="1" applyFill="1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true" shrinkToFit="false"/>
    </xf>
    <xf xfId="0" fontId="0" numFmtId="165" fillId="2" borderId="1" applyFont="0" applyNumberFormat="1" applyFill="1" applyBorder="1" applyAlignment="1">
      <alignment horizontal="center" vertical="center" textRotation="0" wrapText="tru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0" numFmtId="10" fillId="2" borderId="1" applyFont="0" applyNumberFormat="1" applyFill="1" applyBorder="1" applyAlignment="0">
      <alignment horizontal="general" vertical="bottom" textRotation="0" wrapText="false" shrinkToFit="false"/>
    </xf>
    <xf xfId="0" fontId="0" numFmtId="165" fillId="2" borderId="1" applyFont="0" applyNumberFormat="1" applyFill="1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4" fillId="0" borderId="2" applyFont="0" applyNumberFormat="1" applyFill="0" applyBorder="1" applyAlignment="0">
      <alignment horizontal="general" vertical="bottom" textRotation="0" wrapText="false" shrinkToFit="false"/>
    </xf>
    <xf xfId="0" fontId="0" numFmtId="10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3" borderId="2" applyFont="0" applyNumberFormat="1" applyFill="1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tru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46"/>
  <sheetViews>
    <sheetView tabSelected="0" workbookViewId="0" showGridLines="true" showRowColHeaders="1">
      <selection activeCell="B46" sqref="B46:S46"/>
    </sheetView>
  </sheetViews>
  <sheetFormatPr defaultRowHeight="14.4" outlineLevelRow="0" outlineLevelCol="0"/>
  <cols>
    <col min="18" max="18" width="18" customWidth="true" style="11"/>
    <col min="2" max="2" width="18" customWidth="true" style="0"/>
    <col min="3" max="3" width="18" customWidth="true" style="6"/>
    <col min="4" max="4" width="18" customWidth="true" style="6"/>
    <col min="5" max="5" width="18" customWidth="true" style="6"/>
    <col min="6" max="6" width="18" customWidth="true" style="6"/>
    <col min="7" max="7" width="18" customWidth="true" style="9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9"/>
    <col min="12" max="12" width="18" customWidth="true" style="9"/>
    <col min="13" max="13" width="18" customWidth="true" style="0"/>
    <col min="14" max="14" width="18" customWidth="true" style="0"/>
    <col min="15" max="15" width="18" customWidth="true" style="9"/>
    <col min="16" max="16" width="18" hidden="true" customWidth="true" style="0"/>
    <col min="17" max="17" width="18" customWidth="true" style="6"/>
    <col min="19" max="19" width="18" customWidth="true" style="14"/>
    <col min="20" max="20" width="18" hidden="true" customWidth="true" style="0"/>
    <col min="21" max="21" width="18" hidden="true" customWidth="true" style="0"/>
    <col min="22" max="22" width="18" hidden="true" customWidth="true" style="0"/>
  </cols>
  <sheetData>
    <row r="1" spans="1:22">
      <c r="A1" s="1"/>
      <c r="B1" s="2" t="s">
        <v>0</v>
      </c>
      <c r="C1" s="4"/>
      <c r="D1" s="4"/>
      <c r="E1" s="4"/>
      <c r="F1" s="4"/>
      <c r="G1" s="7"/>
      <c r="H1" s="1"/>
      <c r="I1" s="1"/>
      <c r="J1" s="1"/>
      <c r="K1" s="7"/>
      <c r="L1" s="7"/>
      <c r="M1" s="1"/>
      <c r="N1" s="1"/>
      <c r="O1" s="7"/>
      <c r="P1" s="1"/>
      <c r="Q1" s="4"/>
      <c r="R1" s="10"/>
      <c r="S1" s="12"/>
      <c r="T1" s="1"/>
      <c r="U1" s="1"/>
      <c r="V1" s="1"/>
    </row>
    <row r="2" spans="1:22">
      <c r="A2" s="1"/>
      <c r="B2" s="3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8" t="s">
        <v>6</v>
      </c>
      <c r="H2" s="3" t="s">
        <v>7</v>
      </c>
      <c r="I2" s="3" t="s">
        <v>8</v>
      </c>
      <c r="J2" s="3" t="s">
        <v>9</v>
      </c>
      <c r="K2" s="8" t="s">
        <v>10</v>
      </c>
      <c r="L2" s="8" t="s">
        <v>11</v>
      </c>
      <c r="M2" s="3" t="s">
        <v>12</v>
      </c>
      <c r="N2" s="3" t="s">
        <v>13</v>
      </c>
      <c r="O2" s="8" t="s">
        <v>14</v>
      </c>
      <c r="P2" s="3" t="s">
        <v>15</v>
      </c>
      <c r="Q2" s="5" t="s">
        <v>16</v>
      </c>
      <c r="R2" s="24" t="s">
        <v>17</v>
      </c>
      <c r="S2" s="13" t="s">
        <v>18</v>
      </c>
      <c r="T2" s="3" t="s">
        <v>19</v>
      </c>
      <c r="U2" s="3" t="s">
        <v>20</v>
      </c>
      <c r="V2" s="3" t="s">
        <v>21</v>
      </c>
    </row>
    <row r="3" spans="1:22">
      <c r="B3" s="19" t="s">
        <v>22</v>
      </c>
      <c r="C3" s="20">
        <v>1</v>
      </c>
      <c r="D3" s="20">
        <v>1</v>
      </c>
      <c r="E3" s="20">
        <v>1</v>
      </c>
      <c r="F3" s="20">
        <v>1</v>
      </c>
      <c r="G3" s="21">
        <f>(F3 / D3)</f>
        <v>1</v>
      </c>
      <c r="H3" s="19"/>
      <c r="I3" s="19"/>
      <c r="J3" s="19"/>
      <c r="K3" s="21">
        <v>0.01</v>
      </c>
      <c r="L3" s="21">
        <v>0.01</v>
      </c>
      <c r="M3" s="19">
        <v>1</v>
      </c>
      <c r="N3" s="19">
        <v>1</v>
      </c>
      <c r="O3" s="21">
        <v>0.01</v>
      </c>
      <c r="P3" s="19"/>
      <c r="Q3" s="20">
        <v>1</v>
      </c>
      <c r="R3" s="22">
        <v>1</v>
      </c>
      <c r="S3" s="23">
        <f>(Q3 - R3)</f>
        <v>0</v>
      </c>
    </row>
    <row r="4" spans="1:22">
      <c r="B4" s="19" t="s">
        <v>23</v>
      </c>
      <c r="C4" s="20">
        <v>1</v>
      </c>
      <c r="D4" s="20">
        <v>1</v>
      </c>
      <c r="E4" s="20">
        <v>1</v>
      </c>
      <c r="F4" s="20">
        <v>1</v>
      </c>
      <c r="G4" s="21">
        <f>(F4 / D4)</f>
        <v>1</v>
      </c>
      <c r="H4" s="19"/>
      <c r="I4" s="19"/>
      <c r="J4" s="19"/>
      <c r="K4" s="21">
        <v>0.01</v>
      </c>
      <c r="L4" s="21">
        <v>0.01</v>
      </c>
      <c r="M4" s="19">
        <v>1</v>
      </c>
      <c r="N4" s="19">
        <v>1</v>
      </c>
      <c r="O4" s="21">
        <v>0.01</v>
      </c>
      <c r="P4" s="19"/>
      <c r="Q4" s="20">
        <v>1</v>
      </c>
      <c r="R4" s="22">
        <v>1</v>
      </c>
      <c r="S4" s="23">
        <f>(Q4 - R4)</f>
        <v>0</v>
      </c>
    </row>
    <row r="5" spans="1:22">
      <c r="B5" s="19" t="s">
        <v>24</v>
      </c>
      <c r="C5" s="20">
        <v>1</v>
      </c>
      <c r="D5" s="20">
        <v>1</v>
      </c>
      <c r="E5" s="20">
        <v>1</v>
      </c>
      <c r="F5" s="20">
        <v>1</v>
      </c>
      <c r="G5" s="21">
        <f>(F5 / D5)</f>
        <v>1</v>
      </c>
      <c r="H5" s="19"/>
      <c r="I5" s="19"/>
      <c r="J5" s="19"/>
      <c r="K5" s="21">
        <v>0.01</v>
      </c>
      <c r="L5" s="21">
        <v>0.01</v>
      </c>
      <c r="M5" s="19">
        <v>1</v>
      </c>
      <c r="N5" s="19">
        <v>1</v>
      </c>
      <c r="O5" s="21">
        <v>0.01</v>
      </c>
      <c r="P5" s="19"/>
      <c r="Q5" s="20">
        <v>1</v>
      </c>
      <c r="R5" s="22">
        <v>1</v>
      </c>
      <c r="S5" s="23">
        <f>(Q5 - R5)</f>
        <v>0</v>
      </c>
    </row>
    <row r="6" spans="1:22">
      <c r="B6" s="19" t="s">
        <v>25</v>
      </c>
      <c r="C6" s="20">
        <v>1</v>
      </c>
      <c r="D6" s="20">
        <v>1</v>
      </c>
      <c r="E6" s="20">
        <v>1</v>
      </c>
      <c r="F6" s="20">
        <v>1</v>
      </c>
      <c r="G6" s="21">
        <f>(F6 / D6)</f>
        <v>1</v>
      </c>
      <c r="H6" s="19"/>
      <c r="I6" s="19"/>
      <c r="J6" s="19"/>
      <c r="K6" s="21">
        <v>0.01</v>
      </c>
      <c r="L6" s="21">
        <v>0.01</v>
      </c>
      <c r="M6" s="19">
        <v>1</v>
      </c>
      <c r="N6" s="19">
        <v>1</v>
      </c>
      <c r="O6" s="21">
        <v>0.01</v>
      </c>
      <c r="P6" s="19"/>
      <c r="Q6" s="20">
        <v>1</v>
      </c>
      <c r="R6" s="22">
        <v>1</v>
      </c>
      <c r="S6" s="23">
        <f>(Q6 - R6)</f>
        <v>0</v>
      </c>
    </row>
    <row r="7" spans="1:22">
      <c r="B7" s="19" t="s">
        <v>26</v>
      </c>
      <c r="C7" s="20">
        <v>1</v>
      </c>
      <c r="D7" s="20">
        <v>1</v>
      </c>
      <c r="E7" s="20">
        <v>1</v>
      </c>
      <c r="F7" s="20">
        <v>1</v>
      </c>
      <c r="G7" s="21">
        <f>(F7 / D7)</f>
        <v>1</v>
      </c>
      <c r="H7" s="19"/>
      <c r="I7" s="19"/>
      <c r="J7" s="19"/>
      <c r="K7" s="21">
        <v>0.01</v>
      </c>
      <c r="L7" s="21">
        <v>0.01</v>
      </c>
      <c r="M7" s="19">
        <v>1</v>
      </c>
      <c r="N7" s="19">
        <v>1</v>
      </c>
      <c r="O7" s="21">
        <v>0.01</v>
      </c>
      <c r="P7" s="19"/>
      <c r="Q7" s="20">
        <v>1</v>
      </c>
      <c r="R7" s="22">
        <v>1</v>
      </c>
      <c r="S7" s="23">
        <f>(Q7 - R7)</f>
        <v>0</v>
      </c>
    </row>
    <row r="8" spans="1:22">
      <c r="B8" s="15" t="s">
        <v>27</v>
      </c>
      <c r="C8" s="16">
        <f>SUM(C3:C7)</f>
        <v>5</v>
      </c>
      <c r="D8" s="16">
        <f>SUM(D3:D7)</f>
        <v>5</v>
      </c>
      <c r="E8" s="16">
        <f>SUM(E3:E7)</f>
        <v>5</v>
      </c>
      <c r="F8" s="16">
        <f>SUM(F3:F7)</f>
        <v>5</v>
      </c>
      <c r="G8" s="17">
        <f>(F8 / D8)</f>
        <v>1</v>
      </c>
      <c r="H8" s="15"/>
      <c r="I8" s="15"/>
      <c r="J8" s="15"/>
      <c r="K8" s="17">
        <f>AVERAGE(K3:K7)</f>
        <v>0.01</v>
      </c>
      <c r="L8" s="17">
        <f>AVERAGE(L3:L7)</f>
        <v>0.01</v>
      </c>
      <c r="M8" s="15"/>
      <c r="N8" s="15"/>
      <c r="O8" s="17">
        <f>AVERAGE(O3:O7)</f>
        <v>0.01</v>
      </c>
      <c r="P8" s="15"/>
      <c r="Q8" s="16">
        <f>SUM(Q3:Q7)</f>
        <v>5</v>
      </c>
      <c r="R8" s="25">
        <f>SUM(R3:R7)</f>
        <v>5</v>
      </c>
      <c r="S8" s="18">
        <f>SUM(S3:S7)</f>
        <v>0</v>
      </c>
    </row>
    <row r="9" spans="1:22">
      <c r="B9"/>
    </row>
    <row r="10" spans="1:22">
      <c r="A10" s="1"/>
      <c r="B10" s="2" t="s">
        <v>28</v>
      </c>
      <c r="C10" s="4"/>
      <c r="D10" s="4"/>
      <c r="E10" s="4"/>
      <c r="F10" s="4"/>
      <c r="G10" s="7"/>
      <c r="H10" s="1"/>
      <c r="I10" s="1"/>
      <c r="J10" s="1"/>
      <c r="K10" s="7"/>
      <c r="L10" s="7"/>
      <c r="M10" s="1"/>
      <c r="N10" s="1"/>
      <c r="O10" s="7"/>
      <c r="P10" s="1"/>
      <c r="Q10" s="4"/>
      <c r="R10" s="10"/>
      <c r="S10" s="12"/>
      <c r="T10" s="1"/>
      <c r="U10" s="1"/>
      <c r="V10" s="1"/>
    </row>
    <row r="11" spans="1:22">
      <c r="A11" s="1"/>
      <c r="B11" s="3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8" t="s">
        <v>6</v>
      </c>
      <c r="H11" s="3" t="s">
        <v>7</v>
      </c>
      <c r="I11" s="3" t="s">
        <v>8</v>
      </c>
      <c r="J11" s="3" t="s">
        <v>9</v>
      </c>
      <c r="K11" s="8" t="s">
        <v>10</v>
      </c>
      <c r="L11" s="8" t="s">
        <v>11</v>
      </c>
      <c r="M11" s="3" t="s">
        <v>12</v>
      </c>
      <c r="N11" s="3" t="s">
        <v>13</v>
      </c>
      <c r="O11" s="8" t="s">
        <v>14</v>
      </c>
      <c r="P11" s="3" t="s">
        <v>15</v>
      </c>
      <c r="Q11" s="5" t="s">
        <v>16</v>
      </c>
      <c r="R11" s="24" t="s">
        <v>17</v>
      </c>
      <c r="S11" s="13" t="s">
        <v>18</v>
      </c>
      <c r="T11" s="3" t="s">
        <v>19</v>
      </c>
      <c r="U11" s="3" t="s">
        <v>20</v>
      </c>
      <c r="V11" s="3" t="s">
        <v>21</v>
      </c>
    </row>
    <row r="12" spans="1:22">
      <c r="B12" s="19" t="s">
        <v>22</v>
      </c>
      <c r="C12" s="20">
        <v>2</v>
      </c>
      <c r="D12" s="20">
        <v>6</v>
      </c>
      <c r="E12" s="20">
        <v>8</v>
      </c>
      <c r="F12" s="20">
        <v>9</v>
      </c>
      <c r="G12" s="21">
        <f>(F12 / D12)</f>
        <v>1.5</v>
      </c>
      <c r="H12" s="19"/>
      <c r="I12" s="19"/>
      <c r="J12" s="19"/>
      <c r="K12" s="21">
        <v>0.04</v>
      </c>
      <c r="L12" s="21">
        <v>0.05</v>
      </c>
      <c r="M12" s="19">
        <v>4</v>
      </c>
      <c r="N12" s="19">
        <v>1</v>
      </c>
      <c r="O12" s="21">
        <v>0.03</v>
      </c>
      <c r="P12" s="19"/>
      <c r="Q12" s="20">
        <v>69</v>
      </c>
      <c r="R12" s="22">
        <v>3</v>
      </c>
      <c r="S12" s="23">
        <f>(Q12 - R12)</f>
        <v>66</v>
      </c>
    </row>
    <row r="13" spans="1:22">
      <c r="B13" s="19" t="s">
        <v>23</v>
      </c>
      <c r="C13" s="20">
        <v>6</v>
      </c>
      <c r="D13" s="20">
        <v>9</v>
      </c>
      <c r="E13" s="20">
        <v>5</v>
      </c>
      <c r="F13" s="20">
        <v>8</v>
      </c>
      <c r="G13" s="21">
        <f>(F13 / D13)</f>
        <v>0.88888888888889</v>
      </c>
      <c r="H13" s="19"/>
      <c r="I13" s="19"/>
      <c r="J13" s="19"/>
      <c r="K13" s="21">
        <v>0.04</v>
      </c>
      <c r="L13" s="21">
        <v>0.08</v>
      </c>
      <c r="M13" s="19">
        <v>9</v>
      </c>
      <c r="N13" s="19">
        <v>2</v>
      </c>
      <c r="O13" s="21">
        <v>0.02</v>
      </c>
      <c r="P13" s="19"/>
      <c r="Q13" s="20">
        <v>7</v>
      </c>
      <c r="R13" s="22">
        <v>55</v>
      </c>
      <c r="S13" s="23">
        <f>(Q13 - R13)</f>
        <v>-48</v>
      </c>
    </row>
    <row r="14" spans="1:22">
      <c r="B14" s="19" t="s">
        <v>24</v>
      </c>
      <c r="C14" s="20">
        <v>9</v>
      </c>
      <c r="D14" s="20">
        <v>6</v>
      </c>
      <c r="E14" s="20">
        <v>2</v>
      </c>
      <c r="F14" s="20">
        <v>5</v>
      </c>
      <c r="G14" s="21">
        <f>(F14 / D14)</f>
        <v>0.83333333333333</v>
      </c>
      <c r="H14" s="19"/>
      <c r="I14" s="19"/>
      <c r="J14" s="19"/>
      <c r="K14" s="21">
        <v>0.08</v>
      </c>
      <c r="L14" s="21">
        <v>0.07</v>
      </c>
      <c r="M14" s="19">
        <v>4</v>
      </c>
      <c r="N14" s="19">
        <v>1</v>
      </c>
      <c r="O14" s="21">
        <v>0.02</v>
      </c>
      <c r="P14" s="19"/>
      <c r="Q14" s="20">
        <v>5</v>
      </c>
      <c r="R14" s="22">
        <v>8</v>
      </c>
      <c r="S14" s="23">
        <f>(Q14 - R14)</f>
        <v>-3</v>
      </c>
    </row>
    <row r="15" spans="1:22">
      <c r="B15" s="19" t="s">
        <v>25</v>
      </c>
      <c r="C15" s="20">
        <v>2</v>
      </c>
      <c r="D15" s="20">
        <v>5</v>
      </c>
      <c r="E15" s="20">
        <v>6</v>
      </c>
      <c r="F15" s="20">
        <v>1</v>
      </c>
      <c r="G15" s="21">
        <f>(F15 / D15)</f>
        <v>0.2</v>
      </c>
      <c r="H15" s="19"/>
      <c r="I15" s="19"/>
      <c r="J15" s="19"/>
      <c r="K15" s="21">
        <v>0.01</v>
      </c>
      <c r="L15" s="21">
        <v>0.06</v>
      </c>
      <c r="M15" s="19">
        <v>4</v>
      </c>
      <c r="N15" s="19">
        <v>98</v>
      </c>
      <c r="O15" s="21">
        <v>0.01</v>
      </c>
      <c r="P15" s="19"/>
      <c r="Q15" s="20">
        <v>63</v>
      </c>
      <c r="R15" s="22">
        <v>6</v>
      </c>
      <c r="S15" s="23">
        <f>(Q15 - R15)</f>
        <v>57</v>
      </c>
    </row>
    <row r="16" spans="1:22">
      <c r="B16" s="19" t="s">
        <v>26</v>
      </c>
      <c r="C16" s="20">
        <v>9</v>
      </c>
      <c r="D16" s="20">
        <v>5</v>
      </c>
      <c r="E16" s="20">
        <v>4</v>
      </c>
      <c r="F16" s="20">
        <v>2</v>
      </c>
      <c r="G16" s="21">
        <f>(F16 / D16)</f>
        <v>0.4</v>
      </c>
      <c r="H16" s="19"/>
      <c r="I16" s="19"/>
      <c r="J16" s="19"/>
      <c r="K16" s="21">
        <v>0.01</v>
      </c>
      <c r="L16" s="21">
        <v>0.05</v>
      </c>
      <c r="M16" s="19">
        <v>1</v>
      </c>
      <c r="N16" s="19">
        <v>6</v>
      </c>
      <c r="O16" s="21">
        <v>0.04</v>
      </c>
      <c r="P16" s="19"/>
      <c r="Q16" s="20">
        <v>6</v>
      </c>
      <c r="R16" s="22">
        <v>4</v>
      </c>
      <c r="S16" s="23">
        <f>(Q16 - R16)</f>
        <v>2</v>
      </c>
    </row>
    <row r="17" spans="1:22">
      <c r="B17" s="15" t="s">
        <v>27</v>
      </c>
      <c r="C17" s="16">
        <f>SUM(C12:C16)</f>
        <v>28</v>
      </c>
      <c r="D17" s="16">
        <f>SUM(D12:D16)</f>
        <v>31</v>
      </c>
      <c r="E17" s="16">
        <f>SUM(E12:E16)</f>
        <v>25</v>
      </c>
      <c r="F17" s="16">
        <f>SUM(F12:F16)</f>
        <v>25</v>
      </c>
      <c r="G17" s="17">
        <f>(F17 / D17)</f>
        <v>0.80645161290323</v>
      </c>
      <c r="H17" s="15"/>
      <c r="I17" s="15"/>
      <c r="J17" s="15"/>
      <c r="K17" s="17">
        <f>AVERAGE(K12:K16)</f>
        <v>0.036</v>
      </c>
      <c r="L17" s="17">
        <f>AVERAGE(L12:L16)</f>
        <v>0.062</v>
      </c>
      <c r="M17" s="15"/>
      <c r="N17" s="15"/>
      <c r="O17" s="17">
        <f>AVERAGE(O12:O16)</f>
        <v>0.024</v>
      </c>
      <c r="P17" s="15"/>
      <c r="Q17" s="16">
        <f>SUM(Q12:Q16)</f>
        <v>150</v>
      </c>
      <c r="R17" s="25">
        <f>SUM(R12:R16)</f>
        <v>76</v>
      </c>
      <c r="S17" s="18">
        <f>SUM(S12:S16)</f>
        <v>74</v>
      </c>
    </row>
    <row r="18" spans="1:22">
      <c r="B18"/>
    </row>
    <row r="19" spans="1:22">
      <c r="A19" s="1"/>
      <c r="B19" s="2" t="s">
        <v>29</v>
      </c>
      <c r="C19" s="4"/>
      <c r="D19" s="4"/>
      <c r="E19" s="4"/>
      <c r="F19" s="4"/>
      <c r="G19" s="7"/>
      <c r="H19" s="1"/>
      <c r="I19" s="1"/>
      <c r="J19" s="1"/>
      <c r="K19" s="7"/>
      <c r="L19" s="7"/>
      <c r="M19" s="1"/>
      <c r="N19" s="1"/>
      <c r="O19" s="7"/>
      <c r="P19" s="1"/>
      <c r="Q19" s="4"/>
      <c r="R19" s="10"/>
      <c r="S19" s="12"/>
      <c r="T19" s="1"/>
      <c r="U19" s="1"/>
      <c r="V19" s="1"/>
    </row>
    <row r="20" spans="1:22">
      <c r="A20" s="1"/>
      <c r="B20" s="3" t="s">
        <v>1</v>
      </c>
      <c r="C20" s="5" t="s">
        <v>2</v>
      </c>
      <c r="D20" s="5" t="s">
        <v>3</v>
      </c>
      <c r="E20" s="5" t="s">
        <v>4</v>
      </c>
      <c r="F20" s="5" t="s">
        <v>5</v>
      </c>
      <c r="G20" s="8" t="s">
        <v>6</v>
      </c>
      <c r="H20" s="3" t="s">
        <v>7</v>
      </c>
      <c r="I20" s="3" t="s">
        <v>8</v>
      </c>
      <c r="J20" s="3" t="s">
        <v>9</v>
      </c>
      <c r="K20" s="8" t="s">
        <v>10</v>
      </c>
      <c r="L20" s="8" t="s">
        <v>11</v>
      </c>
      <c r="M20" s="3" t="s">
        <v>12</v>
      </c>
      <c r="N20" s="3" t="s">
        <v>13</v>
      </c>
      <c r="O20" s="8" t="s">
        <v>14</v>
      </c>
      <c r="P20" s="3" t="s">
        <v>15</v>
      </c>
      <c r="Q20" s="5" t="s">
        <v>16</v>
      </c>
      <c r="R20" s="24" t="s">
        <v>17</v>
      </c>
      <c r="S20" s="13" t="s">
        <v>18</v>
      </c>
      <c r="T20" s="3" t="s">
        <v>19</v>
      </c>
      <c r="U20" s="3" t="s">
        <v>20</v>
      </c>
      <c r="V20" s="3" t="s">
        <v>21</v>
      </c>
    </row>
    <row r="21" spans="1:22">
      <c r="B21" s="19" t="s">
        <v>22</v>
      </c>
      <c r="C21" s="20">
        <v>3</v>
      </c>
      <c r="D21" s="20">
        <v>3</v>
      </c>
      <c r="E21" s="20">
        <v>3</v>
      </c>
      <c r="F21" s="20">
        <v>3</v>
      </c>
      <c r="G21" s="21">
        <f>(F21 / D21)</f>
        <v>1</v>
      </c>
      <c r="H21" s="19"/>
      <c r="I21" s="19"/>
      <c r="J21" s="19"/>
      <c r="K21" s="21">
        <v>0.03</v>
      </c>
      <c r="L21" s="21">
        <v>0.03</v>
      </c>
      <c r="M21" s="19">
        <v>3</v>
      </c>
      <c r="N21" s="19">
        <v>3</v>
      </c>
      <c r="O21" s="21">
        <v>0.03</v>
      </c>
      <c r="P21" s="19"/>
      <c r="Q21" s="20">
        <v>3</v>
      </c>
      <c r="R21" s="22">
        <v>3</v>
      </c>
      <c r="S21" s="23">
        <f>(Q21 - R21)</f>
        <v>0</v>
      </c>
    </row>
    <row r="22" spans="1:22">
      <c r="B22" s="19" t="s">
        <v>23</v>
      </c>
      <c r="C22" s="20">
        <v>3</v>
      </c>
      <c r="D22" s="20">
        <v>3</v>
      </c>
      <c r="E22" s="20">
        <v>3</v>
      </c>
      <c r="F22" s="20">
        <v>3</v>
      </c>
      <c r="G22" s="21">
        <f>(F22 / D22)</f>
        <v>1</v>
      </c>
      <c r="H22" s="19"/>
      <c r="I22" s="19"/>
      <c r="J22" s="19"/>
      <c r="K22" s="21">
        <v>0.03</v>
      </c>
      <c r="L22" s="21">
        <v>0.03</v>
      </c>
      <c r="M22" s="19">
        <v>3</v>
      </c>
      <c r="N22" s="19">
        <v>3</v>
      </c>
      <c r="O22" s="21">
        <v>0.03</v>
      </c>
      <c r="P22" s="19"/>
      <c r="Q22" s="20">
        <v>3</v>
      </c>
      <c r="R22" s="22">
        <v>3</v>
      </c>
      <c r="S22" s="23">
        <f>(Q22 - R22)</f>
        <v>0</v>
      </c>
    </row>
    <row r="23" spans="1:22">
      <c r="B23" s="19" t="s">
        <v>24</v>
      </c>
      <c r="C23" s="20">
        <v>3</v>
      </c>
      <c r="D23" s="20">
        <v>3</v>
      </c>
      <c r="E23" s="20">
        <v>3</v>
      </c>
      <c r="F23" s="20">
        <v>3</v>
      </c>
      <c r="G23" s="21">
        <f>(F23 / D23)</f>
        <v>1</v>
      </c>
      <c r="H23" s="19"/>
      <c r="I23" s="19"/>
      <c r="J23" s="19"/>
      <c r="K23" s="21">
        <v>0.03</v>
      </c>
      <c r="L23" s="21">
        <v>0.03</v>
      </c>
      <c r="M23" s="19">
        <v>3</v>
      </c>
      <c r="N23" s="19">
        <v>3</v>
      </c>
      <c r="O23" s="21">
        <v>0.03</v>
      </c>
      <c r="P23" s="19"/>
      <c r="Q23" s="20">
        <v>3</v>
      </c>
      <c r="R23" s="22">
        <v>3</v>
      </c>
      <c r="S23" s="23">
        <f>(Q23 - R23)</f>
        <v>0</v>
      </c>
    </row>
    <row r="24" spans="1:22">
      <c r="B24" s="19" t="s">
        <v>25</v>
      </c>
      <c r="C24" s="20">
        <v>3</v>
      </c>
      <c r="D24" s="20">
        <v>3</v>
      </c>
      <c r="E24" s="20">
        <v>3</v>
      </c>
      <c r="F24" s="20">
        <v>3</v>
      </c>
      <c r="G24" s="21">
        <f>(F24 / D24)</f>
        <v>1</v>
      </c>
      <c r="H24" s="19"/>
      <c r="I24" s="19"/>
      <c r="J24" s="19"/>
      <c r="K24" s="21">
        <v>0.03</v>
      </c>
      <c r="L24" s="21">
        <v>0.03</v>
      </c>
      <c r="M24" s="19">
        <v>3</v>
      </c>
      <c r="N24" s="19">
        <v>3</v>
      </c>
      <c r="O24" s="21">
        <v>0.03</v>
      </c>
      <c r="P24" s="19"/>
      <c r="Q24" s="20">
        <v>3</v>
      </c>
      <c r="R24" s="22">
        <v>3</v>
      </c>
      <c r="S24" s="23">
        <f>(Q24 - R24)</f>
        <v>0</v>
      </c>
    </row>
    <row r="25" spans="1:22">
      <c r="B25" s="19" t="s">
        <v>26</v>
      </c>
      <c r="C25" s="20">
        <v>3</v>
      </c>
      <c r="D25" s="20">
        <v>3</v>
      </c>
      <c r="E25" s="20">
        <v>3</v>
      </c>
      <c r="F25" s="20">
        <v>3</v>
      </c>
      <c r="G25" s="21">
        <f>(F25 / D25)</f>
        <v>1</v>
      </c>
      <c r="H25" s="19"/>
      <c r="I25" s="19"/>
      <c r="J25" s="19"/>
      <c r="K25" s="21">
        <v>0.03</v>
      </c>
      <c r="L25" s="21">
        <v>0.03</v>
      </c>
      <c r="M25" s="19">
        <v>3</v>
      </c>
      <c r="N25" s="19">
        <v>3</v>
      </c>
      <c r="O25" s="21">
        <v>0.03</v>
      </c>
      <c r="P25" s="19"/>
      <c r="Q25" s="20">
        <v>3</v>
      </c>
      <c r="R25" s="22">
        <v>3</v>
      </c>
      <c r="S25" s="23">
        <f>(Q25 - R25)</f>
        <v>0</v>
      </c>
    </row>
    <row r="26" spans="1:22">
      <c r="B26" s="15" t="s">
        <v>27</v>
      </c>
      <c r="C26" s="16">
        <f>SUM(C21:C25)</f>
        <v>15</v>
      </c>
      <c r="D26" s="16">
        <f>SUM(D21:D25)</f>
        <v>15</v>
      </c>
      <c r="E26" s="16">
        <f>SUM(E21:E25)</f>
        <v>15</v>
      </c>
      <c r="F26" s="16">
        <f>SUM(F21:F25)</f>
        <v>15</v>
      </c>
      <c r="G26" s="17">
        <f>(F26 / D26)</f>
        <v>1</v>
      </c>
      <c r="H26" s="15"/>
      <c r="I26" s="15"/>
      <c r="J26" s="15"/>
      <c r="K26" s="17">
        <f>AVERAGE(K21:K25)</f>
        <v>0.03</v>
      </c>
      <c r="L26" s="17">
        <f>AVERAGE(L21:L25)</f>
        <v>0.03</v>
      </c>
      <c r="M26" s="15"/>
      <c r="N26" s="15"/>
      <c r="O26" s="17">
        <f>AVERAGE(O21:O25)</f>
        <v>0.03</v>
      </c>
      <c r="P26" s="15"/>
      <c r="Q26" s="16">
        <f>SUM(Q21:Q25)</f>
        <v>15</v>
      </c>
      <c r="R26" s="25">
        <f>SUM(R21:R25)</f>
        <v>15</v>
      </c>
      <c r="S26" s="18">
        <f>SUM(S21:S25)</f>
        <v>0</v>
      </c>
    </row>
    <row r="27" spans="1:22">
      <c r="B27"/>
    </row>
    <row r="28" spans="1:22">
      <c r="A28" s="1"/>
      <c r="B28" s="2" t="s">
        <v>30</v>
      </c>
      <c r="C28" s="4"/>
      <c r="D28" s="4"/>
      <c r="E28" s="4"/>
      <c r="F28" s="4"/>
      <c r="G28" s="7"/>
      <c r="H28" s="1"/>
      <c r="I28" s="1"/>
      <c r="J28" s="1"/>
      <c r="K28" s="7"/>
      <c r="L28" s="7"/>
      <c r="M28" s="1"/>
      <c r="N28" s="1"/>
      <c r="O28" s="7"/>
      <c r="P28" s="1"/>
      <c r="Q28" s="4"/>
      <c r="R28" s="10"/>
      <c r="S28" s="12"/>
      <c r="T28" s="1"/>
      <c r="U28" s="1"/>
      <c r="V28" s="1"/>
    </row>
    <row r="29" spans="1:22">
      <c r="A29" s="1"/>
      <c r="B29" s="3" t="s">
        <v>1</v>
      </c>
      <c r="C29" s="5" t="s">
        <v>2</v>
      </c>
      <c r="D29" s="5" t="s">
        <v>3</v>
      </c>
      <c r="E29" s="5" t="s">
        <v>4</v>
      </c>
      <c r="F29" s="5" t="s">
        <v>5</v>
      </c>
      <c r="G29" s="8" t="s">
        <v>6</v>
      </c>
      <c r="H29" s="3" t="s">
        <v>7</v>
      </c>
      <c r="I29" s="3" t="s">
        <v>8</v>
      </c>
      <c r="J29" s="3" t="s">
        <v>9</v>
      </c>
      <c r="K29" s="8" t="s">
        <v>10</v>
      </c>
      <c r="L29" s="8" t="s">
        <v>11</v>
      </c>
      <c r="M29" s="3" t="s">
        <v>12</v>
      </c>
      <c r="N29" s="3" t="s">
        <v>13</v>
      </c>
      <c r="O29" s="8" t="s">
        <v>14</v>
      </c>
      <c r="P29" s="3" t="s">
        <v>15</v>
      </c>
      <c r="Q29" s="5" t="s">
        <v>16</v>
      </c>
      <c r="R29" s="24" t="s">
        <v>17</v>
      </c>
      <c r="S29" s="13" t="s">
        <v>18</v>
      </c>
      <c r="T29" s="3" t="s">
        <v>19</v>
      </c>
      <c r="U29" s="3" t="s">
        <v>20</v>
      </c>
      <c r="V29" s="3" t="s">
        <v>21</v>
      </c>
    </row>
    <row r="30" spans="1:22">
      <c r="B30" s="19" t="s">
        <v>22</v>
      </c>
      <c r="C30" s="20">
        <v>5</v>
      </c>
      <c r="D30" s="20">
        <v>8</v>
      </c>
      <c r="E30" s="20">
        <v>4</v>
      </c>
      <c r="F30" s="20">
        <v>9</v>
      </c>
      <c r="G30" s="21">
        <f>(F30 / D30)</f>
        <v>1.125</v>
      </c>
      <c r="H30" s="19"/>
      <c r="I30" s="19"/>
      <c r="J30" s="19"/>
      <c r="K30" s="21">
        <v>0.04</v>
      </c>
      <c r="L30" s="21">
        <v>0.06</v>
      </c>
      <c r="M30" s="19">
        <v>9</v>
      </c>
      <c r="N30" s="19">
        <v>13</v>
      </c>
      <c r="O30" s="21">
        <v>0.89</v>
      </c>
      <c r="P30" s="19"/>
      <c r="Q30" s="20">
        <v>3</v>
      </c>
      <c r="R30" s="22">
        <v>13</v>
      </c>
      <c r="S30" s="23">
        <f>(Q30 - R30)</f>
        <v>-10</v>
      </c>
    </row>
    <row r="31" spans="1:22">
      <c r="B31" s="19" t="s">
        <v>23</v>
      </c>
      <c r="C31" s="20">
        <v>38</v>
      </c>
      <c r="D31" s="20">
        <v>123</v>
      </c>
      <c r="E31" s="20">
        <v>158</v>
      </c>
      <c r="F31" s="20">
        <v>3</v>
      </c>
      <c r="G31" s="21">
        <f>(F31 / D31)</f>
        <v>0.024390243902439</v>
      </c>
      <c r="H31" s="19"/>
      <c r="I31" s="19"/>
      <c r="J31" s="19"/>
      <c r="K31" s="21">
        <v>0.18</v>
      </c>
      <c r="L31" s="21">
        <v>0.43</v>
      </c>
      <c r="M31" s="19">
        <v>18</v>
      </c>
      <c r="N31" s="19">
        <v>3</v>
      </c>
      <c r="O31" s="21">
        <v>0.18</v>
      </c>
      <c r="P31" s="19"/>
      <c r="Q31" s="20">
        <v>4</v>
      </c>
      <c r="R31" s="22">
        <v>14</v>
      </c>
      <c r="S31" s="23">
        <f>(Q31 - R31)</f>
        <v>-10</v>
      </c>
    </row>
    <row r="32" spans="1:22">
      <c r="B32" s="19" t="s">
        <v>24</v>
      </c>
      <c r="C32" s="20">
        <v>4</v>
      </c>
      <c r="D32" s="20">
        <v>4</v>
      </c>
      <c r="E32" s="20">
        <v>4</v>
      </c>
      <c r="F32" s="20">
        <v>4</v>
      </c>
      <c r="G32" s="21">
        <f>(F32 / D32)</f>
        <v>1</v>
      </c>
      <c r="H32" s="19"/>
      <c r="I32" s="19"/>
      <c r="J32" s="19"/>
      <c r="K32" s="21">
        <v>4.13</v>
      </c>
      <c r="L32" s="21">
        <v>0.01</v>
      </c>
      <c r="M32" s="19">
        <v>648</v>
      </c>
      <c r="N32" s="19">
        <v>321</v>
      </c>
      <c r="O32" s="21">
        <v>6.84</v>
      </c>
      <c r="P32" s="19"/>
      <c r="Q32" s="20">
        <v>61</v>
      </c>
      <c r="R32" s="22">
        <v>3</v>
      </c>
      <c r="S32" s="23">
        <f>(Q32 - R32)</f>
        <v>58</v>
      </c>
    </row>
    <row r="33" spans="1:22">
      <c r="B33" s="19" t="s">
        <v>25</v>
      </c>
      <c r="C33" s="20">
        <v>41</v>
      </c>
      <c r="D33" s="20">
        <v>1</v>
      </c>
      <c r="E33" s="20">
        <v>84</v>
      </c>
      <c r="F33" s="20">
        <v>61</v>
      </c>
      <c r="G33" s="21">
        <f>(F33 / D33)</f>
        <v>61</v>
      </c>
      <c r="H33" s="19"/>
      <c r="I33" s="19"/>
      <c r="J33" s="19"/>
      <c r="K33" s="21">
        <v>0.68</v>
      </c>
      <c r="L33" s="21">
        <v>0.04</v>
      </c>
      <c r="M33" s="19">
        <v>13</v>
      </c>
      <c r="N33" s="19">
        <v>186</v>
      </c>
      <c r="O33" s="21">
        <v>0.04</v>
      </c>
      <c r="P33" s="19"/>
      <c r="Q33" s="20">
        <v>1</v>
      </c>
      <c r="R33" s="22">
        <v>564</v>
      </c>
      <c r="S33" s="23">
        <f>(Q33 - R33)</f>
        <v>-563</v>
      </c>
    </row>
    <row r="34" spans="1:22">
      <c r="B34" s="19" t="s">
        <v>26</v>
      </c>
      <c r="C34" s="20">
        <v>87</v>
      </c>
      <c r="D34" s="20">
        <v>418</v>
      </c>
      <c r="E34" s="20">
        <v>64</v>
      </c>
      <c r="F34" s="20">
        <v>84</v>
      </c>
      <c r="G34" s="21">
        <f>(F34 / D34)</f>
        <v>0.20095693779904</v>
      </c>
      <c r="H34" s="19"/>
      <c r="I34" s="19"/>
      <c r="J34" s="19"/>
      <c r="K34" s="21">
        <v>0.65</v>
      </c>
      <c r="L34" s="21">
        <v>4.89</v>
      </c>
      <c r="M34" s="19">
        <v>4</v>
      </c>
      <c r="N34" s="19">
        <v>64</v>
      </c>
      <c r="O34" s="21">
        <v>6.54</v>
      </c>
      <c r="P34" s="19"/>
      <c r="Q34" s="20">
        <v>64</v>
      </c>
      <c r="R34" s="22">
        <v>64</v>
      </c>
      <c r="S34" s="23">
        <f>(Q34 - R34)</f>
        <v>0</v>
      </c>
    </row>
    <row r="35" spans="1:22">
      <c r="B35" s="15" t="s">
        <v>27</v>
      </c>
      <c r="C35" s="16">
        <f>SUM(C30:C34)</f>
        <v>175</v>
      </c>
      <c r="D35" s="16">
        <f>SUM(D30:D34)</f>
        <v>554</v>
      </c>
      <c r="E35" s="16">
        <f>SUM(E30:E34)</f>
        <v>314</v>
      </c>
      <c r="F35" s="16">
        <f>SUM(F30:F34)</f>
        <v>161</v>
      </c>
      <c r="G35" s="17">
        <f>(F35 / D35)</f>
        <v>0.29061371841155</v>
      </c>
      <c r="H35" s="15"/>
      <c r="I35" s="15"/>
      <c r="J35" s="15"/>
      <c r="K35" s="17">
        <f>AVERAGE(K30:K34)</f>
        <v>1.136</v>
      </c>
      <c r="L35" s="17">
        <f>AVERAGE(L30:L34)</f>
        <v>1.086</v>
      </c>
      <c r="M35" s="15"/>
      <c r="N35" s="15"/>
      <c r="O35" s="17">
        <f>AVERAGE(O30:O34)</f>
        <v>2.898</v>
      </c>
      <c r="P35" s="15"/>
      <c r="Q35" s="16">
        <f>SUM(Q30:Q34)</f>
        <v>133</v>
      </c>
      <c r="R35" s="25">
        <f>SUM(R30:R34)</f>
        <v>658</v>
      </c>
      <c r="S35" s="18">
        <f>SUM(S30:S34)</f>
        <v>-525</v>
      </c>
    </row>
    <row r="36" spans="1:22">
      <c r="B36"/>
    </row>
    <row r="39" spans="1:22">
      <c r="A39" s="1"/>
      <c r="B39" s="2" t="s">
        <v>31</v>
      </c>
      <c r="C39" s="4"/>
      <c r="D39" s="4"/>
      <c r="E39" s="4"/>
      <c r="F39" s="4"/>
      <c r="G39" s="7"/>
      <c r="H39" s="1"/>
      <c r="I39" s="1"/>
      <c r="J39" s="1"/>
      <c r="K39" s="7"/>
      <c r="L39" s="7"/>
      <c r="M39" s="1"/>
      <c r="N39" s="1"/>
      <c r="O39" s="7"/>
      <c r="P39" s="1"/>
      <c r="Q39" s="4"/>
      <c r="R39" s="10"/>
      <c r="S39" s="12"/>
      <c r="T39" s="1"/>
      <c r="U39" s="1"/>
      <c r="V39" s="1"/>
    </row>
    <row r="40" spans="1:22">
      <c r="A40" s="1"/>
      <c r="B40" s="3" t="s">
        <v>1</v>
      </c>
      <c r="C40" s="5" t="s">
        <v>2</v>
      </c>
      <c r="D40" s="5" t="s">
        <v>3</v>
      </c>
      <c r="E40" s="5" t="s">
        <v>4</v>
      </c>
      <c r="F40" s="5" t="s">
        <v>5</v>
      </c>
      <c r="G40" s="8" t="s">
        <v>6</v>
      </c>
      <c r="H40" s="3" t="s">
        <v>7</v>
      </c>
      <c r="I40" s="3" t="s">
        <v>8</v>
      </c>
      <c r="J40" s="3" t="s">
        <v>9</v>
      </c>
      <c r="K40" s="8" t="s">
        <v>10</v>
      </c>
      <c r="L40" s="8" t="s">
        <v>11</v>
      </c>
      <c r="M40" s="3" t="s">
        <v>12</v>
      </c>
      <c r="N40" s="3" t="s">
        <v>13</v>
      </c>
      <c r="O40" s="8" t="s">
        <v>14</v>
      </c>
      <c r="P40" s="3" t="s">
        <v>15</v>
      </c>
      <c r="Q40" s="5" t="s">
        <v>16</v>
      </c>
      <c r="R40" s="5" t="s">
        <v>17</v>
      </c>
      <c r="S40" s="13" t="s">
        <v>18</v>
      </c>
      <c r="T40" s="3" t="s">
        <v>19</v>
      </c>
      <c r="U40" s="3" t="s">
        <v>20</v>
      </c>
      <c r="V40" s="3" t="s">
        <v>21</v>
      </c>
    </row>
    <row r="41" spans="1:22">
      <c r="B41" s="19" t="s">
        <v>22</v>
      </c>
      <c r="C41" s="20">
        <f>SUM(C3,C12,C21,C30)</f>
        <v>11</v>
      </c>
      <c r="D41" s="20">
        <f>SUM(D3,D12,D21,D30)</f>
        <v>18</v>
      </c>
      <c r="E41" s="20">
        <f>SUM(E3,E12,E21,E30)</f>
        <v>16</v>
      </c>
      <c r="F41" s="20">
        <f>SUM(F3,F12,F21,F30)</f>
        <v>22</v>
      </c>
      <c r="G41" s="21">
        <f>(F41 / D41)</f>
        <v>1.2222222222222</v>
      </c>
      <c r="H41" s="19"/>
      <c r="I41" s="19"/>
      <c r="J41" s="19"/>
      <c r="K41" s="21">
        <f>AVERAGE(K3,K12,K21,K30)</f>
        <v>0.03</v>
      </c>
      <c r="L41" s="21">
        <f>AVERAGE(L3,L12,L21,L30)</f>
        <v>0.0375</v>
      </c>
      <c r="M41" s="19">
        <f>SUM(M3,M12,M21,M30)</f>
        <v>17</v>
      </c>
      <c r="N41" s="19">
        <f>SUM(N3,N12,N21,N30)</f>
        <v>18</v>
      </c>
      <c r="O41" s="21">
        <f>AVERAGE(O3,O12,O21,O30)</f>
        <v>0.24</v>
      </c>
      <c r="P41" s="19"/>
      <c r="Q41" s="20">
        <f>SUM(Q3,Q12,Q21,Q30)</f>
        <v>76</v>
      </c>
      <c r="R41" s="22">
        <f>SUM(R3,R12,R21,R30)</f>
        <v>20</v>
      </c>
      <c r="S41" s="23">
        <f>(Q41 - R41)</f>
        <v>56</v>
      </c>
    </row>
    <row r="42" spans="1:22">
      <c r="B42" s="19" t="s">
        <v>23</v>
      </c>
      <c r="C42" s="20">
        <f>SUM(C4,C13,C22,C31)</f>
        <v>48</v>
      </c>
      <c r="D42" s="20">
        <f>SUM(D4,D13,D22,D31)</f>
        <v>136</v>
      </c>
      <c r="E42" s="20">
        <f>SUM(E4,E13,E22,E31)</f>
        <v>167</v>
      </c>
      <c r="F42" s="20">
        <f>SUM(F4,F13,F22,F31)</f>
        <v>15</v>
      </c>
      <c r="G42" s="21">
        <f>(F42 / D42)</f>
        <v>0.11029411764706</v>
      </c>
      <c r="H42" s="19"/>
      <c r="I42" s="19"/>
      <c r="J42" s="19"/>
      <c r="K42" s="21">
        <f>AVERAGE(K4,K13,K22,K31)</f>
        <v>0.065</v>
      </c>
      <c r="L42" s="21">
        <f>AVERAGE(L4,L13,L22,L31)</f>
        <v>0.1375</v>
      </c>
      <c r="M42" s="19">
        <f>SUM(M4,M13,M22,M31)</f>
        <v>31</v>
      </c>
      <c r="N42" s="19">
        <f>SUM(N4,N13,N22,N31)</f>
        <v>9</v>
      </c>
      <c r="O42" s="21">
        <f>AVERAGE(O4,O13,O22,O31)</f>
        <v>0.06</v>
      </c>
      <c r="P42" s="19"/>
      <c r="Q42" s="20">
        <f>SUM(Q4,Q13,Q22,Q31)</f>
        <v>15</v>
      </c>
      <c r="R42" s="22">
        <f>SUM(R4,R13,R22,R31)</f>
        <v>73</v>
      </c>
      <c r="S42" s="23">
        <f>(Q42 - R42)</f>
        <v>-58</v>
      </c>
    </row>
    <row r="43" spans="1:22">
      <c r="B43" s="19" t="s">
        <v>24</v>
      </c>
      <c r="C43" s="20">
        <f>SUM(C5,C14,C23,C32)</f>
        <v>17</v>
      </c>
      <c r="D43" s="20">
        <f>SUM(D5,D14,D23,D32)</f>
        <v>14</v>
      </c>
      <c r="E43" s="20">
        <f>SUM(E5,E14,E23,E32)</f>
        <v>10</v>
      </c>
      <c r="F43" s="20">
        <f>SUM(F5,F14,F23,F32)</f>
        <v>13</v>
      </c>
      <c r="G43" s="21">
        <f>(F43 / D43)</f>
        <v>0.92857142857143</v>
      </c>
      <c r="H43" s="19"/>
      <c r="I43" s="19"/>
      <c r="J43" s="19"/>
      <c r="K43" s="21">
        <f>AVERAGE(K5,K14,K23,K32)</f>
        <v>1.0625</v>
      </c>
      <c r="L43" s="21">
        <f>AVERAGE(L5,L14,L23,L32)</f>
        <v>0.03</v>
      </c>
      <c r="M43" s="19">
        <f>SUM(M5,M14,M23,M32)</f>
        <v>656</v>
      </c>
      <c r="N43" s="19">
        <f>SUM(N5,N14,N23,N32)</f>
        <v>326</v>
      </c>
      <c r="O43" s="21">
        <f>AVERAGE(O5,O14,O23,O32)</f>
        <v>1.725</v>
      </c>
      <c r="P43" s="19"/>
      <c r="Q43" s="20">
        <f>SUM(Q5,Q14,Q23,Q32)</f>
        <v>70</v>
      </c>
      <c r="R43" s="22">
        <f>SUM(R5,R14,R23,R32)</f>
        <v>15</v>
      </c>
      <c r="S43" s="23">
        <f>(Q43 - R43)</f>
        <v>55</v>
      </c>
    </row>
    <row r="44" spans="1:22">
      <c r="B44" s="19" t="s">
        <v>25</v>
      </c>
      <c r="C44" s="20">
        <f>SUM(C6,C15,C24,C33)</f>
        <v>47</v>
      </c>
      <c r="D44" s="20">
        <f>SUM(D6,D15,D24,D33)</f>
        <v>10</v>
      </c>
      <c r="E44" s="20">
        <f>SUM(E6,E15,E24,E33)</f>
        <v>94</v>
      </c>
      <c r="F44" s="20">
        <f>SUM(F6,F15,F24,F33)</f>
        <v>66</v>
      </c>
      <c r="G44" s="21">
        <f>(F44 / D44)</f>
        <v>6.6</v>
      </c>
      <c r="H44" s="19"/>
      <c r="I44" s="19"/>
      <c r="J44" s="19"/>
      <c r="K44" s="21">
        <f>AVERAGE(K6,K15,K24,K33)</f>
        <v>0.1825</v>
      </c>
      <c r="L44" s="21">
        <f>AVERAGE(L6,L15,L24,L33)</f>
        <v>0.035</v>
      </c>
      <c r="M44" s="19">
        <f>SUM(M6,M15,M24,M33)</f>
        <v>21</v>
      </c>
      <c r="N44" s="19">
        <f>SUM(N6,N15,N24,N33)</f>
        <v>288</v>
      </c>
      <c r="O44" s="21">
        <f>AVERAGE(O6,O15,O24,O33)</f>
        <v>0.0225</v>
      </c>
      <c r="P44" s="19"/>
      <c r="Q44" s="20">
        <f>SUM(Q6,Q15,Q24,Q33)</f>
        <v>68</v>
      </c>
      <c r="R44" s="22">
        <f>SUM(R6,R15,R24,R33)</f>
        <v>574</v>
      </c>
      <c r="S44" s="23">
        <f>(Q44 - R44)</f>
        <v>-506</v>
      </c>
    </row>
    <row r="45" spans="1:22">
      <c r="B45" s="19" t="s">
        <v>26</v>
      </c>
      <c r="C45" s="20">
        <f>SUM(C7,C16,C25,C34)</f>
        <v>100</v>
      </c>
      <c r="D45" s="20">
        <f>SUM(D7,D16,D25,D34)</f>
        <v>427</v>
      </c>
      <c r="E45" s="20">
        <f>SUM(E7,E16,E25,E34)</f>
        <v>72</v>
      </c>
      <c r="F45" s="20">
        <f>SUM(F7,F16,F25,F34)</f>
        <v>90</v>
      </c>
      <c r="G45" s="21">
        <f>(F45 / D45)</f>
        <v>0.21077283372365</v>
      </c>
      <c r="H45" s="19"/>
      <c r="I45" s="19"/>
      <c r="J45" s="19"/>
      <c r="K45" s="21">
        <f>AVERAGE(K7,K16,K25,K34)</f>
        <v>0.175</v>
      </c>
      <c r="L45" s="21">
        <f>AVERAGE(L7,L16,L25,L34)</f>
        <v>1.245</v>
      </c>
      <c r="M45" s="19">
        <f>SUM(M7,M16,M25,M34)</f>
        <v>9</v>
      </c>
      <c r="N45" s="19">
        <f>SUM(N7,N16,N25,N34)</f>
        <v>74</v>
      </c>
      <c r="O45" s="21">
        <f>AVERAGE(O7,O16,O25,O34)</f>
        <v>1.655</v>
      </c>
      <c r="P45" s="19"/>
      <c r="Q45" s="20">
        <f>SUM(Q7,Q16,Q25,Q34)</f>
        <v>74</v>
      </c>
      <c r="R45" s="22">
        <f>SUM(R7,R16,R25,R34)</f>
        <v>72</v>
      </c>
      <c r="S45" s="23">
        <f>(Q45 - R45)</f>
        <v>2</v>
      </c>
    </row>
    <row r="46" spans="1:22">
      <c r="B46" s="15" t="s">
        <v>27</v>
      </c>
      <c r="C46" s="16">
        <f>SUM(C41:C45)</f>
        <v>223</v>
      </c>
      <c r="D46" s="16">
        <f>SUM(D41:D45)</f>
        <v>605</v>
      </c>
      <c r="E46" s="16">
        <f>SUM(E41:E45)</f>
        <v>359</v>
      </c>
      <c r="F46" s="16">
        <f>SUM(F41:F45)</f>
        <v>206</v>
      </c>
      <c r="G46" s="17">
        <f>(F46 / D46)</f>
        <v>0.3404958677686</v>
      </c>
      <c r="H46" s="15"/>
      <c r="I46" s="15"/>
      <c r="J46" s="15"/>
      <c r="K46" s="17">
        <f>AVERAGE(K41:K45)</f>
        <v>0.303</v>
      </c>
      <c r="L46" s="17">
        <f>AVERAGE(L41:L45)</f>
        <v>0.297</v>
      </c>
      <c r="M46" s="15"/>
      <c r="N46" s="15"/>
      <c r="O46" s="17">
        <f>AVERAGE(O41:O45)</f>
        <v>0.7405</v>
      </c>
      <c r="P46" s="15"/>
      <c r="Q46" s="16">
        <f>SUM(Q41:Q45)</f>
        <v>303</v>
      </c>
      <c r="R46" s="16">
        <f>SUM(R41:R45)</f>
        <v>754</v>
      </c>
      <c r="S46" s="18">
        <f>SUM(S41:S45)</f>
        <v>-451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  <mergeCell ref="B28:V28"/>
    <mergeCell ref="B36:V36"/>
    <mergeCell ref="B39:V3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7"/>
  <sheetViews>
    <sheetView tabSelected="0" workbookViewId="0" showGridLines="true" showRowColHeaders="1">
      <selection activeCell="B37" sqref="B37:S37"/>
    </sheetView>
  </sheetViews>
  <sheetFormatPr defaultRowHeight="14.4" outlineLevelRow="0" outlineLevelCol="0"/>
  <cols>
    <col min="18" max="18" width="18" customWidth="true" style="11"/>
    <col min="2" max="2" width="18" customWidth="true" style="0"/>
    <col min="3" max="3" width="18" customWidth="true" style="6"/>
    <col min="4" max="4" width="18" customWidth="true" style="6"/>
    <col min="5" max="5" width="18" customWidth="true" style="6"/>
    <col min="6" max="6" width="18" customWidth="true" style="6"/>
    <col min="7" max="7" width="18" customWidth="true" style="9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9"/>
    <col min="12" max="12" width="18" customWidth="true" style="9"/>
    <col min="13" max="13" width="18" customWidth="true" style="0"/>
    <col min="14" max="14" width="18" customWidth="true" style="0"/>
    <col min="15" max="15" width="18" customWidth="true" style="9"/>
    <col min="16" max="16" width="18" hidden="true" customWidth="true" style="0"/>
    <col min="17" max="17" width="18" customWidth="true" style="6"/>
    <col min="19" max="19" width="18" customWidth="true" style="14"/>
    <col min="20" max="20" width="18" hidden="true" customWidth="true" style="0"/>
    <col min="21" max="21" width="18" hidden="true" customWidth="true" style="0"/>
    <col min="22" max="22" width="18" hidden="true" customWidth="true" style="0"/>
  </cols>
  <sheetData>
    <row r="1" spans="1:22">
      <c r="A1" s="1"/>
      <c r="B1" s="2" t="s">
        <v>0</v>
      </c>
      <c r="C1" s="4"/>
      <c r="D1" s="4"/>
      <c r="E1" s="4"/>
      <c r="F1" s="4"/>
      <c r="G1" s="7"/>
      <c r="H1" s="1"/>
      <c r="I1" s="1"/>
      <c r="J1" s="1"/>
      <c r="K1" s="7"/>
      <c r="L1" s="7"/>
      <c r="M1" s="1"/>
      <c r="N1" s="1"/>
      <c r="O1" s="7"/>
      <c r="P1" s="1"/>
      <c r="Q1" s="4"/>
      <c r="R1" s="10"/>
      <c r="S1" s="12"/>
      <c r="T1" s="1"/>
      <c r="U1" s="1"/>
      <c r="V1" s="1"/>
    </row>
    <row r="2" spans="1:22">
      <c r="A2" s="1"/>
      <c r="B2" s="3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8" t="s">
        <v>6</v>
      </c>
      <c r="H2" s="3" t="s">
        <v>7</v>
      </c>
      <c r="I2" s="3" t="s">
        <v>8</v>
      </c>
      <c r="J2" s="3" t="s">
        <v>9</v>
      </c>
      <c r="K2" s="8" t="s">
        <v>10</v>
      </c>
      <c r="L2" s="8" t="s">
        <v>11</v>
      </c>
      <c r="M2" s="3" t="s">
        <v>12</v>
      </c>
      <c r="N2" s="3" t="s">
        <v>13</v>
      </c>
      <c r="O2" s="8" t="s">
        <v>14</v>
      </c>
      <c r="P2" s="3" t="s">
        <v>15</v>
      </c>
      <c r="Q2" s="5" t="s">
        <v>16</v>
      </c>
      <c r="R2" s="24" t="s">
        <v>17</v>
      </c>
      <c r="S2" s="13" t="s">
        <v>18</v>
      </c>
      <c r="T2" s="3" t="s">
        <v>19</v>
      </c>
      <c r="U2" s="3" t="s">
        <v>20</v>
      </c>
      <c r="V2" s="3" t="s">
        <v>21</v>
      </c>
    </row>
    <row r="3" spans="1:22">
      <c r="B3" s="19" t="s">
        <v>22</v>
      </c>
      <c r="C3" s="20">
        <v>1</v>
      </c>
      <c r="D3" s="20">
        <v>1</v>
      </c>
      <c r="E3" s="20">
        <v>1</v>
      </c>
      <c r="F3" s="20">
        <v>1</v>
      </c>
      <c r="G3" s="21">
        <f>(F3 / D3)</f>
        <v>1</v>
      </c>
      <c r="H3" s="19"/>
      <c r="I3" s="19"/>
      <c r="J3" s="19"/>
      <c r="K3" s="21">
        <v>0.01</v>
      </c>
      <c r="L3" s="21">
        <v>0.01</v>
      </c>
      <c r="M3" s="19">
        <v>1</v>
      </c>
      <c r="N3" s="19">
        <v>1</v>
      </c>
      <c r="O3" s="21">
        <v>0.01</v>
      </c>
      <c r="P3" s="19"/>
      <c r="Q3" s="20">
        <v>1</v>
      </c>
      <c r="R3" s="22">
        <v>1</v>
      </c>
      <c r="S3" s="23">
        <f>(Q3 - R3)</f>
        <v>0</v>
      </c>
    </row>
    <row r="4" spans="1:22">
      <c r="B4" s="19" t="s">
        <v>23</v>
      </c>
      <c r="C4" s="20">
        <v>1</v>
      </c>
      <c r="D4" s="20">
        <v>1</v>
      </c>
      <c r="E4" s="20">
        <v>1</v>
      </c>
      <c r="F4" s="20">
        <v>1</v>
      </c>
      <c r="G4" s="21">
        <f>(F4 / D4)</f>
        <v>1</v>
      </c>
      <c r="H4" s="19"/>
      <c r="I4" s="19"/>
      <c r="J4" s="19"/>
      <c r="K4" s="21">
        <v>0.01</v>
      </c>
      <c r="L4" s="21">
        <v>0.01</v>
      </c>
      <c r="M4" s="19">
        <v>1</v>
      </c>
      <c r="N4" s="19">
        <v>1</v>
      </c>
      <c r="O4" s="21">
        <v>0.01</v>
      </c>
      <c r="P4" s="19"/>
      <c r="Q4" s="20">
        <v>1</v>
      </c>
      <c r="R4" s="22">
        <v>1</v>
      </c>
      <c r="S4" s="23">
        <f>(Q4 - R4)</f>
        <v>0</v>
      </c>
    </row>
    <row r="5" spans="1:22">
      <c r="B5" s="19" t="s">
        <v>24</v>
      </c>
      <c r="C5" s="20">
        <v>1</v>
      </c>
      <c r="D5" s="20">
        <v>1</v>
      </c>
      <c r="E5" s="20">
        <v>1</v>
      </c>
      <c r="F5" s="20">
        <v>1</v>
      </c>
      <c r="G5" s="21">
        <f>(F5 / D5)</f>
        <v>1</v>
      </c>
      <c r="H5" s="19"/>
      <c r="I5" s="19"/>
      <c r="J5" s="19"/>
      <c r="K5" s="21">
        <v>0.01</v>
      </c>
      <c r="L5" s="21">
        <v>0.01</v>
      </c>
      <c r="M5" s="19">
        <v>1</v>
      </c>
      <c r="N5" s="19">
        <v>1</v>
      </c>
      <c r="O5" s="21">
        <v>0.01</v>
      </c>
      <c r="P5" s="19"/>
      <c r="Q5" s="20">
        <v>1</v>
      </c>
      <c r="R5" s="22">
        <v>1</v>
      </c>
      <c r="S5" s="23">
        <f>(Q5 - R5)</f>
        <v>0</v>
      </c>
    </row>
    <row r="6" spans="1:22">
      <c r="B6" s="19" t="s">
        <v>25</v>
      </c>
      <c r="C6" s="20">
        <v>1</v>
      </c>
      <c r="D6" s="20">
        <v>1</v>
      </c>
      <c r="E6" s="20">
        <v>1</v>
      </c>
      <c r="F6" s="20">
        <v>1</v>
      </c>
      <c r="G6" s="21">
        <f>(F6 / D6)</f>
        <v>1</v>
      </c>
      <c r="H6" s="19"/>
      <c r="I6" s="19"/>
      <c r="J6" s="19"/>
      <c r="K6" s="21">
        <v>0.01</v>
      </c>
      <c r="L6" s="21">
        <v>0.01</v>
      </c>
      <c r="M6" s="19">
        <v>1</v>
      </c>
      <c r="N6" s="19">
        <v>1</v>
      </c>
      <c r="O6" s="21">
        <v>0.01</v>
      </c>
      <c r="P6" s="19"/>
      <c r="Q6" s="20">
        <v>1</v>
      </c>
      <c r="R6" s="22">
        <v>1</v>
      </c>
      <c r="S6" s="23">
        <f>(Q6 - R6)</f>
        <v>0</v>
      </c>
    </row>
    <row r="7" spans="1:22">
      <c r="B7" s="19" t="s">
        <v>26</v>
      </c>
      <c r="C7" s="20">
        <v>1</v>
      </c>
      <c r="D7" s="20">
        <v>1</v>
      </c>
      <c r="E7" s="20">
        <v>1</v>
      </c>
      <c r="F7" s="20">
        <v>1</v>
      </c>
      <c r="G7" s="21">
        <f>(F7 / D7)</f>
        <v>1</v>
      </c>
      <c r="H7" s="19"/>
      <c r="I7" s="19"/>
      <c r="J7" s="19"/>
      <c r="K7" s="21">
        <v>0.01</v>
      </c>
      <c r="L7" s="21">
        <v>0.01</v>
      </c>
      <c r="M7" s="19">
        <v>1</v>
      </c>
      <c r="N7" s="19">
        <v>1</v>
      </c>
      <c r="O7" s="21">
        <v>0.01</v>
      </c>
      <c r="P7" s="19"/>
      <c r="Q7" s="20">
        <v>1</v>
      </c>
      <c r="R7" s="22">
        <v>1</v>
      </c>
      <c r="S7" s="23">
        <f>(Q7 - R7)</f>
        <v>0</v>
      </c>
    </row>
    <row r="8" spans="1:22">
      <c r="B8" s="15" t="s">
        <v>27</v>
      </c>
      <c r="C8" s="16">
        <f>SUM(C3:C7)</f>
        <v>5</v>
      </c>
      <c r="D8" s="16">
        <f>SUM(D3:D7)</f>
        <v>5</v>
      </c>
      <c r="E8" s="16">
        <f>SUM(E3:E7)</f>
        <v>5</v>
      </c>
      <c r="F8" s="16">
        <f>SUM(F3:F7)</f>
        <v>5</v>
      </c>
      <c r="G8" s="17">
        <f>(F8 / D8)</f>
        <v>1</v>
      </c>
      <c r="H8" s="15"/>
      <c r="I8" s="15"/>
      <c r="J8" s="15"/>
      <c r="K8" s="17">
        <f>AVERAGE(K3:K7)</f>
        <v>0.01</v>
      </c>
      <c r="L8" s="17">
        <f>AVERAGE(L3:L7)</f>
        <v>0.01</v>
      </c>
      <c r="M8" s="15"/>
      <c r="N8" s="15"/>
      <c r="O8" s="17">
        <f>AVERAGE(O3:O7)</f>
        <v>0.01</v>
      </c>
      <c r="P8" s="15"/>
      <c r="Q8" s="16">
        <f>SUM(Q3:Q7)</f>
        <v>5</v>
      </c>
      <c r="R8" s="25">
        <f>SUM(R3:R7)</f>
        <v>5</v>
      </c>
      <c r="S8" s="18">
        <f>SUM(S3:S7)</f>
        <v>0</v>
      </c>
    </row>
    <row r="9" spans="1:22">
      <c r="B9"/>
    </row>
    <row r="10" spans="1:22">
      <c r="A10" s="1"/>
      <c r="B10" s="2" t="s">
        <v>28</v>
      </c>
      <c r="C10" s="4"/>
      <c r="D10" s="4"/>
      <c r="E10" s="4"/>
      <c r="F10" s="4"/>
      <c r="G10" s="7"/>
      <c r="H10" s="1"/>
      <c r="I10" s="1"/>
      <c r="J10" s="1"/>
      <c r="K10" s="7"/>
      <c r="L10" s="7"/>
      <c r="M10" s="1"/>
      <c r="N10" s="1"/>
      <c r="O10" s="7"/>
      <c r="P10" s="1"/>
      <c r="Q10" s="4"/>
      <c r="R10" s="10"/>
      <c r="S10" s="12"/>
      <c r="T10" s="1"/>
      <c r="U10" s="1"/>
      <c r="V10" s="1"/>
    </row>
    <row r="11" spans="1:22">
      <c r="A11" s="1"/>
      <c r="B11" s="3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8" t="s">
        <v>6</v>
      </c>
      <c r="H11" s="3" t="s">
        <v>7</v>
      </c>
      <c r="I11" s="3" t="s">
        <v>8</v>
      </c>
      <c r="J11" s="3" t="s">
        <v>9</v>
      </c>
      <c r="K11" s="8" t="s">
        <v>10</v>
      </c>
      <c r="L11" s="8" t="s">
        <v>11</v>
      </c>
      <c r="M11" s="3" t="s">
        <v>12</v>
      </c>
      <c r="N11" s="3" t="s">
        <v>13</v>
      </c>
      <c r="O11" s="8" t="s">
        <v>14</v>
      </c>
      <c r="P11" s="3" t="s">
        <v>15</v>
      </c>
      <c r="Q11" s="5" t="s">
        <v>16</v>
      </c>
      <c r="R11" s="24" t="s">
        <v>17</v>
      </c>
      <c r="S11" s="13" t="s">
        <v>18</v>
      </c>
      <c r="T11" s="3" t="s">
        <v>19</v>
      </c>
      <c r="U11" s="3" t="s">
        <v>20</v>
      </c>
      <c r="V11" s="3" t="s">
        <v>21</v>
      </c>
    </row>
    <row r="12" spans="1:22">
      <c r="B12" s="19" t="s">
        <v>22</v>
      </c>
      <c r="C12" s="20">
        <v>2</v>
      </c>
      <c r="D12" s="20">
        <v>6</v>
      </c>
      <c r="E12" s="20">
        <v>8</v>
      </c>
      <c r="F12" s="20">
        <v>9</v>
      </c>
      <c r="G12" s="21">
        <f>(F12 / D12)</f>
        <v>1.5</v>
      </c>
      <c r="H12" s="19"/>
      <c r="I12" s="19"/>
      <c r="J12" s="19"/>
      <c r="K12" s="21">
        <v>0.04</v>
      </c>
      <c r="L12" s="21">
        <v>0.05</v>
      </c>
      <c r="M12" s="19">
        <v>4</v>
      </c>
      <c r="N12" s="19">
        <v>1</v>
      </c>
      <c r="O12" s="21">
        <v>0.03</v>
      </c>
      <c r="P12" s="19"/>
      <c r="Q12" s="20">
        <v>69</v>
      </c>
      <c r="R12" s="22">
        <v>3</v>
      </c>
      <c r="S12" s="23">
        <f>(Q12 - R12)</f>
        <v>66</v>
      </c>
    </row>
    <row r="13" spans="1:22">
      <c r="B13" s="19" t="s">
        <v>23</v>
      </c>
      <c r="C13" s="20">
        <v>6</v>
      </c>
      <c r="D13" s="20">
        <v>9</v>
      </c>
      <c r="E13" s="20">
        <v>5</v>
      </c>
      <c r="F13" s="20">
        <v>8</v>
      </c>
      <c r="G13" s="21">
        <f>(F13 / D13)</f>
        <v>0.88888888888889</v>
      </c>
      <c r="H13" s="19"/>
      <c r="I13" s="19"/>
      <c r="J13" s="19"/>
      <c r="K13" s="21">
        <v>0.04</v>
      </c>
      <c r="L13" s="21">
        <v>0.08</v>
      </c>
      <c r="M13" s="19">
        <v>9</v>
      </c>
      <c r="N13" s="19">
        <v>2</v>
      </c>
      <c r="O13" s="21">
        <v>0.02</v>
      </c>
      <c r="P13" s="19"/>
      <c r="Q13" s="20">
        <v>7</v>
      </c>
      <c r="R13" s="22">
        <v>55</v>
      </c>
      <c r="S13" s="23">
        <f>(Q13 - R13)</f>
        <v>-48</v>
      </c>
    </row>
    <row r="14" spans="1:22">
      <c r="B14" s="19" t="s">
        <v>24</v>
      </c>
      <c r="C14" s="20">
        <v>9</v>
      </c>
      <c r="D14" s="20">
        <v>6</v>
      </c>
      <c r="E14" s="20">
        <v>2</v>
      </c>
      <c r="F14" s="20">
        <v>5</v>
      </c>
      <c r="G14" s="21">
        <f>(F14 / D14)</f>
        <v>0.83333333333333</v>
      </c>
      <c r="H14" s="19"/>
      <c r="I14" s="19"/>
      <c r="J14" s="19"/>
      <c r="K14" s="21">
        <v>0.08</v>
      </c>
      <c r="L14" s="21">
        <v>0.07</v>
      </c>
      <c r="M14" s="19">
        <v>4</v>
      </c>
      <c r="N14" s="19">
        <v>1</v>
      </c>
      <c r="O14" s="21">
        <v>0.02</v>
      </c>
      <c r="P14" s="19"/>
      <c r="Q14" s="20">
        <v>5</v>
      </c>
      <c r="R14" s="22">
        <v>8</v>
      </c>
      <c r="S14" s="23">
        <f>(Q14 - R14)</f>
        <v>-3</v>
      </c>
    </row>
    <row r="15" spans="1:22">
      <c r="B15" s="19" t="s">
        <v>25</v>
      </c>
      <c r="C15" s="20">
        <v>2</v>
      </c>
      <c r="D15" s="20">
        <v>5</v>
      </c>
      <c r="E15" s="20">
        <v>6</v>
      </c>
      <c r="F15" s="20">
        <v>1</v>
      </c>
      <c r="G15" s="21">
        <f>(F15 / D15)</f>
        <v>0.2</v>
      </c>
      <c r="H15" s="19"/>
      <c r="I15" s="19"/>
      <c r="J15" s="19"/>
      <c r="K15" s="21">
        <v>0.01</v>
      </c>
      <c r="L15" s="21">
        <v>0.06</v>
      </c>
      <c r="M15" s="19">
        <v>4</v>
      </c>
      <c r="N15" s="19">
        <v>98</v>
      </c>
      <c r="O15" s="21">
        <v>0.01</v>
      </c>
      <c r="P15" s="19"/>
      <c r="Q15" s="20">
        <v>63</v>
      </c>
      <c r="R15" s="22">
        <v>6</v>
      </c>
      <c r="S15" s="23">
        <f>(Q15 - R15)</f>
        <v>57</v>
      </c>
    </row>
    <row r="16" spans="1:22">
      <c r="B16" s="19" t="s">
        <v>26</v>
      </c>
      <c r="C16" s="20">
        <v>9</v>
      </c>
      <c r="D16" s="20">
        <v>5</v>
      </c>
      <c r="E16" s="20">
        <v>4</v>
      </c>
      <c r="F16" s="20">
        <v>2</v>
      </c>
      <c r="G16" s="21">
        <f>(F16 / D16)</f>
        <v>0.4</v>
      </c>
      <c r="H16" s="19"/>
      <c r="I16" s="19"/>
      <c r="J16" s="19"/>
      <c r="K16" s="21">
        <v>0.01</v>
      </c>
      <c r="L16" s="21">
        <v>0.05</v>
      </c>
      <c r="M16" s="19">
        <v>1</v>
      </c>
      <c r="N16" s="19">
        <v>6</v>
      </c>
      <c r="O16" s="21">
        <v>0.04</v>
      </c>
      <c r="P16" s="19"/>
      <c r="Q16" s="20">
        <v>6</v>
      </c>
      <c r="R16" s="22">
        <v>4</v>
      </c>
      <c r="S16" s="23">
        <f>(Q16 - R16)</f>
        <v>2</v>
      </c>
    </row>
    <row r="17" spans="1:22">
      <c r="B17" s="15" t="s">
        <v>27</v>
      </c>
      <c r="C17" s="16">
        <f>SUM(C12:C16)</f>
        <v>28</v>
      </c>
      <c r="D17" s="16">
        <f>SUM(D12:D16)</f>
        <v>31</v>
      </c>
      <c r="E17" s="16">
        <f>SUM(E12:E16)</f>
        <v>25</v>
      </c>
      <c r="F17" s="16">
        <f>SUM(F12:F16)</f>
        <v>25</v>
      </c>
      <c r="G17" s="17">
        <f>(F17 / D17)</f>
        <v>0.80645161290323</v>
      </c>
      <c r="H17" s="15"/>
      <c r="I17" s="15"/>
      <c r="J17" s="15"/>
      <c r="K17" s="17">
        <f>AVERAGE(K12:K16)</f>
        <v>0.036</v>
      </c>
      <c r="L17" s="17">
        <f>AVERAGE(L12:L16)</f>
        <v>0.062</v>
      </c>
      <c r="M17" s="15"/>
      <c r="N17" s="15"/>
      <c r="O17" s="17">
        <f>AVERAGE(O12:O16)</f>
        <v>0.024</v>
      </c>
      <c r="P17" s="15"/>
      <c r="Q17" s="16">
        <f>SUM(Q12:Q16)</f>
        <v>150</v>
      </c>
      <c r="R17" s="25">
        <f>SUM(R12:R16)</f>
        <v>76</v>
      </c>
      <c r="S17" s="18">
        <f>SUM(S12:S16)</f>
        <v>74</v>
      </c>
    </row>
    <row r="18" spans="1:22">
      <c r="B18"/>
    </row>
    <row r="19" spans="1:22">
      <c r="A19" s="1"/>
      <c r="B19" s="2" t="s">
        <v>29</v>
      </c>
      <c r="C19" s="4"/>
      <c r="D19" s="4"/>
      <c r="E19" s="4"/>
      <c r="F19" s="4"/>
      <c r="G19" s="7"/>
      <c r="H19" s="1"/>
      <c r="I19" s="1"/>
      <c r="J19" s="1"/>
      <c r="K19" s="7"/>
      <c r="L19" s="7"/>
      <c r="M19" s="1"/>
      <c r="N19" s="1"/>
      <c r="O19" s="7"/>
      <c r="P19" s="1"/>
      <c r="Q19" s="4"/>
      <c r="R19" s="10"/>
      <c r="S19" s="12"/>
      <c r="T19" s="1"/>
      <c r="U19" s="1"/>
      <c r="V19" s="1"/>
    </row>
    <row r="20" spans="1:22">
      <c r="A20" s="1"/>
      <c r="B20" s="3" t="s">
        <v>1</v>
      </c>
      <c r="C20" s="5" t="s">
        <v>2</v>
      </c>
      <c r="D20" s="5" t="s">
        <v>3</v>
      </c>
      <c r="E20" s="5" t="s">
        <v>4</v>
      </c>
      <c r="F20" s="5" t="s">
        <v>5</v>
      </c>
      <c r="G20" s="8" t="s">
        <v>6</v>
      </c>
      <c r="H20" s="3" t="s">
        <v>7</v>
      </c>
      <c r="I20" s="3" t="s">
        <v>8</v>
      </c>
      <c r="J20" s="3" t="s">
        <v>9</v>
      </c>
      <c r="K20" s="8" t="s">
        <v>10</v>
      </c>
      <c r="L20" s="8" t="s">
        <v>11</v>
      </c>
      <c r="M20" s="3" t="s">
        <v>12</v>
      </c>
      <c r="N20" s="3" t="s">
        <v>13</v>
      </c>
      <c r="O20" s="8" t="s">
        <v>14</v>
      </c>
      <c r="P20" s="3" t="s">
        <v>15</v>
      </c>
      <c r="Q20" s="5" t="s">
        <v>16</v>
      </c>
      <c r="R20" s="24" t="s">
        <v>17</v>
      </c>
      <c r="S20" s="13" t="s">
        <v>18</v>
      </c>
      <c r="T20" s="3" t="s">
        <v>19</v>
      </c>
      <c r="U20" s="3" t="s">
        <v>20</v>
      </c>
      <c r="V20" s="3" t="s">
        <v>21</v>
      </c>
    </row>
    <row r="21" spans="1:22">
      <c r="B21" s="19" t="s">
        <v>22</v>
      </c>
      <c r="C21" s="20">
        <v>3</v>
      </c>
      <c r="D21" s="20">
        <v>3</v>
      </c>
      <c r="E21" s="20">
        <v>3</v>
      </c>
      <c r="F21" s="20">
        <v>3</v>
      </c>
      <c r="G21" s="21">
        <f>(F21 / D21)</f>
        <v>1</v>
      </c>
      <c r="H21" s="19"/>
      <c r="I21" s="19"/>
      <c r="J21" s="19"/>
      <c r="K21" s="21">
        <v>0.03</v>
      </c>
      <c r="L21" s="21">
        <v>0.03</v>
      </c>
      <c r="M21" s="19">
        <v>3</v>
      </c>
      <c r="N21" s="19">
        <v>3</v>
      </c>
      <c r="O21" s="21">
        <v>0.03</v>
      </c>
      <c r="P21" s="19"/>
      <c r="Q21" s="20">
        <v>3</v>
      </c>
      <c r="R21" s="22">
        <v>3</v>
      </c>
      <c r="S21" s="23">
        <f>(Q21 - R21)</f>
        <v>0</v>
      </c>
    </row>
    <row r="22" spans="1:22">
      <c r="B22" s="19" t="s">
        <v>23</v>
      </c>
      <c r="C22" s="20">
        <v>3</v>
      </c>
      <c r="D22" s="20">
        <v>3</v>
      </c>
      <c r="E22" s="20">
        <v>3</v>
      </c>
      <c r="F22" s="20">
        <v>3</v>
      </c>
      <c r="G22" s="21">
        <f>(F22 / D22)</f>
        <v>1</v>
      </c>
      <c r="H22" s="19"/>
      <c r="I22" s="19"/>
      <c r="J22" s="19"/>
      <c r="K22" s="21">
        <v>0.03</v>
      </c>
      <c r="L22" s="21">
        <v>0.03</v>
      </c>
      <c r="M22" s="19">
        <v>3</v>
      </c>
      <c r="N22" s="19">
        <v>3</v>
      </c>
      <c r="O22" s="21">
        <v>0.03</v>
      </c>
      <c r="P22" s="19"/>
      <c r="Q22" s="20">
        <v>3</v>
      </c>
      <c r="R22" s="22">
        <v>3</v>
      </c>
      <c r="S22" s="23">
        <f>(Q22 - R22)</f>
        <v>0</v>
      </c>
    </row>
    <row r="23" spans="1:22">
      <c r="B23" s="19" t="s">
        <v>24</v>
      </c>
      <c r="C23" s="20">
        <v>3</v>
      </c>
      <c r="D23" s="20">
        <v>3</v>
      </c>
      <c r="E23" s="20">
        <v>3</v>
      </c>
      <c r="F23" s="20">
        <v>3</v>
      </c>
      <c r="G23" s="21">
        <f>(F23 / D23)</f>
        <v>1</v>
      </c>
      <c r="H23" s="19"/>
      <c r="I23" s="19"/>
      <c r="J23" s="19"/>
      <c r="K23" s="21">
        <v>0.03</v>
      </c>
      <c r="L23" s="21">
        <v>0.03</v>
      </c>
      <c r="M23" s="19">
        <v>3</v>
      </c>
      <c r="N23" s="19">
        <v>3</v>
      </c>
      <c r="O23" s="21">
        <v>0.03</v>
      </c>
      <c r="P23" s="19"/>
      <c r="Q23" s="20">
        <v>3</v>
      </c>
      <c r="R23" s="22">
        <v>3</v>
      </c>
      <c r="S23" s="23">
        <f>(Q23 - R23)</f>
        <v>0</v>
      </c>
    </row>
    <row r="24" spans="1:22">
      <c r="B24" s="19" t="s">
        <v>25</v>
      </c>
      <c r="C24" s="20">
        <v>3</v>
      </c>
      <c r="D24" s="20">
        <v>3</v>
      </c>
      <c r="E24" s="20">
        <v>3</v>
      </c>
      <c r="F24" s="20">
        <v>3</v>
      </c>
      <c r="G24" s="21">
        <f>(F24 / D24)</f>
        <v>1</v>
      </c>
      <c r="H24" s="19"/>
      <c r="I24" s="19"/>
      <c r="J24" s="19"/>
      <c r="K24" s="21">
        <v>0.03</v>
      </c>
      <c r="L24" s="21">
        <v>0.03</v>
      </c>
      <c r="M24" s="19">
        <v>3</v>
      </c>
      <c r="N24" s="19">
        <v>3</v>
      </c>
      <c r="O24" s="21">
        <v>0.03</v>
      </c>
      <c r="P24" s="19"/>
      <c r="Q24" s="20">
        <v>3</v>
      </c>
      <c r="R24" s="22">
        <v>3</v>
      </c>
      <c r="S24" s="23">
        <f>(Q24 - R24)</f>
        <v>0</v>
      </c>
    </row>
    <row r="25" spans="1:22">
      <c r="B25" s="19" t="s">
        <v>26</v>
      </c>
      <c r="C25" s="20">
        <v>3</v>
      </c>
      <c r="D25" s="20">
        <v>3</v>
      </c>
      <c r="E25" s="20">
        <v>3</v>
      </c>
      <c r="F25" s="20">
        <v>3</v>
      </c>
      <c r="G25" s="21">
        <f>(F25 / D25)</f>
        <v>1</v>
      </c>
      <c r="H25" s="19"/>
      <c r="I25" s="19"/>
      <c r="J25" s="19"/>
      <c r="K25" s="21">
        <v>0.03</v>
      </c>
      <c r="L25" s="21">
        <v>0.03</v>
      </c>
      <c r="M25" s="19">
        <v>3</v>
      </c>
      <c r="N25" s="19">
        <v>3</v>
      </c>
      <c r="O25" s="21">
        <v>0.03</v>
      </c>
      <c r="P25" s="19"/>
      <c r="Q25" s="20">
        <v>3</v>
      </c>
      <c r="R25" s="22">
        <v>3</v>
      </c>
      <c r="S25" s="23">
        <f>(Q25 - R25)</f>
        <v>0</v>
      </c>
    </row>
    <row r="26" spans="1:22">
      <c r="B26" s="15" t="s">
        <v>27</v>
      </c>
      <c r="C26" s="16">
        <f>SUM(C21:C25)</f>
        <v>15</v>
      </c>
      <c r="D26" s="16">
        <f>SUM(D21:D25)</f>
        <v>15</v>
      </c>
      <c r="E26" s="16">
        <f>SUM(E21:E25)</f>
        <v>15</v>
      </c>
      <c r="F26" s="16">
        <f>SUM(F21:F25)</f>
        <v>15</v>
      </c>
      <c r="G26" s="17">
        <f>(F26 / D26)</f>
        <v>1</v>
      </c>
      <c r="H26" s="15"/>
      <c r="I26" s="15"/>
      <c r="J26" s="15"/>
      <c r="K26" s="17">
        <f>AVERAGE(K21:K25)</f>
        <v>0.03</v>
      </c>
      <c r="L26" s="17">
        <f>AVERAGE(L21:L25)</f>
        <v>0.03</v>
      </c>
      <c r="M26" s="15"/>
      <c r="N26" s="15"/>
      <c r="O26" s="17">
        <f>AVERAGE(O21:O25)</f>
        <v>0.03</v>
      </c>
      <c r="P26" s="15"/>
      <c r="Q26" s="16">
        <f>SUM(Q21:Q25)</f>
        <v>15</v>
      </c>
      <c r="R26" s="25">
        <f>SUM(R21:R25)</f>
        <v>15</v>
      </c>
      <c r="S26" s="18">
        <f>SUM(S21:S25)</f>
        <v>0</v>
      </c>
    </row>
    <row r="27" spans="1:22">
      <c r="B27"/>
    </row>
    <row r="30" spans="1:22">
      <c r="A30" s="1"/>
      <c r="B30" s="2" t="s">
        <v>31</v>
      </c>
      <c r="C30" s="4"/>
      <c r="D30" s="4"/>
      <c r="E30" s="4"/>
      <c r="F30" s="4"/>
      <c r="G30" s="7"/>
      <c r="H30" s="1"/>
      <c r="I30" s="1"/>
      <c r="J30" s="1"/>
      <c r="K30" s="7"/>
      <c r="L30" s="7"/>
      <c r="M30" s="1"/>
      <c r="N30" s="1"/>
      <c r="O30" s="7"/>
      <c r="P30" s="1"/>
      <c r="Q30" s="4"/>
      <c r="R30" s="10"/>
      <c r="S30" s="12"/>
      <c r="T30" s="1"/>
      <c r="U30" s="1"/>
      <c r="V30" s="1"/>
    </row>
    <row r="31" spans="1:22">
      <c r="A31" s="1"/>
      <c r="B31" s="3" t="s">
        <v>1</v>
      </c>
      <c r="C31" s="5" t="s">
        <v>2</v>
      </c>
      <c r="D31" s="5" t="s">
        <v>3</v>
      </c>
      <c r="E31" s="5" t="s">
        <v>4</v>
      </c>
      <c r="F31" s="5" t="s">
        <v>5</v>
      </c>
      <c r="G31" s="8" t="s">
        <v>6</v>
      </c>
      <c r="H31" s="3" t="s">
        <v>7</v>
      </c>
      <c r="I31" s="3" t="s">
        <v>8</v>
      </c>
      <c r="J31" s="3" t="s">
        <v>9</v>
      </c>
      <c r="K31" s="8" t="s">
        <v>10</v>
      </c>
      <c r="L31" s="8" t="s">
        <v>11</v>
      </c>
      <c r="M31" s="3" t="s">
        <v>12</v>
      </c>
      <c r="N31" s="3" t="s">
        <v>13</v>
      </c>
      <c r="O31" s="8" t="s">
        <v>14</v>
      </c>
      <c r="P31" s="3" t="s">
        <v>15</v>
      </c>
      <c r="Q31" s="5" t="s">
        <v>16</v>
      </c>
      <c r="R31" s="5" t="s">
        <v>17</v>
      </c>
      <c r="S31" s="13" t="s">
        <v>18</v>
      </c>
      <c r="T31" s="3" t="s">
        <v>19</v>
      </c>
      <c r="U31" s="3" t="s">
        <v>20</v>
      </c>
      <c r="V31" s="3" t="s">
        <v>21</v>
      </c>
    </row>
    <row r="32" spans="1:22">
      <c r="B32" s="19" t="s">
        <v>22</v>
      </c>
      <c r="C32" s="20">
        <f>SUM(C3,C12,C21)</f>
        <v>6</v>
      </c>
      <c r="D32" s="20">
        <f>SUM(D3,D12,D21)</f>
        <v>10</v>
      </c>
      <c r="E32" s="20">
        <f>SUM(E3,E12,E21)</f>
        <v>12</v>
      </c>
      <c r="F32" s="20">
        <f>SUM(F3,F12,F21)</f>
        <v>13</v>
      </c>
      <c r="G32" s="21">
        <f>(F32 / D32)</f>
        <v>1.3</v>
      </c>
      <c r="H32" s="19"/>
      <c r="I32" s="19"/>
      <c r="J32" s="19"/>
      <c r="K32" s="21">
        <f>AVERAGE(K3,K12,K21)</f>
        <v>0.026666666666667</v>
      </c>
      <c r="L32" s="21">
        <f>AVERAGE(L3,L12,L21)</f>
        <v>0.03</v>
      </c>
      <c r="M32" s="19">
        <f>SUM(M3,M12,M21)</f>
        <v>8</v>
      </c>
      <c r="N32" s="19">
        <f>SUM(N3,N12,N21)</f>
        <v>5</v>
      </c>
      <c r="O32" s="21">
        <f>AVERAGE(O3,O12,O21)</f>
        <v>0.023333333333333</v>
      </c>
      <c r="P32" s="19"/>
      <c r="Q32" s="20">
        <f>SUM(Q3,Q12,Q21)</f>
        <v>73</v>
      </c>
      <c r="R32" s="22">
        <f>SUM(R3,R12,R21)</f>
        <v>7</v>
      </c>
      <c r="S32" s="23">
        <f>(Q32 - R32)</f>
        <v>66</v>
      </c>
    </row>
    <row r="33" spans="1:22">
      <c r="B33" s="19" t="s">
        <v>23</v>
      </c>
      <c r="C33" s="20">
        <f>SUM(C4,C13,C22)</f>
        <v>10</v>
      </c>
      <c r="D33" s="20">
        <f>SUM(D4,D13,D22)</f>
        <v>13</v>
      </c>
      <c r="E33" s="20">
        <f>SUM(E4,E13,E22)</f>
        <v>9</v>
      </c>
      <c r="F33" s="20">
        <f>SUM(F4,F13,F22)</f>
        <v>12</v>
      </c>
      <c r="G33" s="21">
        <f>(F33 / D33)</f>
        <v>0.92307692307692</v>
      </c>
      <c r="H33" s="19"/>
      <c r="I33" s="19"/>
      <c r="J33" s="19"/>
      <c r="K33" s="21">
        <f>AVERAGE(K4,K13,K22)</f>
        <v>0.026666666666667</v>
      </c>
      <c r="L33" s="21">
        <f>AVERAGE(L4,L13,L22)</f>
        <v>0.04</v>
      </c>
      <c r="M33" s="19">
        <f>SUM(M4,M13,M22)</f>
        <v>13</v>
      </c>
      <c r="N33" s="19">
        <f>SUM(N4,N13,N22)</f>
        <v>6</v>
      </c>
      <c r="O33" s="21">
        <f>AVERAGE(O4,O13,O22)</f>
        <v>0.02</v>
      </c>
      <c r="P33" s="19"/>
      <c r="Q33" s="20">
        <f>SUM(Q4,Q13,Q22)</f>
        <v>11</v>
      </c>
      <c r="R33" s="22">
        <f>SUM(R4,R13,R22)</f>
        <v>59</v>
      </c>
      <c r="S33" s="23">
        <f>(Q33 - R33)</f>
        <v>-48</v>
      </c>
    </row>
    <row r="34" spans="1:22">
      <c r="B34" s="19" t="s">
        <v>24</v>
      </c>
      <c r="C34" s="20">
        <f>SUM(C5,C14,C23)</f>
        <v>13</v>
      </c>
      <c r="D34" s="20">
        <f>SUM(D5,D14,D23)</f>
        <v>10</v>
      </c>
      <c r="E34" s="20">
        <f>SUM(E5,E14,E23)</f>
        <v>6</v>
      </c>
      <c r="F34" s="20">
        <f>SUM(F5,F14,F23)</f>
        <v>9</v>
      </c>
      <c r="G34" s="21">
        <f>(F34 / D34)</f>
        <v>0.9</v>
      </c>
      <c r="H34" s="19"/>
      <c r="I34" s="19"/>
      <c r="J34" s="19"/>
      <c r="K34" s="21">
        <f>AVERAGE(K5,K14,K23)</f>
        <v>0.04</v>
      </c>
      <c r="L34" s="21">
        <f>AVERAGE(L5,L14,L23)</f>
        <v>0.036666666666667</v>
      </c>
      <c r="M34" s="19">
        <f>SUM(M5,M14,M23)</f>
        <v>8</v>
      </c>
      <c r="N34" s="19">
        <f>SUM(N5,N14,N23)</f>
        <v>5</v>
      </c>
      <c r="O34" s="21">
        <f>AVERAGE(O5,O14,O23)</f>
        <v>0.02</v>
      </c>
      <c r="P34" s="19"/>
      <c r="Q34" s="20">
        <f>SUM(Q5,Q14,Q23)</f>
        <v>9</v>
      </c>
      <c r="R34" s="22">
        <f>SUM(R5,R14,R23)</f>
        <v>12</v>
      </c>
      <c r="S34" s="23">
        <f>(Q34 - R34)</f>
        <v>-3</v>
      </c>
    </row>
    <row r="35" spans="1:22">
      <c r="B35" s="19" t="s">
        <v>25</v>
      </c>
      <c r="C35" s="20">
        <f>SUM(C6,C15,C24)</f>
        <v>6</v>
      </c>
      <c r="D35" s="20">
        <f>SUM(D6,D15,D24)</f>
        <v>9</v>
      </c>
      <c r="E35" s="20">
        <f>SUM(E6,E15,E24)</f>
        <v>10</v>
      </c>
      <c r="F35" s="20">
        <f>SUM(F6,F15,F24)</f>
        <v>5</v>
      </c>
      <c r="G35" s="21">
        <f>(F35 / D35)</f>
        <v>0.55555555555556</v>
      </c>
      <c r="H35" s="19"/>
      <c r="I35" s="19"/>
      <c r="J35" s="19"/>
      <c r="K35" s="21">
        <f>AVERAGE(K6,K15,K24)</f>
        <v>0.016666666666667</v>
      </c>
      <c r="L35" s="21">
        <f>AVERAGE(L6,L15,L24)</f>
        <v>0.033333333333333</v>
      </c>
      <c r="M35" s="19">
        <f>SUM(M6,M15,M24)</f>
        <v>8</v>
      </c>
      <c r="N35" s="19">
        <f>SUM(N6,N15,N24)</f>
        <v>102</v>
      </c>
      <c r="O35" s="21">
        <f>AVERAGE(O6,O15,O24)</f>
        <v>0.016666666666667</v>
      </c>
      <c r="P35" s="19"/>
      <c r="Q35" s="20">
        <f>SUM(Q6,Q15,Q24)</f>
        <v>67</v>
      </c>
      <c r="R35" s="22">
        <f>SUM(R6,R15,R24)</f>
        <v>10</v>
      </c>
      <c r="S35" s="23">
        <f>(Q35 - R35)</f>
        <v>57</v>
      </c>
    </row>
    <row r="36" spans="1:22">
      <c r="B36" s="19" t="s">
        <v>26</v>
      </c>
      <c r="C36" s="20">
        <f>SUM(C7,C16,C25)</f>
        <v>13</v>
      </c>
      <c r="D36" s="20">
        <f>SUM(D7,D16,D25)</f>
        <v>9</v>
      </c>
      <c r="E36" s="20">
        <f>SUM(E7,E16,E25)</f>
        <v>8</v>
      </c>
      <c r="F36" s="20">
        <f>SUM(F7,F16,F25)</f>
        <v>6</v>
      </c>
      <c r="G36" s="21">
        <f>(F36 / D36)</f>
        <v>0.66666666666667</v>
      </c>
      <c r="H36" s="19"/>
      <c r="I36" s="19"/>
      <c r="J36" s="19"/>
      <c r="K36" s="21">
        <f>AVERAGE(K7,K16,K25)</f>
        <v>0.016666666666667</v>
      </c>
      <c r="L36" s="21">
        <f>AVERAGE(L7,L16,L25)</f>
        <v>0.03</v>
      </c>
      <c r="M36" s="19">
        <f>SUM(M7,M16,M25)</f>
        <v>5</v>
      </c>
      <c r="N36" s="19">
        <f>SUM(N7,N16,N25)</f>
        <v>10</v>
      </c>
      <c r="O36" s="21">
        <f>AVERAGE(O7,O16,O25)</f>
        <v>0.026666666666667</v>
      </c>
      <c r="P36" s="19"/>
      <c r="Q36" s="20">
        <f>SUM(Q7,Q16,Q25)</f>
        <v>10</v>
      </c>
      <c r="R36" s="22">
        <f>SUM(R7,R16,R25)</f>
        <v>8</v>
      </c>
      <c r="S36" s="23">
        <f>(Q36 - R36)</f>
        <v>2</v>
      </c>
    </row>
    <row r="37" spans="1:22">
      <c r="B37" s="15" t="s">
        <v>27</v>
      </c>
      <c r="C37" s="16">
        <f>SUM(C32:C36)</f>
        <v>48</v>
      </c>
      <c r="D37" s="16">
        <f>SUM(D32:D36)</f>
        <v>51</v>
      </c>
      <c r="E37" s="16">
        <f>SUM(E32:E36)</f>
        <v>45</v>
      </c>
      <c r="F37" s="16">
        <f>SUM(F32:F36)</f>
        <v>45</v>
      </c>
      <c r="G37" s="17">
        <f>(F37 / D37)</f>
        <v>0.88235294117647</v>
      </c>
      <c r="H37" s="15"/>
      <c r="I37" s="15"/>
      <c r="J37" s="15"/>
      <c r="K37" s="17">
        <f>AVERAGE(K32:K36)</f>
        <v>0.025333333333333</v>
      </c>
      <c r="L37" s="17">
        <f>AVERAGE(L32:L36)</f>
        <v>0.034</v>
      </c>
      <c r="M37" s="15"/>
      <c r="N37" s="15"/>
      <c r="O37" s="17">
        <f>AVERAGE(O32:O36)</f>
        <v>0.021333333333333</v>
      </c>
      <c r="P37" s="15"/>
      <c r="Q37" s="16">
        <f>SUM(Q32:Q36)</f>
        <v>170</v>
      </c>
      <c r="R37" s="16">
        <f>SUM(R32:R36)</f>
        <v>96</v>
      </c>
      <c r="S37" s="18">
        <f>SUM(S32:S36)</f>
        <v>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  <mergeCell ref="B30:V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8"/>
  <sheetViews>
    <sheetView tabSelected="1" workbookViewId="0" showGridLines="true" showRowColHeaders="1">
      <selection activeCell="B28" sqref="B28:S28"/>
    </sheetView>
  </sheetViews>
  <sheetFormatPr defaultRowHeight="14.4" outlineLevelRow="0" outlineLevelCol="0"/>
  <cols>
    <col min="18" max="18" width="18" customWidth="true" style="11"/>
    <col min="2" max="2" width="18" customWidth="true" style="0"/>
    <col min="3" max="3" width="18" customWidth="true" style="6"/>
    <col min="4" max="4" width="18" customWidth="true" style="6"/>
    <col min="5" max="5" width="18" customWidth="true" style="6"/>
    <col min="6" max="6" width="18" customWidth="true" style="6"/>
    <col min="7" max="7" width="18" customWidth="true" style="9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9"/>
    <col min="12" max="12" width="18" customWidth="true" style="9"/>
    <col min="13" max="13" width="18" customWidth="true" style="0"/>
    <col min="14" max="14" width="18" customWidth="true" style="0"/>
    <col min="15" max="15" width="18" customWidth="true" style="9"/>
    <col min="16" max="16" width="18" hidden="true" customWidth="true" style="0"/>
    <col min="17" max="17" width="18" customWidth="true" style="6"/>
    <col min="19" max="19" width="18" customWidth="true" style="14"/>
    <col min="20" max="20" width="18" hidden="true" customWidth="true" style="0"/>
    <col min="21" max="21" width="18" hidden="true" customWidth="true" style="0"/>
    <col min="22" max="22" width="18" hidden="true" customWidth="true" style="0"/>
  </cols>
  <sheetData>
    <row r="1" spans="1:22">
      <c r="A1" s="1"/>
      <c r="B1" s="2" t="s">
        <v>0</v>
      </c>
      <c r="C1" s="4"/>
      <c r="D1" s="4"/>
      <c r="E1" s="4"/>
      <c r="F1" s="4"/>
      <c r="G1" s="7"/>
      <c r="H1" s="1"/>
      <c r="I1" s="1"/>
      <c r="J1" s="1"/>
      <c r="K1" s="7"/>
      <c r="L1" s="7"/>
      <c r="M1" s="1"/>
      <c r="N1" s="1"/>
      <c r="O1" s="7"/>
      <c r="P1" s="1"/>
      <c r="Q1" s="4"/>
      <c r="R1" s="10"/>
      <c r="S1" s="12"/>
      <c r="T1" s="1"/>
      <c r="U1" s="1"/>
      <c r="V1" s="1"/>
    </row>
    <row r="2" spans="1:22">
      <c r="A2" s="1"/>
      <c r="B2" s="3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8" t="s">
        <v>6</v>
      </c>
      <c r="H2" s="3" t="s">
        <v>7</v>
      </c>
      <c r="I2" s="3" t="s">
        <v>8</v>
      </c>
      <c r="J2" s="3" t="s">
        <v>9</v>
      </c>
      <c r="K2" s="8" t="s">
        <v>10</v>
      </c>
      <c r="L2" s="8" t="s">
        <v>11</v>
      </c>
      <c r="M2" s="3" t="s">
        <v>12</v>
      </c>
      <c r="N2" s="3" t="s">
        <v>13</v>
      </c>
      <c r="O2" s="8" t="s">
        <v>14</v>
      </c>
      <c r="P2" s="3" t="s">
        <v>15</v>
      </c>
      <c r="Q2" s="5" t="s">
        <v>16</v>
      </c>
      <c r="R2" s="24" t="s">
        <v>17</v>
      </c>
      <c r="S2" s="13" t="s">
        <v>18</v>
      </c>
      <c r="T2" s="3" t="s">
        <v>19</v>
      </c>
      <c r="U2" s="3" t="s">
        <v>20</v>
      </c>
      <c r="V2" s="3" t="s">
        <v>21</v>
      </c>
    </row>
    <row r="3" spans="1:22">
      <c r="B3" s="19" t="s">
        <v>22</v>
      </c>
      <c r="C3" s="20">
        <v>4</v>
      </c>
      <c r="D3" s="20">
        <v>2</v>
      </c>
      <c r="E3" s="20">
        <v>18</v>
      </c>
      <c r="F3" s="20">
        <v>21</v>
      </c>
      <c r="G3" s="21">
        <f>(F3 / D3)</f>
        <v>10.5</v>
      </c>
      <c r="H3" s="19"/>
      <c r="I3" s="19"/>
      <c r="J3" s="19"/>
      <c r="K3" s="21">
        <v>0.51</v>
      </c>
      <c r="L3" s="21">
        <v>0.66</v>
      </c>
      <c r="M3" s="19">
        <v>4</v>
      </c>
      <c r="N3" s="19">
        <v>34</v>
      </c>
      <c r="O3" s="21">
        <v>0.64</v>
      </c>
      <c r="P3" s="19"/>
      <c r="Q3" s="20">
        <v>64</v>
      </c>
      <c r="R3" s="22">
        <v>64</v>
      </c>
      <c r="S3" s="23">
        <f>(Q3 - R3)</f>
        <v>0</v>
      </c>
    </row>
    <row r="4" spans="1:22">
      <c r="B4" s="19" t="s">
        <v>23</v>
      </c>
      <c r="C4" s="20">
        <v>4</v>
      </c>
      <c r="D4" s="20">
        <v>465</v>
      </c>
      <c r="E4" s="20">
        <v>46</v>
      </c>
      <c r="F4" s="20">
        <v>46</v>
      </c>
      <c r="G4" s="21">
        <f>(F4 / D4)</f>
        <v>0.098924731182796</v>
      </c>
      <c r="H4" s="19"/>
      <c r="I4" s="19"/>
      <c r="J4" s="19"/>
      <c r="K4" s="21">
        <v>0.09</v>
      </c>
      <c r="L4" s="21">
        <v>0.03</v>
      </c>
      <c r="M4" s="19">
        <v>1</v>
      </c>
      <c r="N4" s="19">
        <v>84</v>
      </c>
      <c r="O4" s="21">
        <v>41.56</v>
      </c>
      <c r="P4" s="19"/>
      <c r="Q4" s="20">
        <v>4</v>
      </c>
      <c r="R4" s="22">
        <v>94</v>
      </c>
      <c r="S4" s="23">
        <f>(Q4 - R4)</f>
        <v>-90</v>
      </c>
    </row>
    <row r="5" spans="1:22">
      <c r="B5" s="19" t="s">
        <v>24</v>
      </c>
      <c r="C5" s="20">
        <v>514</v>
      </c>
      <c r="D5" s="20">
        <v>64</v>
      </c>
      <c r="E5" s="20">
        <v>84</v>
      </c>
      <c r="F5" s="20">
        <v>64</v>
      </c>
      <c r="G5" s="21">
        <f>(F5 / D5)</f>
        <v>1</v>
      </c>
      <c r="H5" s="19"/>
      <c r="I5" s="19"/>
      <c r="J5" s="19"/>
      <c r="K5" s="21">
        <v>0.97</v>
      </c>
      <c r="L5" s="21">
        <v>0.01</v>
      </c>
      <c r="M5" s="19">
        <v>561</v>
      </c>
      <c r="N5" s="19">
        <v>41</v>
      </c>
      <c r="O5" s="21">
        <v>8.94</v>
      </c>
      <c r="P5" s="19"/>
      <c r="Q5" s="20">
        <v>1</v>
      </c>
      <c r="R5" s="22">
        <v>64</v>
      </c>
      <c r="S5" s="23">
        <f>(Q5 - R5)</f>
        <v>-63</v>
      </c>
    </row>
    <row r="6" spans="1:22">
      <c r="B6" s="19" t="s">
        <v>25</v>
      </c>
      <c r="C6" s="20">
        <v>894</v>
      </c>
      <c r="D6" s="20">
        <v>564</v>
      </c>
      <c r="E6" s="20">
        <v>6</v>
      </c>
      <c r="F6" s="20">
        <v>7</v>
      </c>
      <c r="G6" s="21">
        <f>(F6 / D6)</f>
        <v>0.01241134751773</v>
      </c>
      <c r="H6" s="19"/>
      <c r="I6" s="19"/>
      <c r="J6" s="19"/>
      <c r="K6" s="21">
        <v>0.67</v>
      </c>
      <c r="L6" s="21">
        <v>0.97</v>
      </c>
      <c r="M6" s="19">
        <v>987</v>
      </c>
      <c r="N6" s="19">
        <v>97</v>
      </c>
      <c r="O6" s="21">
        <v>9.87</v>
      </c>
      <c r="P6" s="19"/>
      <c r="Q6" s="20">
        <v>54</v>
      </c>
      <c r="R6" s="22">
        <v>7</v>
      </c>
      <c r="S6" s="23">
        <f>(Q6 - R6)</f>
        <v>47</v>
      </c>
    </row>
    <row r="7" spans="1:22">
      <c r="B7" s="19" t="s">
        <v>26</v>
      </c>
      <c r="C7" s="20">
        <v>87</v>
      </c>
      <c r="D7" s="20">
        <v>89</v>
      </c>
      <c r="E7" s="20">
        <v>8</v>
      </c>
      <c r="F7" s="20">
        <v>98</v>
      </c>
      <c r="G7" s="21">
        <f>(F7 / D7)</f>
        <v>1.1011235955056</v>
      </c>
      <c r="H7" s="19"/>
      <c r="I7" s="19"/>
      <c r="J7" s="19"/>
      <c r="K7" s="21">
        <v>0.98</v>
      </c>
      <c r="L7" s="21">
        <v>0.98</v>
      </c>
      <c r="M7" s="19">
        <v>98</v>
      </c>
      <c r="N7" s="19">
        <v>98</v>
      </c>
      <c r="O7" s="21">
        <v>0.98</v>
      </c>
      <c r="P7" s="19"/>
      <c r="Q7" s="20">
        <v>9</v>
      </c>
      <c r="R7" s="22">
        <v>898</v>
      </c>
      <c r="S7" s="23">
        <f>(Q7 - R7)</f>
        <v>-889</v>
      </c>
    </row>
    <row r="8" spans="1:22">
      <c r="B8" s="15" t="s">
        <v>27</v>
      </c>
      <c r="C8" s="16">
        <f>SUM(C3:C7)</f>
        <v>1503</v>
      </c>
      <c r="D8" s="16">
        <f>SUM(D3:D7)</f>
        <v>1184</v>
      </c>
      <c r="E8" s="16">
        <f>SUM(E3:E7)</f>
        <v>162</v>
      </c>
      <c r="F8" s="16">
        <f>SUM(F3:F7)</f>
        <v>236</v>
      </c>
      <c r="G8" s="17">
        <f>(F8 / D8)</f>
        <v>0.19932432432432</v>
      </c>
      <c r="H8" s="15"/>
      <c r="I8" s="15"/>
      <c r="J8" s="15"/>
      <c r="K8" s="17">
        <f>AVERAGE(K3:K7)</f>
        <v>0.644</v>
      </c>
      <c r="L8" s="17">
        <f>AVERAGE(L3:L7)</f>
        <v>0.53</v>
      </c>
      <c r="M8" s="15"/>
      <c r="N8" s="15"/>
      <c r="O8" s="17">
        <f>AVERAGE(O3:O7)</f>
        <v>12.398</v>
      </c>
      <c r="P8" s="15"/>
      <c r="Q8" s="16">
        <f>SUM(Q3:Q7)</f>
        <v>132</v>
      </c>
      <c r="R8" s="25">
        <f>SUM(R3:R7)</f>
        <v>1127</v>
      </c>
      <c r="S8" s="18">
        <f>SUM(S3:S7)</f>
        <v>-995</v>
      </c>
    </row>
    <row r="9" spans="1:22">
      <c r="B9"/>
    </row>
    <row r="10" spans="1:22">
      <c r="A10" s="1"/>
      <c r="B10" s="2" t="s">
        <v>28</v>
      </c>
      <c r="C10" s="4"/>
      <c r="D10" s="4"/>
      <c r="E10" s="4"/>
      <c r="F10" s="4"/>
      <c r="G10" s="7"/>
      <c r="H10" s="1"/>
      <c r="I10" s="1"/>
      <c r="J10" s="1"/>
      <c r="K10" s="7"/>
      <c r="L10" s="7"/>
      <c r="M10" s="1"/>
      <c r="N10" s="1"/>
      <c r="O10" s="7"/>
      <c r="P10" s="1"/>
      <c r="Q10" s="4"/>
      <c r="R10" s="10"/>
      <c r="S10" s="12"/>
      <c r="T10" s="1"/>
      <c r="U10" s="1"/>
      <c r="V10" s="1"/>
    </row>
    <row r="11" spans="1:22">
      <c r="A11" s="1"/>
      <c r="B11" s="3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8" t="s">
        <v>6</v>
      </c>
      <c r="H11" s="3" t="s">
        <v>7</v>
      </c>
      <c r="I11" s="3" t="s">
        <v>8</v>
      </c>
      <c r="J11" s="3" t="s">
        <v>9</v>
      </c>
      <c r="K11" s="8" t="s">
        <v>10</v>
      </c>
      <c r="L11" s="8" t="s">
        <v>11</v>
      </c>
      <c r="M11" s="3" t="s">
        <v>12</v>
      </c>
      <c r="N11" s="3" t="s">
        <v>13</v>
      </c>
      <c r="O11" s="8" t="s">
        <v>14</v>
      </c>
      <c r="P11" s="3" t="s">
        <v>15</v>
      </c>
      <c r="Q11" s="5" t="s">
        <v>16</v>
      </c>
      <c r="R11" s="24" t="s">
        <v>17</v>
      </c>
      <c r="S11" s="13" t="s">
        <v>18</v>
      </c>
      <c r="T11" s="3" t="s">
        <v>19</v>
      </c>
      <c r="U11" s="3" t="s">
        <v>20</v>
      </c>
      <c r="V11" s="3" t="s">
        <v>21</v>
      </c>
    </row>
    <row r="12" spans="1:22">
      <c r="B12" s="19" t="s">
        <v>22</v>
      </c>
      <c r="C12" s="20">
        <v>5</v>
      </c>
      <c r="D12" s="20"/>
      <c r="E12" s="20">
        <v>5</v>
      </c>
      <c r="F12" s="20">
        <v>0</v>
      </c>
      <c r="G12" s="21" t="e">
        <f>(F12 / D12)</f>
        <v>#VALUE!</v>
      </c>
      <c r="H12" s="19"/>
      <c r="I12" s="19"/>
      <c r="J12" s="19"/>
      <c r="K12" s="21">
        <v>0.06</v>
      </c>
      <c r="L12" s="21">
        <v>0.06</v>
      </c>
      <c r="M12" s="19">
        <v>84</v>
      </c>
      <c r="N12" s="19">
        <v>69</v>
      </c>
      <c r="O12" s="21">
        <v>0.98</v>
      </c>
      <c r="P12" s="19"/>
      <c r="Q12" s="20">
        <v>4</v>
      </c>
      <c r="R12" s="22">
        <v>89</v>
      </c>
      <c r="S12" s="23">
        <f>(Q12 - R12)</f>
        <v>-85</v>
      </c>
    </row>
    <row r="13" spans="1:22">
      <c r="B13" s="19" t="s">
        <v>23</v>
      </c>
      <c r="C13" s="20">
        <v>64</v>
      </c>
      <c r="D13" s="20">
        <v>0</v>
      </c>
      <c r="E13" s="20">
        <v>46</v>
      </c>
      <c r="F13" s="20">
        <v>4</v>
      </c>
      <c r="G13" s="21" t="e">
        <f>(F13 / D13)</f>
        <v>#DIV/0!</v>
      </c>
      <c r="H13" s="19"/>
      <c r="I13" s="19"/>
      <c r="J13" s="19"/>
      <c r="K13" s="21">
        <v>0.64</v>
      </c>
      <c r="L13" s="21">
        <v>0.68</v>
      </c>
      <c r="M13" s="19">
        <v>46</v>
      </c>
      <c r="N13" s="19">
        <v>84</v>
      </c>
      <c r="O13" s="21">
        <v>0.45</v>
      </c>
      <c r="P13" s="19"/>
      <c r="Q13" s="20">
        <v>6</v>
      </c>
      <c r="R13" s="22">
        <v>6</v>
      </c>
      <c r="S13" s="23">
        <f>(Q13 - R13)</f>
        <v>0</v>
      </c>
    </row>
    <row r="14" spans="1:22">
      <c r="B14" s="19" t="s">
        <v>24</v>
      </c>
      <c r="C14" s="20">
        <v>6</v>
      </c>
      <c r="D14" s="20">
        <v>64</v>
      </c>
      <c r="E14" s="20">
        <v>6</v>
      </c>
      <c r="F14" s="20"/>
      <c r="G14" s="21" t="e">
        <f>(F14 / D14)</f>
        <v>#VALUE!</v>
      </c>
      <c r="H14" s="19"/>
      <c r="I14" s="19"/>
      <c r="J14" s="19"/>
      <c r="K14" s="21">
        <v>0.05</v>
      </c>
      <c r="L14" s="21">
        <v>0.06</v>
      </c>
      <c r="M14" s="19">
        <v>4</v>
      </c>
      <c r="N14" s="19"/>
      <c r="O14" s="21">
        <v>6.54</v>
      </c>
      <c r="P14" s="19"/>
      <c r="Q14" s="20">
        <v>64</v>
      </c>
      <c r="R14" s="22"/>
      <c r="S14" s="23" t="e">
        <f>(Q14 - R14)</f>
        <v>#VALUE!</v>
      </c>
    </row>
    <row r="15" spans="1:22">
      <c r="B15" s="19" t="s">
        <v>25</v>
      </c>
      <c r="C15" s="20">
        <v>654</v>
      </c>
      <c r="D15" s="20">
        <v>648</v>
      </c>
      <c r="E15" s="20">
        <v>4</v>
      </c>
      <c r="F15" s="20">
        <v>54</v>
      </c>
      <c r="G15" s="21">
        <f>(F15 / D15)</f>
        <v>0.083333333333333</v>
      </c>
      <c r="H15" s="19"/>
      <c r="I15" s="19"/>
      <c r="J15" s="19"/>
      <c r="K15" s="21">
        <v>0.64</v>
      </c>
      <c r="L15" s="21">
        <v>6.48</v>
      </c>
      <c r="M15" s="19">
        <v>4</v>
      </c>
      <c r="N15" s="19">
        <v>64</v>
      </c>
      <c r="O15" s="21">
        <v>0.84</v>
      </c>
      <c r="P15" s="19"/>
      <c r="Q15" s="20">
        <v>54</v>
      </c>
      <c r="R15" s="22">
        <v>6</v>
      </c>
      <c r="S15" s="23">
        <f>(Q15 - R15)</f>
        <v>48</v>
      </c>
    </row>
    <row r="16" spans="1:22">
      <c r="B16" s="19" t="s">
        <v>26</v>
      </c>
      <c r="C16" s="20">
        <v>46</v>
      </c>
      <c r="D16" s="20">
        <v>46</v>
      </c>
      <c r="E16" s="20">
        <v>46</v>
      </c>
      <c r="F16" s="20">
        <v>48</v>
      </c>
      <c r="G16" s="21">
        <f>(F16 / D16)</f>
        <v>1.0434782608696</v>
      </c>
      <c r="H16" s="19"/>
      <c r="I16" s="19"/>
      <c r="J16" s="19"/>
      <c r="K16" s="21">
        <v>0.04</v>
      </c>
      <c r="L16" s="21">
        <v>0.46</v>
      </c>
      <c r="M16" s="19">
        <v>74</v>
      </c>
      <c r="N16" s="19">
        <v>4</v>
      </c>
      <c r="O16" s="21">
        <v>0.64</v>
      </c>
      <c r="P16" s="19"/>
      <c r="Q16" s="20">
        <v>84</v>
      </c>
      <c r="R16" s="22">
        <v>654</v>
      </c>
      <c r="S16" s="23">
        <f>(Q16 - R16)</f>
        <v>-570</v>
      </c>
    </row>
    <row r="17" spans="1:22">
      <c r="B17" s="15" t="s">
        <v>27</v>
      </c>
      <c r="C17" s="16">
        <f>SUM(C12:C16)</f>
        <v>775</v>
      </c>
      <c r="D17" s="16">
        <f>SUM(D12:D16)</f>
        <v>758</v>
      </c>
      <c r="E17" s="16">
        <f>SUM(E12:E16)</f>
        <v>107</v>
      </c>
      <c r="F17" s="16">
        <f>SUM(F12:F16)</f>
        <v>106</v>
      </c>
      <c r="G17" s="17">
        <f>(F17 / D17)</f>
        <v>0.13984168865435</v>
      </c>
      <c r="H17" s="15"/>
      <c r="I17" s="15"/>
      <c r="J17" s="15"/>
      <c r="K17" s="17">
        <f>AVERAGE(K12:K16)</f>
        <v>0.286</v>
      </c>
      <c r="L17" s="17">
        <f>AVERAGE(L12:L16)</f>
        <v>1.548</v>
      </c>
      <c r="M17" s="15"/>
      <c r="N17" s="15"/>
      <c r="O17" s="17">
        <f>AVERAGE(O12:O16)</f>
        <v>1.89</v>
      </c>
      <c r="P17" s="15"/>
      <c r="Q17" s="16">
        <f>SUM(Q12:Q16)</f>
        <v>212</v>
      </c>
      <c r="R17" s="25">
        <f>SUM(R12:R16)</f>
        <v>755</v>
      </c>
      <c r="S17" s="18" t="e">
        <f>SUM(S12:S16)</f>
        <v>#VALUE!</v>
      </c>
    </row>
    <row r="18" spans="1:22">
      <c r="B18"/>
    </row>
    <row r="21" spans="1:22">
      <c r="A21" s="1"/>
      <c r="B21" s="2" t="s">
        <v>31</v>
      </c>
      <c r="C21" s="4"/>
      <c r="D21" s="4"/>
      <c r="E21" s="4"/>
      <c r="F21" s="4"/>
      <c r="G21" s="7"/>
      <c r="H21" s="1"/>
      <c r="I21" s="1"/>
      <c r="J21" s="1"/>
      <c r="K21" s="7"/>
      <c r="L21" s="7"/>
      <c r="M21" s="1"/>
      <c r="N21" s="1"/>
      <c r="O21" s="7"/>
      <c r="P21" s="1"/>
      <c r="Q21" s="4"/>
      <c r="R21" s="10"/>
      <c r="S21" s="12"/>
      <c r="T21" s="1"/>
      <c r="U21" s="1"/>
      <c r="V21" s="1"/>
    </row>
    <row r="22" spans="1:22">
      <c r="A22" s="1"/>
      <c r="B22" s="3" t="s">
        <v>1</v>
      </c>
      <c r="C22" s="5" t="s">
        <v>2</v>
      </c>
      <c r="D22" s="5" t="s">
        <v>3</v>
      </c>
      <c r="E22" s="5" t="s">
        <v>4</v>
      </c>
      <c r="F22" s="5" t="s">
        <v>5</v>
      </c>
      <c r="G22" s="8" t="s">
        <v>6</v>
      </c>
      <c r="H22" s="3" t="s">
        <v>7</v>
      </c>
      <c r="I22" s="3" t="s">
        <v>8</v>
      </c>
      <c r="J22" s="3" t="s">
        <v>9</v>
      </c>
      <c r="K22" s="8" t="s">
        <v>10</v>
      </c>
      <c r="L22" s="8" t="s">
        <v>11</v>
      </c>
      <c r="M22" s="3" t="s">
        <v>12</v>
      </c>
      <c r="N22" s="3" t="s">
        <v>13</v>
      </c>
      <c r="O22" s="8" t="s">
        <v>14</v>
      </c>
      <c r="P22" s="3" t="s">
        <v>15</v>
      </c>
      <c r="Q22" s="5" t="s">
        <v>16</v>
      </c>
      <c r="R22" s="5" t="s">
        <v>17</v>
      </c>
      <c r="S22" s="13" t="s">
        <v>18</v>
      </c>
      <c r="T22" s="3" t="s">
        <v>19</v>
      </c>
      <c r="U22" s="3" t="s">
        <v>20</v>
      </c>
      <c r="V22" s="3" t="s">
        <v>21</v>
      </c>
    </row>
    <row r="23" spans="1:22">
      <c r="B23" s="19" t="s">
        <v>22</v>
      </c>
      <c r="C23" s="20">
        <f>SUM(C3,C12)</f>
        <v>9</v>
      </c>
      <c r="D23" s="20">
        <f>SUM(D3,D12)</f>
        <v>2</v>
      </c>
      <c r="E23" s="20">
        <f>SUM(E3,E12)</f>
        <v>23</v>
      </c>
      <c r="F23" s="20">
        <f>SUM(F3,F12)</f>
        <v>21</v>
      </c>
      <c r="G23" s="21">
        <f>(F23 / D23)</f>
        <v>10.5</v>
      </c>
      <c r="H23" s="19"/>
      <c r="I23" s="19"/>
      <c r="J23" s="19"/>
      <c r="K23" s="21">
        <f>AVERAGE(K3,K12)</f>
        <v>0.285</v>
      </c>
      <c r="L23" s="21">
        <f>AVERAGE(L3,L12)</f>
        <v>0.36</v>
      </c>
      <c r="M23" s="19">
        <f>SUM(M3,M12)</f>
        <v>88</v>
      </c>
      <c r="N23" s="19">
        <f>SUM(N3,N12)</f>
        <v>103</v>
      </c>
      <c r="O23" s="21">
        <f>AVERAGE(O3,O12)</f>
        <v>0.81</v>
      </c>
      <c r="P23" s="19"/>
      <c r="Q23" s="20">
        <f>SUM(Q3,Q12)</f>
        <v>68</v>
      </c>
      <c r="R23" s="22">
        <f>SUM(R3,R12)</f>
        <v>153</v>
      </c>
      <c r="S23" s="23">
        <f>(Q23 - R23)</f>
        <v>-85</v>
      </c>
    </row>
    <row r="24" spans="1:22">
      <c r="B24" s="19" t="s">
        <v>23</v>
      </c>
      <c r="C24" s="20">
        <f>SUM(C4,C13)</f>
        <v>68</v>
      </c>
      <c r="D24" s="20">
        <f>SUM(D4,D13)</f>
        <v>465</v>
      </c>
      <c r="E24" s="20">
        <f>SUM(E4,E13)</f>
        <v>92</v>
      </c>
      <c r="F24" s="20">
        <f>SUM(F4,F13)</f>
        <v>50</v>
      </c>
      <c r="G24" s="21">
        <f>(F24 / D24)</f>
        <v>0.10752688172043</v>
      </c>
      <c r="H24" s="19"/>
      <c r="I24" s="19"/>
      <c r="J24" s="19"/>
      <c r="K24" s="21">
        <f>AVERAGE(K4,K13)</f>
        <v>0.365</v>
      </c>
      <c r="L24" s="21">
        <f>AVERAGE(L4,L13)</f>
        <v>0.355</v>
      </c>
      <c r="M24" s="19">
        <f>SUM(M4,M13)</f>
        <v>47</v>
      </c>
      <c r="N24" s="19">
        <f>SUM(N4,N13)</f>
        <v>168</v>
      </c>
      <c r="O24" s="21">
        <f>AVERAGE(O4,O13)</f>
        <v>21.005</v>
      </c>
      <c r="P24" s="19"/>
      <c r="Q24" s="20">
        <f>SUM(Q4,Q13)</f>
        <v>10</v>
      </c>
      <c r="R24" s="22">
        <f>SUM(R4,R13)</f>
        <v>100</v>
      </c>
      <c r="S24" s="23">
        <f>(Q24 - R24)</f>
        <v>-90</v>
      </c>
    </row>
    <row r="25" spans="1:22">
      <c r="B25" s="19" t="s">
        <v>24</v>
      </c>
      <c r="C25" s="20">
        <f>SUM(C5,C14)</f>
        <v>520</v>
      </c>
      <c r="D25" s="20">
        <f>SUM(D5,D14)</f>
        <v>128</v>
      </c>
      <c r="E25" s="20">
        <f>SUM(E5,E14)</f>
        <v>90</v>
      </c>
      <c r="F25" s="20">
        <f>SUM(F5,F14)</f>
        <v>64</v>
      </c>
      <c r="G25" s="21">
        <f>(F25 / D25)</f>
        <v>0.5</v>
      </c>
      <c r="H25" s="19"/>
      <c r="I25" s="19"/>
      <c r="J25" s="19"/>
      <c r="K25" s="21">
        <f>AVERAGE(K5,K14)</f>
        <v>0.51</v>
      </c>
      <c r="L25" s="21">
        <f>AVERAGE(L5,L14)</f>
        <v>0.035</v>
      </c>
      <c r="M25" s="19">
        <f>SUM(M5,M14)</f>
        <v>565</v>
      </c>
      <c r="N25" s="19">
        <f>SUM(N5,N14)</f>
        <v>41</v>
      </c>
      <c r="O25" s="21">
        <f>AVERAGE(O5,O14)</f>
        <v>7.74</v>
      </c>
      <c r="P25" s="19"/>
      <c r="Q25" s="20">
        <f>SUM(Q5,Q14)</f>
        <v>65</v>
      </c>
      <c r="R25" s="22">
        <f>SUM(R5,R14)</f>
        <v>64</v>
      </c>
      <c r="S25" s="23">
        <f>(Q25 - R25)</f>
        <v>1</v>
      </c>
    </row>
    <row r="26" spans="1:22">
      <c r="B26" s="19" t="s">
        <v>25</v>
      </c>
      <c r="C26" s="20">
        <f>SUM(C6,C15)</f>
        <v>1548</v>
      </c>
      <c r="D26" s="20">
        <f>SUM(D6,D15)</f>
        <v>1212</v>
      </c>
      <c r="E26" s="20">
        <f>SUM(E6,E15)</f>
        <v>10</v>
      </c>
      <c r="F26" s="20">
        <f>SUM(F6,F15)</f>
        <v>61</v>
      </c>
      <c r="G26" s="21">
        <f>(F26 / D26)</f>
        <v>0.0503300330033</v>
      </c>
      <c r="H26" s="19"/>
      <c r="I26" s="19"/>
      <c r="J26" s="19"/>
      <c r="K26" s="21">
        <f>AVERAGE(K6,K15)</f>
        <v>0.655</v>
      </c>
      <c r="L26" s="21">
        <f>AVERAGE(L6,L15)</f>
        <v>3.725</v>
      </c>
      <c r="M26" s="19">
        <f>SUM(M6,M15)</f>
        <v>991</v>
      </c>
      <c r="N26" s="19">
        <f>SUM(N6,N15)</f>
        <v>161</v>
      </c>
      <c r="O26" s="21">
        <f>AVERAGE(O6,O15)</f>
        <v>5.355</v>
      </c>
      <c r="P26" s="19"/>
      <c r="Q26" s="20">
        <f>SUM(Q6,Q15)</f>
        <v>108</v>
      </c>
      <c r="R26" s="22">
        <f>SUM(R6,R15)</f>
        <v>13</v>
      </c>
      <c r="S26" s="23">
        <f>(Q26 - R26)</f>
        <v>95</v>
      </c>
    </row>
    <row r="27" spans="1:22">
      <c r="B27" s="19" t="s">
        <v>26</v>
      </c>
      <c r="C27" s="20">
        <f>SUM(C7,C16)</f>
        <v>133</v>
      </c>
      <c r="D27" s="20">
        <f>SUM(D7,D16)</f>
        <v>135</v>
      </c>
      <c r="E27" s="20">
        <f>SUM(E7,E16)</f>
        <v>54</v>
      </c>
      <c r="F27" s="20">
        <f>SUM(F7,F16)</f>
        <v>146</v>
      </c>
      <c r="G27" s="21">
        <f>(F27 / D27)</f>
        <v>1.0814814814815</v>
      </c>
      <c r="H27" s="19"/>
      <c r="I27" s="19"/>
      <c r="J27" s="19"/>
      <c r="K27" s="21">
        <f>AVERAGE(K7,K16)</f>
        <v>0.51</v>
      </c>
      <c r="L27" s="21">
        <f>AVERAGE(L7,L16)</f>
        <v>0.72</v>
      </c>
      <c r="M27" s="19">
        <f>SUM(M7,M16)</f>
        <v>172</v>
      </c>
      <c r="N27" s="19">
        <f>SUM(N7,N16)</f>
        <v>102</v>
      </c>
      <c r="O27" s="21">
        <f>AVERAGE(O7,O16)</f>
        <v>0.81</v>
      </c>
      <c r="P27" s="19"/>
      <c r="Q27" s="20">
        <f>SUM(Q7,Q16)</f>
        <v>93</v>
      </c>
      <c r="R27" s="22">
        <f>SUM(R7,R16)</f>
        <v>1552</v>
      </c>
      <c r="S27" s="23">
        <f>(Q27 - R27)</f>
        <v>-1459</v>
      </c>
    </row>
    <row r="28" spans="1:22">
      <c r="B28" s="15" t="s">
        <v>27</v>
      </c>
      <c r="C28" s="16">
        <f>SUM(C23:C27)</f>
        <v>2278</v>
      </c>
      <c r="D28" s="16">
        <f>SUM(D23:D27)</f>
        <v>1942</v>
      </c>
      <c r="E28" s="16">
        <f>SUM(E23:E27)</f>
        <v>269</v>
      </c>
      <c r="F28" s="16">
        <f>SUM(F23:F27)</f>
        <v>342</v>
      </c>
      <c r="G28" s="17">
        <f>(F28 / D28)</f>
        <v>0.17610710607621</v>
      </c>
      <c r="H28" s="15"/>
      <c r="I28" s="15"/>
      <c r="J28" s="15"/>
      <c r="K28" s="17">
        <f>AVERAGE(K23:K27)</f>
        <v>0.465</v>
      </c>
      <c r="L28" s="17">
        <f>AVERAGE(L23:L27)</f>
        <v>1.039</v>
      </c>
      <c r="M28" s="15"/>
      <c r="N28" s="15"/>
      <c r="O28" s="17">
        <f>AVERAGE(O23:O27)</f>
        <v>7.144</v>
      </c>
      <c r="P28" s="15"/>
      <c r="Q28" s="16">
        <f>SUM(Q23:Q27)</f>
        <v>344</v>
      </c>
      <c r="R28" s="16">
        <f>SUM(R23:R27)</f>
        <v>1882</v>
      </c>
      <c r="S28" s="18">
        <f>SUM(S23:S27)</f>
        <v>-1538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21:V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Period 1</vt:lpstr>
      <vt:lpstr>Period 2</vt:lpstr>
      <vt:lpstr>Period 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2021-07-14T17:55:52+00:00</dcterms:created>
  <dcterms:modified xsi:type="dcterms:W3CDTF">2021-07-14T17:55:52+00:00</dcterms:modified>
  <dc:title>Untitled Spreadsheet</dc:title>
  <dc:description/>
  <dc:subject/>
  <cp:keywords/>
  <cp:category/>
</cp:coreProperties>
</file>