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1&amp;2" sheetId="1" r:id="rId1"/>
    <sheet name="TH 3&amp;4" sheetId="2" r:id="rId2"/>
    <sheet name="TH 5&amp;6" sheetId="3" r:id="rId3"/>
    <sheet name="PTO" sheetId="6" r:id="rId4"/>
  </sheets>
  <calcPr calcId="144525"/>
</workbook>
</file>

<file path=xl/calcChain.xml><?xml version="1.0" encoding="utf-8"?>
<calcChain xmlns="http://schemas.openxmlformats.org/spreadsheetml/2006/main">
  <c r="B38" i="1" l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C38" i="1" s="1"/>
  <c r="C7" i="1"/>
  <c r="D7" i="1" s="1"/>
  <c r="D8" i="1" l="1"/>
  <c r="D38" i="1" s="1"/>
  <c r="J7" i="3" l="1"/>
  <c r="B38" i="3" l="1"/>
  <c r="C37" i="3" l="1"/>
  <c r="I31" i="2" l="1"/>
  <c r="N37" i="3" l="1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O14" i="3" s="1"/>
  <c r="N13" i="2"/>
  <c r="N12" i="2"/>
  <c r="N11" i="2"/>
  <c r="N10" i="2"/>
  <c r="N9" i="2"/>
  <c r="N8" i="2"/>
  <c r="N7" i="2"/>
  <c r="O15" i="3"/>
  <c r="K38" i="3"/>
  <c r="H38" i="3"/>
  <c r="E38" i="3"/>
  <c r="L37" i="3"/>
  <c r="M37" i="3" s="1"/>
  <c r="I37" i="3"/>
  <c r="J37" i="3" s="1"/>
  <c r="F37" i="3"/>
  <c r="G37" i="3" s="1"/>
  <c r="D37" i="3"/>
  <c r="L36" i="3"/>
  <c r="M36" i="3" s="1"/>
  <c r="I36" i="3"/>
  <c r="J36" i="3" s="1"/>
  <c r="F36" i="3"/>
  <c r="G36" i="3" s="1"/>
  <c r="C36" i="3"/>
  <c r="D36" i="3" s="1"/>
  <c r="L35" i="3"/>
  <c r="M35" i="3" s="1"/>
  <c r="I35" i="3"/>
  <c r="J35" i="3" s="1"/>
  <c r="F35" i="3"/>
  <c r="G35" i="3" s="1"/>
  <c r="C35" i="3"/>
  <c r="D35" i="3" s="1"/>
  <c r="L34" i="3"/>
  <c r="M34" i="3" s="1"/>
  <c r="I34" i="3"/>
  <c r="J34" i="3" s="1"/>
  <c r="F34" i="3"/>
  <c r="G34" i="3" s="1"/>
  <c r="C34" i="3"/>
  <c r="D34" i="3" s="1"/>
  <c r="L33" i="3"/>
  <c r="M33" i="3" s="1"/>
  <c r="I33" i="3"/>
  <c r="J33" i="3" s="1"/>
  <c r="F33" i="3"/>
  <c r="G33" i="3" s="1"/>
  <c r="C33" i="3"/>
  <c r="D33" i="3" s="1"/>
  <c r="L32" i="3"/>
  <c r="M32" i="3" s="1"/>
  <c r="I32" i="3"/>
  <c r="J32" i="3" s="1"/>
  <c r="F32" i="3"/>
  <c r="G32" i="3" s="1"/>
  <c r="C32" i="3"/>
  <c r="D32" i="3" s="1"/>
  <c r="L31" i="3"/>
  <c r="M31" i="3" s="1"/>
  <c r="I31" i="3"/>
  <c r="J31" i="3" s="1"/>
  <c r="F31" i="3"/>
  <c r="G31" i="3" s="1"/>
  <c r="C31" i="3"/>
  <c r="D31" i="3" s="1"/>
  <c r="L30" i="3"/>
  <c r="M30" i="3" s="1"/>
  <c r="I30" i="3"/>
  <c r="J30" i="3" s="1"/>
  <c r="F30" i="3"/>
  <c r="G30" i="3" s="1"/>
  <c r="C30" i="3"/>
  <c r="D30" i="3" s="1"/>
  <c r="L29" i="3"/>
  <c r="M29" i="3" s="1"/>
  <c r="I29" i="3"/>
  <c r="J29" i="3" s="1"/>
  <c r="F29" i="3"/>
  <c r="G29" i="3" s="1"/>
  <c r="C29" i="3"/>
  <c r="D29" i="3" s="1"/>
  <c r="L28" i="3"/>
  <c r="M28" i="3" s="1"/>
  <c r="I28" i="3"/>
  <c r="J28" i="3" s="1"/>
  <c r="F28" i="3"/>
  <c r="G28" i="3" s="1"/>
  <c r="C28" i="3"/>
  <c r="D28" i="3" s="1"/>
  <c r="L27" i="3"/>
  <c r="M27" i="3" s="1"/>
  <c r="I27" i="3"/>
  <c r="J27" i="3" s="1"/>
  <c r="F27" i="3"/>
  <c r="G27" i="3" s="1"/>
  <c r="C27" i="3"/>
  <c r="D27" i="3" s="1"/>
  <c r="L26" i="3"/>
  <c r="M26" i="3" s="1"/>
  <c r="J26" i="3"/>
  <c r="I26" i="3"/>
  <c r="F26" i="3"/>
  <c r="G26" i="3" s="1"/>
  <c r="C26" i="3"/>
  <c r="D26" i="3" s="1"/>
  <c r="L25" i="3"/>
  <c r="M25" i="3" s="1"/>
  <c r="I25" i="3"/>
  <c r="J25" i="3" s="1"/>
  <c r="F25" i="3"/>
  <c r="G25" i="3" s="1"/>
  <c r="C25" i="3"/>
  <c r="L24" i="3"/>
  <c r="M24" i="3" s="1"/>
  <c r="I24" i="3"/>
  <c r="J24" i="3" s="1"/>
  <c r="F24" i="3"/>
  <c r="G24" i="3" s="1"/>
  <c r="C24" i="3"/>
  <c r="D24" i="3" s="1"/>
  <c r="L23" i="3"/>
  <c r="M23" i="3" s="1"/>
  <c r="J23" i="3"/>
  <c r="I23" i="3"/>
  <c r="F23" i="3"/>
  <c r="G23" i="3" s="1"/>
  <c r="C23" i="3"/>
  <c r="D23" i="3" s="1"/>
  <c r="L22" i="3"/>
  <c r="M22" i="3" s="1"/>
  <c r="J22" i="3"/>
  <c r="I22" i="3"/>
  <c r="F22" i="3"/>
  <c r="G22" i="3" s="1"/>
  <c r="C22" i="3"/>
  <c r="D22" i="3" s="1"/>
  <c r="L21" i="3"/>
  <c r="M21" i="3" s="1"/>
  <c r="J21" i="3"/>
  <c r="I21" i="3"/>
  <c r="F21" i="3"/>
  <c r="G21" i="3" s="1"/>
  <c r="C21" i="3"/>
  <c r="D21" i="3" s="1"/>
  <c r="L20" i="3"/>
  <c r="M20" i="3" s="1"/>
  <c r="J20" i="3"/>
  <c r="I20" i="3"/>
  <c r="F20" i="3"/>
  <c r="G20" i="3" s="1"/>
  <c r="D20" i="3"/>
  <c r="C20" i="3"/>
  <c r="L19" i="3"/>
  <c r="M19" i="3" s="1"/>
  <c r="J19" i="3"/>
  <c r="I19" i="3"/>
  <c r="F19" i="3"/>
  <c r="G19" i="3" s="1"/>
  <c r="D19" i="3"/>
  <c r="C19" i="3"/>
  <c r="L18" i="3"/>
  <c r="M18" i="3" s="1"/>
  <c r="J18" i="3"/>
  <c r="I18" i="3"/>
  <c r="F18" i="3"/>
  <c r="G18" i="3" s="1"/>
  <c r="D18" i="3"/>
  <c r="C18" i="3"/>
  <c r="L17" i="3"/>
  <c r="M17" i="3" s="1"/>
  <c r="J17" i="3"/>
  <c r="I17" i="3"/>
  <c r="F17" i="3"/>
  <c r="G17" i="3" s="1"/>
  <c r="D17" i="3"/>
  <c r="C17" i="3"/>
  <c r="L16" i="3"/>
  <c r="M16" i="3" s="1"/>
  <c r="J16" i="3"/>
  <c r="I16" i="3"/>
  <c r="F16" i="3"/>
  <c r="G16" i="3" s="1"/>
  <c r="D16" i="3"/>
  <c r="C16" i="3"/>
  <c r="L15" i="3"/>
  <c r="M15" i="3" s="1"/>
  <c r="J15" i="3"/>
  <c r="I15" i="3"/>
  <c r="F15" i="3"/>
  <c r="G15" i="3" s="1"/>
  <c r="D15" i="3"/>
  <c r="C15" i="3"/>
  <c r="L14" i="3"/>
  <c r="M14" i="3" s="1"/>
  <c r="J14" i="3"/>
  <c r="I14" i="3"/>
  <c r="F14" i="3"/>
  <c r="G14" i="3" s="1"/>
  <c r="D14" i="3"/>
  <c r="C14" i="3"/>
  <c r="L13" i="3"/>
  <c r="M13" i="3" s="1"/>
  <c r="J13" i="3"/>
  <c r="I13" i="3"/>
  <c r="F13" i="3"/>
  <c r="G13" i="3" s="1"/>
  <c r="D13" i="3"/>
  <c r="C13" i="3"/>
  <c r="L12" i="3"/>
  <c r="M12" i="3" s="1"/>
  <c r="J12" i="3"/>
  <c r="I12" i="3"/>
  <c r="F12" i="3"/>
  <c r="G12" i="3" s="1"/>
  <c r="D12" i="3"/>
  <c r="C12" i="3"/>
  <c r="L11" i="3"/>
  <c r="M11" i="3" s="1"/>
  <c r="J11" i="3"/>
  <c r="I11" i="3"/>
  <c r="F11" i="3"/>
  <c r="G11" i="3" s="1"/>
  <c r="D11" i="3"/>
  <c r="C11" i="3"/>
  <c r="L10" i="3"/>
  <c r="M10" i="3" s="1"/>
  <c r="J10" i="3"/>
  <c r="I10" i="3"/>
  <c r="F10" i="3"/>
  <c r="G10" i="3" s="1"/>
  <c r="D10" i="3"/>
  <c r="C10" i="3"/>
  <c r="L9" i="3"/>
  <c r="M9" i="3" s="1"/>
  <c r="J9" i="3"/>
  <c r="I9" i="3"/>
  <c r="F9" i="3"/>
  <c r="G9" i="3" s="1"/>
  <c r="C9" i="3"/>
  <c r="D9" i="3" s="1"/>
  <c r="L8" i="3"/>
  <c r="M8" i="3" s="1"/>
  <c r="I8" i="3"/>
  <c r="J8" i="3" s="1"/>
  <c r="F8" i="3"/>
  <c r="G8" i="3" s="1"/>
  <c r="C8" i="3"/>
  <c r="D8" i="3" s="1"/>
  <c r="L7" i="3"/>
  <c r="M7" i="3" s="1"/>
  <c r="I7" i="3"/>
  <c r="F7" i="3"/>
  <c r="G7" i="3" s="1"/>
  <c r="C7" i="3"/>
  <c r="D7" i="3" s="1"/>
  <c r="K38" i="2"/>
  <c r="H38" i="2"/>
  <c r="E38" i="2"/>
  <c r="B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L8" i="2"/>
  <c r="I8" i="2"/>
  <c r="J8" i="2" s="1"/>
  <c r="F8" i="2"/>
  <c r="G8" i="2" s="1"/>
  <c r="C8" i="2"/>
  <c r="D8" i="2" s="1"/>
  <c r="L7" i="2"/>
  <c r="M7" i="2" s="1"/>
  <c r="I7" i="2"/>
  <c r="J7" i="2" s="1"/>
  <c r="F7" i="2"/>
  <c r="C7" i="2"/>
  <c r="D7" i="6"/>
  <c r="O26" i="3" l="1"/>
  <c r="O10" i="3"/>
  <c r="C7" i="6"/>
  <c r="O8" i="3"/>
  <c r="O13" i="3"/>
  <c r="O9" i="3"/>
  <c r="O12" i="3"/>
  <c r="O11" i="3"/>
  <c r="O7" i="3"/>
  <c r="O34" i="3"/>
  <c r="O30" i="3"/>
  <c r="O37" i="3"/>
  <c r="O36" i="3"/>
  <c r="O35" i="3"/>
  <c r="O33" i="3"/>
  <c r="O32" i="3"/>
  <c r="O31" i="3"/>
  <c r="D8" i="6"/>
  <c r="C38" i="2"/>
  <c r="C9" i="6" s="1"/>
  <c r="O29" i="3"/>
  <c r="I38" i="3"/>
  <c r="C12" i="6" s="1"/>
  <c r="J38" i="3"/>
  <c r="D12" i="6" s="1"/>
  <c r="O28" i="3"/>
  <c r="O27" i="3"/>
  <c r="C38" i="3"/>
  <c r="C11" i="6" s="1"/>
  <c r="D25" i="3"/>
  <c r="D38" i="3" s="1"/>
  <c r="D11" i="6" s="1"/>
  <c r="O25" i="3"/>
  <c r="O24" i="3"/>
  <c r="O23" i="3"/>
  <c r="O22" i="3"/>
  <c r="C8" i="6"/>
  <c r="I41" i="3"/>
  <c r="I38" i="2"/>
  <c r="C10" i="6" s="1"/>
  <c r="O21" i="3"/>
  <c r="O20" i="3"/>
  <c r="O19" i="3"/>
  <c r="O18" i="3"/>
  <c r="O17" i="3"/>
  <c r="O16" i="3"/>
  <c r="F38" i="2"/>
  <c r="E9" i="6" s="1"/>
  <c r="F7" i="6"/>
  <c r="H7" i="6" s="1"/>
  <c r="F8" i="6"/>
  <c r="M38" i="3"/>
  <c r="F12" i="6" s="1"/>
  <c r="E8" i="6"/>
  <c r="E7" i="6"/>
  <c r="L38" i="2"/>
  <c r="E10" i="6" s="1"/>
  <c r="G7" i="2"/>
  <c r="G38" i="2" s="1"/>
  <c r="F9" i="6" s="1"/>
  <c r="G38" i="3"/>
  <c r="F11" i="6" s="1"/>
  <c r="L38" i="3"/>
  <c r="E12" i="6" s="1"/>
  <c r="F38" i="3"/>
  <c r="E11" i="6" s="1"/>
  <c r="J38" i="2"/>
  <c r="D10" i="6" s="1"/>
  <c r="M8" i="2"/>
  <c r="M38" i="2" s="1"/>
  <c r="F10" i="6" s="1"/>
  <c r="D7" i="2"/>
  <c r="D38" i="2" s="1"/>
  <c r="D9" i="6" s="1"/>
  <c r="G9" i="6" l="1"/>
  <c r="H10" i="6"/>
  <c r="H9" i="6"/>
  <c r="G10" i="6"/>
  <c r="H12" i="6"/>
  <c r="G7" i="6"/>
  <c r="G8" i="6"/>
  <c r="H8" i="6"/>
  <c r="F14" i="6"/>
  <c r="E14" i="6"/>
  <c r="F43" i="3" s="1"/>
  <c r="G12" i="6"/>
  <c r="D14" i="6"/>
  <c r="H11" i="6"/>
  <c r="G11" i="6"/>
  <c r="C14" i="6"/>
  <c r="F44" i="3" s="1"/>
  <c r="I44" i="3"/>
  <c r="I42" i="3"/>
  <c r="I43" i="3"/>
  <c r="I45" i="3"/>
  <c r="O38" i="3"/>
  <c r="H14" i="6" l="1"/>
  <c r="G14" i="6"/>
</calcChain>
</file>

<file path=xl/sharedStrings.xml><?xml version="1.0" encoding="utf-8"?>
<sst xmlns="http://schemas.openxmlformats.org/spreadsheetml/2006/main" count="98" uniqueCount="42">
  <si>
    <t>PAJAK PTO BIOSKOP TANGCITY XXI</t>
  </si>
  <si>
    <t>HTM : Rp. 35.000,-/ Rp. 40.000,-/ Rp. 50.000,-       Untuk 3D HTM : Rp. 35.000,-/ Rp. 40.000,-/ Rp. 50.000,-</t>
  </si>
  <si>
    <t>TGL</t>
  </si>
  <si>
    <t>OMZET (G)</t>
  </si>
  <si>
    <t>(DPP)</t>
  </si>
  <si>
    <t>PAJAK</t>
  </si>
  <si>
    <t>NASIONAL</t>
  </si>
  <si>
    <t>STUDIO 2</t>
  </si>
  <si>
    <t>BARAT</t>
  </si>
  <si>
    <t>JML</t>
  </si>
  <si>
    <t>HTM S/D Rp. 50.000,- (10%) - HTM S/D Rp. 50.001 (15%)</t>
  </si>
  <si>
    <t>STUDIO 5</t>
  </si>
  <si>
    <t>STUDIO 6</t>
  </si>
  <si>
    <t>STUDIO 3</t>
  </si>
  <si>
    <t>STUDIO 4</t>
  </si>
  <si>
    <t>Jumlah Omzer Gross Bioskop (DPP + PHI)</t>
  </si>
  <si>
    <t>Jumlah Omzet Dasar Pengenaan Pajak (DPP)</t>
  </si>
  <si>
    <t>Rp.</t>
  </si>
  <si>
    <t xml:space="preserve">Manager </t>
  </si>
  <si>
    <t>DPP</t>
  </si>
  <si>
    <t>Hormat kami,</t>
  </si>
  <si>
    <t>HASIL PENJUALAN TIKET BIOSKOP TANGCITY XXI</t>
  </si>
  <si>
    <t>PAJAK HTM DI BAWAH Rp. 50.000,-</t>
  </si>
  <si>
    <t>NO.</t>
  </si>
  <si>
    <t>STUDIO</t>
  </si>
  <si>
    <t>FILM NASIONAL</t>
  </si>
  <si>
    <t>FILM IMPORT</t>
  </si>
  <si>
    <t>JUMLAH</t>
  </si>
  <si>
    <t>PTO</t>
  </si>
  <si>
    <t>OMZET (DPP)</t>
  </si>
  <si>
    <t>TOTAL</t>
  </si>
  <si>
    <t>manager</t>
  </si>
  <si>
    <t>Dudi W./ Feri I.</t>
  </si>
  <si>
    <t>Tangerang, 31 Desember 2015</t>
  </si>
  <si>
    <t>PERIODE : DESEMBER 2015</t>
  </si>
  <si>
    <t>Pajak Hiburan Film Import Bulan Desember 2015</t>
  </si>
  <si>
    <t>Pajak Hiburan Film Nasional Bulan Desember 2015</t>
  </si>
  <si>
    <t>PHI Bulan Desember 2015 Dibayar</t>
  </si>
  <si>
    <t>KOTA  TANGERANG UNTUK BULAN DESEMBER 2015</t>
  </si>
  <si>
    <t xml:space="preserve">Jumlah PTO BIOSKOP TANGCITY XXI Bulan Desember 2015 sebesar Rp. 262.778.636 ,- </t>
  </si>
  <si>
    <t>HTM : Rp. 35.000,-/ Rp. 40.000,-/ Rp. 50.000,-</t>
  </si>
  <si>
    <t>THEATER 2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</si>
</sst>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7" fillId="0" borderId="7" xfId="0" applyNumberFormat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left" vertical="center" indent="6"/>
    </xf>
    <xf numFmtId="164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3" fontId="0" fillId="0" borderId="3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4" fontId="18" fillId="0" borderId="3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7" xfId="0" applyFont="1" applyBorder="1" applyAlignment="1">
      <alignment horizontal="center" vertical="center"/>
    </xf>
    <xf numFmtId="164" fontId="18" fillId="0" borderId="7" xfId="0" applyNumberFormat="1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164" fontId="18" fillId="0" borderId="8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19" fillId="2" borderId="1" xfId="0" applyNumberFormat="1" applyFont="1" applyFill="1" applyBorder="1" applyAlignment="1">
      <alignment vertical="center"/>
    </xf>
    <xf numFmtId="164" fontId="20" fillId="3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0" fillId="0" borderId="9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0" fillId="0" borderId="6" xfId="0" applyNumberFormat="1" applyFont="1" applyBorder="1" applyAlignment="1">
      <alignment horizontal="left" vertical="center"/>
    </xf>
    <xf numFmtId="164" fontId="10" fillId="2" borderId="6" xfId="0" applyNumberFormat="1" applyFont="1" applyFill="1" applyBorder="1" applyAlignment="1">
      <alignment horizontal="right" vertical="center"/>
    </xf>
    <xf numFmtId="164" fontId="15" fillId="3" borderId="6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RowHeight="15" x14ac:dyDescent="0.25"/>
  <cols>
    <col min="1" max="1" width="6" style="1" customWidth="1"/>
    <col min="2" max="2" width="24.28515625" style="8" customWidth="1"/>
    <col min="3" max="3" width="28.7109375" style="8" customWidth="1"/>
    <col min="4" max="4" width="31.140625" style="8" customWidth="1"/>
    <col min="5" max="16384" width="9.140625" style="1"/>
  </cols>
  <sheetData>
    <row r="1" spans="1:5" s="5" customFormat="1" ht="22.5" x14ac:dyDescent="0.25">
      <c r="A1" s="36" t="s">
        <v>0</v>
      </c>
      <c r="B1" s="6"/>
      <c r="C1" s="6"/>
      <c r="D1" s="6"/>
      <c r="E1" s="22"/>
    </row>
    <row r="2" spans="1:5" s="42" customFormat="1" ht="22.5" x14ac:dyDescent="0.25">
      <c r="A2" s="36" t="s">
        <v>41</v>
      </c>
      <c r="B2" s="6"/>
      <c r="C2" s="6"/>
      <c r="D2" s="6"/>
      <c r="E2" s="22"/>
    </row>
    <row r="3" spans="1:5" s="17" customFormat="1" ht="18.75" x14ac:dyDescent="0.25">
      <c r="A3" s="17" t="s">
        <v>40</v>
      </c>
      <c r="B3" s="34"/>
      <c r="C3" s="34"/>
      <c r="D3" s="34"/>
      <c r="E3" s="35"/>
    </row>
    <row r="4" spans="1:5" s="17" customFormat="1" ht="18.75" x14ac:dyDescent="0.25">
      <c r="A4" s="17" t="s">
        <v>34</v>
      </c>
      <c r="B4" s="34"/>
      <c r="C4" s="34"/>
      <c r="D4" s="34"/>
      <c r="E4" s="35"/>
    </row>
    <row r="5" spans="1:5" s="37" customFormat="1" ht="18.75" x14ac:dyDescent="0.25">
      <c r="A5" s="73" t="s">
        <v>2</v>
      </c>
      <c r="B5" s="72" t="s">
        <v>7</v>
      </c>
      <c r="C5" s="72"/>
      <c r="D5" s="72"/>
    </row>
    <row r="6" spans="1:5" s="37" customFormat="1" ht="18.75" x14ac:dyDescent="0.25">
      <c r="A6" s="73"/>
      <c r="B6" s="61" t="s">
        <v>3</v>
      </c>
      <c r="C6" s="61" t="s">
        <v>4</v>
      </c>
      <c r="D6" s="61" t="s">
        <v>5</v>
      </c>
    </row>
    <row r="7" spans="1:5" s="64" customFormat="1" ht="18.75" x14ac:dyDescent="0.25">
      <c r="A7" s="62">
        <v>1</v>
      </c>
      <c r="B7" s="63">
        <v>0</v>
      </c>
      <c r="C7" s="63">
        <f>SUM(B7*100/110)</f>
        <v>0</v>
      </c>
      <c r="D7" s="63">
        <f>SUM(C7*0.1)</f>
        <v>0</v>
      </c>
    </row>
    <row r="8" spans="1:5" s="64" customFormat="1" ht="18.75" x14ac:dyDescent="0.25">
      <c r="A8" s="65">
        <v>2</v>
      </c>
      <c r="B8" s="66">
        <v>0</v>
      </c>
      <c r="C8" s="66">
        <f t="shared" ref="C8:C37" si="0">SUM(B8*100/110)</f>
        <v>0</v>
      </c>
      <c r="D8" s="66">
        <f t="shared" ref="D8:D37" si="1">SUM(C8*0.1)</f>
        <v>0</v>
      </c>
    </row>
    <row r="9" spans="1:5" s="64" customFormat="1" ht="18.75" x14ac:dyDescent="0.25">
      <c r="A9" s="65">
        <v>3</v>
      </c>
      <c r="B9" s="66">
        <v>0</v>
      </c>
      <c r="C9" s="66">
        <f t="shared" si="0"/>
        <v>0</v>
      </c>
      <c r="D9" s="66">
        <f t="shared" si="1"/>
        <v>0</v>
      </c>
    </row>
    <row r="10" spans="1:5" s="64" customFormat="1" ht="18.75" x14ac:dyDescent="0.25">
      <c r="A10" s="65">
        <v>4</v>
      </c>
      <c r="B10" s="66">
        <v>0</v>
      </c>
      <c r="C10" s="66">
        <f t="shared" si="0"/>
        <v>0</v>
      </c>
      <c r="D10" s="66">
        <f t="shared" si="1"/>
        <v>0</v>
      </c>
    </row>
    <row r="11" spans="1:5" s="64" customFormat="1" ht="18.75" x14ac:dyDescent="0.25">
      <c r="A11" s="65">
        <v>5</v>
      </c>
      <c r="B11" s="66">
        <v>0</v>
      </c>
      <c r="C11" s="66">
        <f t="shared" si="0"/>
        <v>0</v>
      </c>
      <c r="D11" s="66">
        <f t="shared" si="1"/>
        <v>0</v>
      </c>
    </row>
    <row r="12" spans="1:5" s="64" customFormat="1" ht="18.75" x14ac:dyDescent="0.25">
      <c r="A12" s="65">
        <v>6</v>
      </c>
      <c r="B12" s="66">
        <v>0</v>
      </c>
      <c r="C12" s="66">
        <f t="shared" si="0"/>
        <v>0</v>
      </c>
      <c r="D12" s="66">
        <f t="shared" si="1"/>
        <v>0</v>
      </c>
    </row>
    <row r="13" spans="1:5" s="64" customFormat="1" ht="18.75" x14ac:dyDescent="0.25">
      <c r="A13" s="65">
        <v>7</v>
      </c>
      <c r="B13" s="66">
        <v>0</v>
      </c>
      <c r="C13" s="66">
        <f t="shared" si="0"/>
        <v>0</v>
      </c>
      <c r="D13" s="66">
        <f t="shared" si="1"/>
        <v>0</v>
      </c>
    </row>
    <row r="14" spans="1:5" s="64" customFormat="1" ht="18.75" x14ac:dyDescent="0.25">
      <c r="A14" s="65">
        <v>8</v>
      </c>
      <c r="B14" s="66">
        <v>0</v>
      </c>
      <c r="C14" s="66">
        <f t="shared" si="0"/>
        <v>0</v>
      </c>
      <c r="D14" s="66">
        <f t="shared" si="1"/>
        <v>0</v>
      </c>
    </row>
    <row r="15" spans="1:5" s="64" customFormat="1" ht="18.75" x14ac:dyDescent="0.25">
      <c r="A15" s="65">
        <v>9</v>
      </c>
      <c r="B15" s="66">
        <v>0</v>
      </c>
      <c r="C15" s="66">
        <f t="shared" si="0"/>
        <v>0</v>
      </c>
      <c r="D15" s="66">
        <f t="shared" si="1"/>
        <v>0</v>
      </c>
    </row>
    <row r="16" spans="1:5" s="64" customFormat="1" ht="18.75" x14ac:dyDescent="0.25">
      <c r="A16" s="65">
        <v>10</v>
      </c>
      <c r="B16" s="66">
        <v>0</v>
      </c>
      <c r="C16" s="66">
        <f t="shared" si="0"/>
        <v>0</v>
      </c>
      <c r="D16" s="66">
        <f t="shared" si="1"/>
        <v>0</v>
      </c>
    </row>
    <row r="17" spans="1:4" s="64" customFormat="1" ht="18.75" x14ac:dyDescent="0.25">
      <c r="A17" s="65">
        <v>11</v>
      </c>
      <c r="B17" s="66">
        <v>0</v>
      </c>
      <c r="C17" s="66">
        <f t="shared" si="0"/>
        <v>0</v>
      </c>
      <c r="D17" s="66">
        <f t="shared" si="1"/>
        <v>0</v>
      </c>
    </row>
    <row r="18" spans="1:4" s="64" customFormat="1" ht="18.75" x14ac:dyDescent="0.25">
      <c r="A18" s="65">
        <v>12</v>
      </c>
      <c r="B18" s="66">
        <v>0</v>
      </c>
      <c r="C18" s="66">
        <f t="shared" si="0"/>
        <v>0</v>
      </c>
      <c r="D18" s="66">
        <f t="shared" si="1"/>
        <v>0</v>
      </c>
    </row>
    <row r="19" spans="1:4" s="64" customFormat="1" ht="18.75" x14ac:dyDescent="0.25">
      <c r="A19" s="65">
        <v>13</v>
      </c>
      <c r="B19" s="66">
        <v>0</v>
      </c>
      <c r="C19" s="66">
        <f t="shared" si="0"/>
        <v>0</v>
      </c>
      <c r="D19" s="66">
        <f t="shared" si="1"/>
        <v>0</v>
      </c>
    </row>
    <row r="20" spans="1:4" s="64" customFormat="1" ht="18.75" x14ac:dyDescent="0.25">
      <c r="A20" s="65">
        <v>14</v>
      </c>
      <c r="B20" s="66">
        <v>0</v>
      </c>
      <c r="C20" s="66">
        <f t="shared" si="0"/>
        <v>0</v>
      </c>
      <c r="D20" s="66">
        <f t="shared" si="1"/>
        <v>0</v>
      </c>
    </row>
    <row r="21" spans="1:4" s="64" customFormat="1" ht="18.75" x14ac:dyDescent="0.25">
      <c r="A21" s="65">
        <v>15</v>
      </c>
      <c r="B21" s="66">
        <v>0</v>
      </c>
      <c r="C21" s="66">
        <f t="shared" si="0"/>
        <v>0</v>
      </c>
      <c r="D21" s="66">
        <f t="shared" si="1"/>
        <v>0</v>
      </c>
    </row>
    <row r="22" spans="1:4" s="64" customFormat="1" ht="18.75" x14ac:dyDescent="0.25">
      <c r="A22" s="65">
        <v>16</v>
      </c>
      <c r="B22" s="66">
        <v>0</v>
      </c>
      <c r="C22" s="66">
        <f t="shared" si="0"/>
        <v>0</v>
      </c>
      <c r="D22" s="66">
        <f t="shared" si="1"/>
        <v>0</v>
      </c>
    </row>
    <row r="23" spans="1:4" s="64" customFormat="1" ht="18.75" x14ac:dyDescent="0.25">
      <c r="A23" s="65">
        <v>17</v>
      </c>
      <c r="B23" s="66">
        <v>0</v>
      </c>
      <c r="C23" s="66">
        <f t="shared" si="0"/>
        <v>0</v>
      </c>
      <c r="D23" s="66">
        <f t="shared" si="1"/>
        <v>0</v>
      </c>
    </row>
    <row r="24" spans="1:4" s="64" customFormat="1" ht="18.75" x14ac:dyDescent="0.25">
      <c r="A24" s="65">
        <v>18</v>
      </c>
      <c r="B24" s="66">
        <v>0</v>
      </c>
      <c r="C24" s="66">
        <f t="shared" si="0"/>
        <v>0</v>
      </c>
      <c r="D24" s="66">
        <f t="shared" si="1"/>
        <v>0</v>
      </c>
    </row>
    <row r="25" spans="1:4" s="64" customFormat="1" ht="18.75" x14ac:dyDescent="0.25">
      <c r="A25" s="65">
        <v>19</v>
      </c>
      <c r="B25" s="66">
        <v>0</v>
      </c>
      <c r="C25" s="66">
        <f t="shared" si="0"/>
        <v>0</v>
      </c>
      <c r="D25" s="66">
        <f t="shared" si="1"/>
        <v>0</v>
      </c>
    </row>
    <row r="26" spans="1:4" s="64" customFormat="1" ht="18.75" x14ac:dyDescent="0.25">
      <c r="A26" s="65">
        <v>20</v>
      </c>
      <c r="B26" s="66">
        <v>0</v>
      </c>
      <c r="C26" s="66">
        <f t="shared" si="0"/>
        <v>0</v>
      </c>
      <c r="D26" s="66">
        <f t="shared" si="1"/>
        <v>0</v>
      </c>
    </row>
    <row r="27" spans="1:4" s="64" customFormat="1" ht="18.75" x14ac:dyDescent="0.25">
      <c r="A27" s="65">
        <v>21</v>
      </c>
      <c r="B27" s="66">
        <v>0</v>
      </c>
      <c r="C27" s="66">
        <f t="shared" si="0"/>
        <v>0</v>
      </c>
      <c r="D27" s="66">
        <f t="shared" si="1"/>
        <v>0</v>
      </c>
    </row>
    <row r="28" spans="1:4" s="64" customFormat="1" ht="18.75" x14ac:dyDescent="0.25">
      <c r="A28" s="65">
        <v>22</v>
      </c>
      <c r="B28" s="66">
        <v>0</v>
      </c>
      <c r="C28" s="66">
        <f t="shared" si="0"/>
        <v>0</v>
      </c>
      <c r="D28" s="66">
        <f t="shared" si="1"/>
        <v>0</v>
      </c>
    </row>
    <row r="29" spans="1:4" s="64" customFormat="1" ht="18.75" x14ac:dyDescent="0.25">
      <c r="A29" s="65">
        <v>23</v>
      </c>
      <c r="B29" s="66">
        <v>0</v>
      </c>
      <c r="C29" s="66">
        <f t="shared" si="0"/>
        <v>0</v>
      </c>
      <c r="D29" s="66">
        <f t="shared" si="1"/>
        <v>0</v>
      </c>
    </row>
    <row r="30" spans="1:4" s="64" customFormat="1" ht="18.75" x14ac:dyDescent="0.25">
      <c r="A30" s="65">
        <v>24</v>
      </c>
      <c r="B30" s="66">
        <v>0</v>
      </c>
      <c r="C30" s="66">
        <f t="shared" si="0"/>
        <v>0</v>
      </c>
      <c r="D30" s="66">
        <f t="shared" si="1"/>
        <v>0</v>
      </c>
    </row>
    <row r="31" spans="1:4" s="64" customFormat="1" ht="18.75" x14ac:dyDescent="0.25">
      <c r="A31" s="65">
        <v>25</v>
      </c>
      <c r="B31" s="66">
        <v>0</v>
      </c>
      <c r="C31" s="66">
        <f t="shared" si="0"/>
        <v>0</v>
      </c>
      <c r="D31" s="66">
        <f t="shared" si="1"/>
        <v>0</v>
      </c>
    </row>
    <row r="32" spans="1:4" s="64" customFormat="1" ht="18.75" x14ac:dyDescent="0.25">
      <c r="A32" s="65">
        <v>26</v>
      </c>
      <c r="B32" s="66">
        <v>0</v>
      </c>
      <c r="C32" s="66">
        <f t="shared" si="0"/>
        <v>0</v>
      </c>
      <c r="D32" s="66">
        <f t="shared" si="1"/>
        <v>0</v>
      </c>
    </row>
    <row r="33" spans="1:4" s="64" customFormat="1" ht="18.75" x14ac:dyDescent="0.25">
      <c r="A33" s="65">
        <v>27</v>
      </c>
      <c r="B33" s="66">
        <v>0</v>
      </c>
      <c r="C33" s="66">
        <f t="shared" si="0"/>
        <v>0</v>
      </c>
      <c r="D33" s="66">
        <f t="shared" si="1"/>
        <v>0</v>
      </c>
    </row>
    <row r="34" spans="1:4" s="64" customFormat="1" ht="18.75" x14ac:dyDescent="0.25">
      <c r="A34" s="65">
        <v>28</v>
      </c>
      <c r="B34" s="66">
        <v>0</v>
      </c>
      <c r="C34" s="66">
        <f t="shared" si="0"/>
        <v>0</v>
      </c>
      <c r="D34" s="66">
        <f t="shared" si="1"/>
        <v>0</v>
      </c>
    </row>
    <row r="35" spans="1:4" s="64" customFormat="1" ht="18.75" x14ac:dyDescent="0.25">
      <c r="A35" s="65">
        <v>29</v>
      </c>
      <c r="B35" s="66">
        <v>0</v>
      </c>
      <c r="C35" s="66">
        <f t="shared" si="0"/>
        <v>0</v>
      </c>
      <c r="D35" s="66">
        <f t="shared" si="1"/>
        <v>0</v>
      </c>
    </row>
    <row r="36" spans="1:4" s="64" customFormat="1" ht="18.75" x14ac:dyDescent="0.25">
      <c r="A36" s="65">
        <v>30</v>
      </c>
      <c r="B36" s="66">
        <v>0</v>
      </c>
      <c r="C36" s="66">
        <f t="shared" si="0"/>
        <v>0</v>
      </c>
      <c r="D36" s="66">
        <f t="shared" si="1"/>
        <v>0</v>
      </c>
    </row>
    <row r="37" spans="1:4" s="64" customFormat="1" ht="18.75" x14ac:dyDescent="0.25">
      <c r="A37" s="67">
        <v>31</v>
      </c>
      <c r="B37" s="68">
        <v>0</v>
      </c>
      <c r="C37" s="68">
        <f t="shared" si="0"/>
        <v>0</v>
      </c>
      <c r="D37" s="68">
        <f t="shared" si="1"/>
        <v>0</v>
      </c>
    </row>
    <row r="38" spans="1:4" s="64" customFormat="1" ht="20.25" customHeight="1" x14ac:dyDescent="0.25">
      <c r="A38" s="69" t="s">
        <v>9</v>
      </c>
      <c r="B38" s="70">
        <f t="shared" ref="B38:D38" si="2">SUM(B7:B37)</f>
        <v>0</v>
      </c>
      <c r="C38" s="70">
        <f t="shared" si="2"/>
        <v>0</v>
      </c>
      <c r="D38" s="71">
        <f t="shared" si="2"/>
        <v>0</v>
      </c>
    </row>
    <row r="39" spans="1:4" x14ac:dyDescent="0.25">
      <c r="A39" s="2"/>
    </row>
  </sheetData>
  <mergeCells count="2">
    <mergeCell ref="B5:D5"/>
    <mergeCell ref="A5:A6"/>
  </mergeCells>
  <pageMargins left="0.61" right="0.56999999999999995" top="0.75" bottom="1.08" header="0.17" footer="0.17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70" zoomScaleNormal="70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L38" sqref="L38"/>
    </sheetView>
  </sheetViews>
  <sheetFormatPr defaultRowHeight="15" x14ac:dyDescent="0.25"/>
  <cols>
    <col min="1" max="1" width="4.5703125" style="1" customWidth="1"/>
    <col min="2" max="3" width="13.42578125" style="8" customWidth="1"/>
    <col min="4" max="4" width="16.28515625" style="8" customWidth="1"/>
    <col min="5" max="6" width="13.42578125" style="8" customWidth="1"/>
    <col min="7" max="7" width="16.28515625" style="8" customWidth="1"/>
    <col min="8" max="9" width="13.42578125" style="8" customWidth="1"/>
    <col min="10" max="10" width="16.28515625" style="8" customWidth="1"/>
    <col min="11" max="12" width="13.42578125" style="8" customWidth="1"/>
    <col min="13" max="13" width="16.28515625" style="8" customWidth="1"/>
    <col min="14" max="14" width="16.85546875" style="21" customWidth="1"/>
    <col min="15" max="16384" width="9.140625" style="1"/>
  </cols>
  <sheetData>
    <row r="1" spans="1:15" s="5" customFormat="1" ht="22.5" x14ac:dyDescent="0.25">
      <c r="A1" s="3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22"/>
    </row>
    <row r="2" spans="1:15" s="17" customFormat="1" ht="18.75" x14ac:dyDescent="0.25">
      <c r="A2" s="17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O2" s="35"/>
    </row>
    <row r="3" spans="1:15" s="17" customFormat="1" ht="18.75" x14ac:dyDescent="0.25">
      <c r="A3" s="37" t="s">
        <v>34</v>
      </c>
      <c r="B3" s="34"/>
      <c r="C3" s="34"/>
      <c r="D3" s="34"/>
      <c r="E3" s="34"/>
      <c r="F3" s="34" t="s">
        <v>10</v>
      </c>
      <c r="G3" s="34"/>
      <c r="H3" s="34"/>
      <c r="I3" s="34"/>
      <c r="J3" s="34"/>
      <c r="K3" s="34"/>
      <c r="L3" s="34"/>
      <c r="M3" s="34"/>
      <c r="O3" s="35"/>
    </row>
    <row r="4" spans="1:15" s="5" customFormat="1" x14ac:dyDescent="0.25">
      <c r="A4" s="74" t="s">
        <v>2</v>
      </c>
      <c r="B4" s="75" t="s">
        <v>13</v>
      </c>
      <c r="C4" s="75"/>
      <c r="D4" s="75"/>
      <c r="E4" s="75" t="s">
        <v>13</v>
      </c>
      <c r="F4" s="75"/>
      <c r="G4" s="75"/>
      <c r="H4" s="75" t="s">
        <v>14</v>
      </c>
      <c r="I4" s="75"/>
      <c r="J4" s="75"/>
      <c r="K4" s="75" t="s">
        <v>14</v>
      </c>
      <c r="L4" s="75"/>
      <c r="M4" s="75"/>
      <c r="N4" s="20"/>
    </row>
    <row r="5" spans="1:15" s="5" customFormat="1" x14ac:dyDescent="0.25">
      <c r="A5" s="74"/>
      <c r="B5" s="13" t="s">
        <v>3</v>
      </c>
      <c r="C5" s="13" t="s">
        <v>4</v>
      </c>
      <c r="D5" s="13" t="s">
        <v>5</v>
      </c>
      <c r="E5" s="13" t="s">
        <v>3</v>
      </c>
      <c r="F5" s="13" t="s">
        <v>4</v>
      </c>
      <c r="G5" s="13" t="s">
        <v>5</v>
      </c>
      <c r="H5" s="13" t="s">
        <v>3</v>
      </c>
      <c r="I5" s="13" t="s">
        <v>4</v>
      </c>
      <c r="J5" s="13" t="s">
        <v>5</v>
      </c>
      <c r="K5" s="13" t="s">
        <v>3</v>
      </c>
      <c r="L5" s="13" t="s">
        <v>4</v>
      </c>
      <c r="M5" s="13" t="s">
        <v>5</v>
      </c>
      <c r="N5" s="20"/>
    </row>
    <row r="6" spans="1:15" s="5" customFormat="1" x14ac:dyDescent="0.25">
      <c r="A6" s="74"/>
      <c r="B6" s="14" t="s">
        <v>6</v>
      </c>
      <c r="C6" s="15"/>
      <c r="D6" s="16"/>
      <c r="E6" s="14" t="s">
        <v>8</v>
      </c>
      <c r="F6" s="15"/>
      <c r="G6" s="16"/>
      <c r="H6" s="14" t="s">
        <v>6</v>
      </c>
      <c r="I6" s="15"/>
      <c r="J6" s="16"/>
      <c r="K6" s="14" t="s">
        <v>8</v>
      </c>
      <c r="L6" s="15"/>
      <c r="M6" s="16"/>
      <c r="N6" s="20"/>
    </row>
    <row r="7" spans="1:15" x14ac:dyDescent="0.25">
      <c r="A7" s="3">
        <v>1</v>
      </c>
      <c r="B7" s="9">
        <v>0</v>
      </c>
      <c r="C7" s="9">
        <f>SUM(B7*100/110)</f>
        <v>0</v>
      </c>
      <c r="D7" s="9">
        <f>SUM(C7*0.1)</f>
        <v>0</v>
      </c>
      <c r="E7" s="9">
        <v>6755000</v>
      </c>
      <c r="F7" s="9">
        <f>SUM(E7*100/110)</f>
        <v>6140909.0909090908</v>
      </c>
      <c r="G7" s="9">
        <f>SUM(F7*0.1)</f>
        <v>614090.90909090906</v>
      </c>
      <c r="H7" s="9">
        <v>0</v>
      </c>
      <c r="I7" s="9">
        <f>SUM(H7*100/110)</f>
        <v>0</v>
      </c>
      <c r="J7" s="9">
        <f>SUM(I7*0.1)</f>
        <v>0</v>
      </c>
      <c r="K7" s="9">
        <v>8470000</v>
      </c>
      <c r="L7" s="9">
        <f>SUM(K7*100/110)</f>
        <v>7700000</v>
      </c>
      <c r="M7" s="9">
        <f>SUM(L7*0.1)</f>
        <v>770000</v>
      </c>
      <c r="N7" s="19">
        <f>SUM(B7+E7+H7+K7)</f>
        <v>15225000</v>
      </c>
    </row>
    <row r="8" spans="1:15" x14ac:dyDescent="0.25">
      <c r="A8" s="4">
        <v>2</v>
      </c>
      <c r="B8" s="7">
        <v>0</v>
      </c>
      <c r="C8" s="7">
        <f t="shared" ref="C8:C37" si="0">SUM(B8*100/110)</f>
        <v>0</v>
      </c>
      <c r="D8" s="7">
        <f t="shared" ref="D8:D37" si="1">SUM(C8*0.1)</f>
        <v>0</v>
      </c>
      <c r="E8" s="7">
        <v>7350000</v>
      </c>
      <c r="F8" s="7">
        <f t="shared" ref="F8:F37" si="2">SUM(E8*100/110)</f>
        <v>6681818.1818181816</v>
      </c>
      <c r="G8" s="7">
        <f t="shared" ref="G8:G37" si="3">SUM(F8*0.1)</f>
        <v>668181.81818181823</v>
      </c>
      <c r="H8" s="7">
        <v>0</v>
      </c>
      <c r="I8" s="7">
        <f t="shared" ref="I8:I37" si="4">SUM(H8*100/110)</f>
        <v>0</v>
      </c>
      <c r="J8" s="7">
        <f t="shared" ref="J8:J37" si="5">SUM(I8*0.1)</f>
        <v>0</v>
      </c>
      <c r="K8" s="7">
        <v>8925000</v>
      </c>
      <c r="L8" s="7">
        <f t="shared" ref="L8:L37" si="6">SUM(K8*100/110)</f>
        <v>8113636.3636363633</v>
      </c>
      <c r="M8" s="7">
        <f t="shared" ref="M8:M37" si="7">SUM(L8*0.1)</f>
        <v>811363.63636363635</v>
      </c>
      <c r="N8" s="19">
        <f t="shared" ref="N8:N37" si="8">SUM(B8+E8+H8+K8)</f>
        <v>16275000</v>
      </c>
    </row>
    <row r="9" spans="1:15" x14ac:dyDescent="0.25">
      <c r="A9" s="4">
        <v>3</v>
      </c>
      <c r="B9" s="7">
        <v>0</v>
      </c>
      <c r="C9" s="7">
        <f t="shared" si="0"/>
        <v>0</v>
      </c>
      <c r="D9" s="7">
        <f t="shared" si="1"/>
        <v>0</v>
      </c>
      <c r="E9" s="7">
        <v>7245000</v>
      </c>
      <c r="F9" s="7">
        <f t="shared" si="2"/>
        <v>6586363.6363636367</v>
      </c>
      <c r="G9" s="7">
        <f t="shared" si="3"/>
        <v>658636.36363636376</v>
      </c>
      <c r="H9" s="7">
        <v>0</v>
      </c>
      <c r="I9" s="7">
        <f t="shared" si="4"/>
        <v>0</v>
      </c>
      <c r="J9" s="7">
        <f t="shared" si="5"/>
        <v>0</v>
      </c>
      <c r="K9" s="7">
        <v>7245000</v>
      </c>
      <c r="L9" s="7">
        <f t="shared" si="6"/>
        <v>6586363.6363636367</v>
      </c>
      <c r="M9" s="7">
        <f t="shared" si="7"/>
        <v>658636.36363636376</v>
      </c>
      <c r="N9" s="19">
        <f t="shared" si="8"/>
        <v>14490000</v>
      </c>
    </row>
    <row r="10" spans="1:15" x14ac:dyDescent="0.25">
      <c r="A10" s="4">
        <v>4</v>
      </c>
      <c r="B10" s="7">
        <v>0</v>
      </c>
      <c r="C10" s="7">
        <f t="shared" si="0"/>
        <v>0</v>
      </c>
      <c r="D10" s="7">
        <f t="shared" si="1"/>
        <v>0</v>
      </c>
      <c r="E10" s="7">
        <v>7120000</v>
      </c>
      <c r="F10" s="7">
        <f t="shared" si="2"/>
        <v>6472727.2727272725</v>
      </c>
      <c r="G10" s="7">
        <f t="shared" si="3"/>
        <v>647272.72727272729</v>
      </c>
      <c r="H10" s="7">
        <v>0</v>
      </c>
      <c r="I10" s="7">
        <f t="shared" si="4"/>
        <v>0</v>
      </c>
      <c r="J10" s="7">
        <f t="shared" si="5"/>
        <v>0</v>
      </c>
      <c r="K10" s="7">
        <v>5600000</v>
      </c>
      <c r="L10" s="7">
        <f t="shared" si="6"/>
        <v>5090909.0909090908</v>
      </c>
      <c r="M10" s="7">
        <f t="shared" si="7"/>
        <v>509090.90909090912</v>
      </c>
      <c r="N10" s="19">
        <f t="shared" si="8"/>
        <v>12720000</v>
      </c>
    </row>
    <row r="11" spans="1:15" x14ac:dyDescent="0.25">
      <c r="A11" s="4">
        <v>5</v>
      </c>
      <c r="B11" s="7">
        <v>0</v>
      </c>
      <c r="C11" s="7">
        <f t="shared" si="0"/>
        <v>0</v>
      </c>
      <c r="D11" s="7">
        <f t="shared" si="1"/>
        <v>0</v>
      </c>
      <c r="E11" s="7">
        <v>15350000</v>
      </c>
      <c r="F11" s="7">
        <f t="shared" si="2"/>
        <v>13954545.454545455</v>
      </c>
      <c r="G11" s="7">
        <f t="shared" si="3"/>
        <v>1395454.5454545456</v>
      </c>
      <c r="H11" s="7">
        <v>0</v>
      </c>
      <c r="I11" s="7">
        <f t="shared" si="4"/>
        <v>0</v>
      </c>
      <c r="J11" s="7">
        <f t="shared" si="5"/>
        <v>0</v>
      </c>
      <c r="K11" s="7">
        <v>12650000</v>
      </c>
      <c r="L11" s="7">
        <f t="shared" si="6"/>
        <v>11500000</v>
      </c>
      <c r="M11" s="7">
        <f t="shared" si="7"/>
        <v>1150000</v>
      </c>
      <c r="N11" s="19">
        <f t="shared" si="8"/>
        <v>28000000</v>
      </c>
    </row>
    <row r="12" spans="1:15" x14ac:dyDescent="0.25">
      <c r="A12" s="4">
        <v>6</v>
      </c>
      <c r="B12" s="7">
        <v>0</v>
      </c>
      <c r="C12" s="7">
        <f t="shared" si="0"/>
        <v>0</v>
      </c>
      <c r="D12" s="7">
        <f t="shared" si="1"/>
        <v>0</v>
      </c>
      <c r="E12" s="7">
        <v>15450000</v>
      </c>
      <c r="F12" s="7">
        <f t="shared" si="2"/>
        <v>14045454.545454545</v>
      </c>
      <c r="G12" s="7">
        <f t="shared" si="3"/>
        <v>1404545.4545454546</v>
      </c>
      <c r="H12" s="7">
        <v>0</v>
      </c>
      <c r="I12" s="7">
        <f t="shared" si="4"/>
        <v>0</v>
      </c>
      <c r="J12" s="7">
        <f t="shared" si="5"/>
        <v>0</v>
      </c>
      <c r="K12" s="7">
        <v>15600000</v>
      </c>
      <c r="L12" s="7">
        <f t="shared" si="6"/>
        <v>14181818.181818182</v>
      </c>
      <c r="M12" s="7">
        <f t="shared" si="7"/>
        <v>1418181.8181818184</v>
      </c>
      <c r="N12" s="19">
        <f t="shared" si="8"/>
        <v>31050000</v>
      </c>
    </row>
    <row r="13" spans="1:15" x14ac:dyDescent="0.25">
      <c r="A13" s="4">
        <v>7</v>
      </c>
      <c r="B13" s="7">
        <v>0</v>
      </c>
      <c r="C13" s="7">
        <f t="shared" si="0"/>
        <v>0</v>
      </c>
      <c r="D13" s="7">
        <f t="shared" si="1"/>
        <v>0</v>
      </c>
      <c r="E13" s="7">
        <v>5495000</v>
      </c>
      <c r="F13" s="7">
        <f t="shared" si="2"/>
        <v>4995454.5454545459</v>
      </c>
      <c r="G13" s="7">
        <f t="shared" si="3"/>
        <v>499545.45454545459</v>
      </c>
      <c r="H13" s="7">
        <v>0</v>
      </c>
      <c r="I13" s="7">
        <f t="shared" si="4"/>
        <v>0</v>
      </c>
      <c r="J13" s="7">
        <f t="shared" si="5"/>
        <v>0</v>
      </c>
      <c r="K13" s="7">
        <v>5705000</v>
      </c>
      <c r="L13" s="7">
        <f t="shared" si="6"/>
        <v>5186363.6363636367</v>
      </c>
      <c r="M13" s="7">
        <f t="shared" si="7"/>
        <v>518636.36363636371</v>
      </c>
      <c r="N13" s="19">
        <f t="shared" si="8"/>
        <v>11200000</v>
      </c>
    </row>
    <row r="14" spans="1:15" x14ac:dyDescent="0.25">
      <c r="A14" s="4">
        <v>8</v>
      </c>
      <c r="B14" s="7">
        <v>0</v>
      </c>
      <c r="C14" s="7">
        <f t="shared" si="0"/>
        <v>0</v>
      </c>
      <c r="D14" s="7">
        <f t="shared" si="1"/>
        <v>0</v>
      </c>
      <c r="E14" s="7">
        <v>6300000</v>
      </c>
      <c r="F14" s="7">
        <f t="shared" si="2"/>
        <v>5727272.7272727275</v>
      </c>
      <c r="G14" s="7">
        <f t="shared" si="3"/>
        <v>572727.27272727282</v>
      </c>
      <c r="H14" s="7">
        <v>0</v>
      </c>
      <c r="I14" s="7">
        <f t="shared" si="4"/>
        <v>0</v>
      </c>
      <c r="J14" s="7">
        <f t="shared" si="5"/>
        <v>0</v>
      </c>
      <c r="K14" s="7">
        <v>6440000</v>
      </c>
      <c r="L14" s="7">
        <f t="shared" si="6"/>
        <v>5854545.4545454541</v>
      </c>
      <c r="M14" s="7">
        <f t="shared" si="7"/>
        <v>585454.54545454541</v>
      </c>
      <c r="N14" s="19">
        <f t="shared" si="8"/>
        <v>12740000</v>
      </c>
    </row>
    <row r="15" spans="1:15" x14ac:dyDescent="0.25">
      <c r="A15" s="4">
        <v>9</v>
      </c>
      <c r="B15" s="7">
        <v>0</v>
      </c>
      <c r="C15" s="7">
        <f t="shared" si="0"/>
        <v>0</v>
      </c>
      <c r="D15" s="7">
        <f t="shared" si="1"/>
        <v>0</v>
      </c>
      <c r="E15" s="7">
        <v>17850000</v>
      </c>
      <c r="F15" s="7">
        <f t="shared" si="2"/>
        <v>16227272.727272727</v>
      </c>
      <c r="G15" s="7">
        <f t="shared" si="3"/>
        <v>1622727.2727272727</v>
      </c>
      <c r="H15" s="7">
        <v>0</v>
      </c>
      <c r="I15" s="7">
        <f t="shared" si="4"/>
        <v>0</v>
      </c>
      <c r="J15" s="7">
        <f t="shared" si="5"/>
        <v>0</v>
      </c>
      <c r="K15" s="7">
        <v>24850000</v>
      </c>
      <c r="L15" s="7">
        <f t="shared" si="6"/>
        <v>22590909.09090909</v>
      </c>
      <c r="M15" s="7">
        <f t="shared" si="7"/>
        <v>2259090.9090909092</v>
      </c>
      <c r="N15" s="19">
        <f t="shared" si="8"/>
        <v>42700000</v>
      </c>
    </row>
    <row r="16" spans="1:15" x14ac:dyDescent="0.25">
      <c r="A16" s="4">
        <v>10</v>
      </c>
      <c r="B16" s="7">
        <v>0</v>
      </c>
      <c r="C16" s="7">
        <f t="shared" si="0"/>
        <v>0</v>
      </c>
      <c r="D16" s="7">
        <f t="shared" si="1"/>
        <v>0</v>
      </c>
      <c r="E16" s="24">
        <v>4130000</v>
      </c>
      <c r="F16" s="7">
        <f t="shared" si="2"/>
        <v>3754545.4545454546</v>
      </c>
      <c r="G16" s="7">
        <f t="shared" si="3"/>
        <v>375454.54545454547</v>
      </c>
      <c r="H16" s="7">
        <v>0</v>
      </c>
      <c r="I16" s="7">
        <f t="shared" si="4"/>
        <v>0</v>
      </c>
      <c r="J16" s="7">
        <f t="shared" si="5"/>
        <v>0</v>
      </c>
      <c r="K16" s="7">
        <v>5110000</v>
      </c>
      <c r="L16" s="7">
        <f t="shared" si="6"/>
        <v>4645454.5454545459</v>
      </c>
      <c r="M16" s="7">
        <f t="shared" si="7"/>
        <v>464545.45454545459</v>
      </c>
      <c r="N16" s="19">
        <f t="shared" si="8"/>
        <v>9240000</v>
      </c>
    </row>
    <row r="17" spans="1:14" x14ac:dyDescent="0.25">
      <c r="A17" s="4">
        <v>11</v>
      </c>
      <c r="B17" s="7">
        <v>0</v>
      </c>
      <c r="C17" s="7">
        <f t="shared" si="0"/>
        <v>0</v>
      </c>
      <c r="D17" s="7">
        <f t="shared" si="1"/>
        <v>0</v>
      </c>
      <c r="E17" s="7">
        <v>4200000</v>
      </c>
      <c r="F17" s="7">
        <f t="shared" si="2"/>
        <v>3818181.8181818184</v>
      </c>
      <c r="G17" s="7">
        <f t="shared" si="3"/>
        <v>381818.18181818188</v>
      </c>
      <c r="H17" s="7">
        <v>0</v>
      </c>
      <c r="I17" s="7">
        <f t="shared" si="4"/>
        <v>0</v>
      </c>
      <c r="J17" s="7">
        <f t="shared" si="5"/>
        <v>0</v>
      </c>
      <c r="K17" s="7">
        <v>9360000</v>
      </c>
      <c r="L17" s="7">
        <f t="shared" si="6"/>
        <v>8509090.9090909082</v>
      </c>
      <c r="M17" s="7">
        <f t="shared" si="7"/>
        <v>850909.09090909082</v>
      </c>
      <c r="N17" s="19">
        <f t="shared" si="8"/>
        <v>13560000</v>
      </c>
    </row>
    <row r="18" spans="1:14" x14ac:dyDescent="0.25">
      <c r="A18" s="4">
        <v>12</v>
      </c>
      <c r="B18" s="7">
        <v>0</v>
      </c>
      <c r="C18" s="7">
        <f t="shared" si="0"/>
        <v>0</v>
      </c>
      <c r="D18" s="7">
        <f t="shared" si="1"/>
        <v>0</v>
      </c>
      <c r="E18" s="7">
        <v>9550000</v>
      </c>
      <c r="F18" s="7">
        <f t="shared" si="2"/>
        <v>8681818.1818181816</v>
      </c>
      <c r="G18" s="7">
        <f t="shared" si="3"/>
        <v>868181.81818181823</v>
      </c>
      <c r="H18" s="7">
        <v>0</v>
      </c>
      <c r="I18" s="7">
        <f t="shared" si="4"/>
        <v>0</v>
      </c>
      <c r="J18" s="7">
        <f t="shared" si="5"/>
        <v>0</v>
      </c>
      <c r="K18" s="7">
        <v>16150000</v>
      </c>
      <c r="L18" s="7">
        <f t="shared" si="6"/>
        <v>14681818.181818182</v>
      </c>
      <c r="M18" s="7">
        <f t="shared" si="7"/>
        <v>1468181.8181818184</v>
      </c>
      <c r="N18" s="19">
        <f t="shared" si="8"/>
        <v>25700000</v>
      </c>
    </row>
    <row r="19" spans="1:14" x14ac:dyDescent="0.25">
      <c r="A19" s="4">
        <v>13</v>
      </c>
      <c r="B19" s="7">
        <v>0</v>
      </c>
      <c r="C19" s="7">
        <f t="shared" si="0"/>
        <v>0</v>
      </c>
      <c r="D19" s="7">
        <f t="shared" si="1"/>
        <v>0</v>
      </c>
      <c r="E19" s="7">
        <v>9300000</v>
      </c>
      <c r="F19" s="7">
        <f t="shared" si="2"/>
        <v>8454545.4545454551</v>
      </c>
      <c r="G19" s="7">
        <f t="shared" si="3"/>
        <v>845454.54545454553</v>
      </c>
      <c r="H19" s="7">
        <v>0</v>
      </c>
      <c r="I19" s="7">
        <f t="shared" si="4"/>
        <v>0</v>
      </c>
      <c r="J19" s="7">
        <f t="shared" si="5"/>
        <v>0</v>
      </c>
      <c r="K19" s="7">
        <v>18400000</v>
      </c>
      <c r="L19" s="7">
        <f t="shared" si="6"/>
        <v>16727272.727272727</v>
      </c>
      <c r="M19" s="7">
        <f t="shared" si="7"/>
        <v>1672727.2727272727</v>
      </c>
      <c r="N19" s="19">
        <f t="shared" si="8"/>
        <v>27700000</v>
      </c>
    </row>
    <row r="20" spans="1:14" x14ac:dyDescent="0.25">
      <c r="A20" s="4">
        <v>14</v>
      </c>
      <c r="B20" s="7">
        <v>0</v>
      </c>
      <c r="C20" s="7">
        <f t="shared" si="0"/>
        <v>0</v>
      </c>
      <c r="D20" s="7">
        <f t="shared" si="1"/>
        <v>0</v>
      </c>
      <c r="E20" s="7">
        <v>4585000</v>
      </c>
      <c r="F20" s="7">
        <f t="shared" si="2"/>
        <v>4168181.8181818184</v>
      </c>
      <c r="G20" s="7">
        <f t="shared" si="3"/>
        <v>416818.18181818188</v>
      </c>
      <c r="H20" s="7">
        <v>0</v>
      </c>
      <c r="I20" s="7">
        <f t="shared" si="4"/>
        <v>0</v>
      </c>
      <c r="J20" s="7">
        <f t="shared" si="5"/>
        <v>0</v>
      </c>
      <c r="K20" s="7">
        <v>8610000</v>
      </c>
      <c r="L20" s="7">
        <f t="shared" si="6"/>
        <v>7827272.7272727275</v>
      </c>
      <c r="M20" s="7">
        <f t="shared" si="7"/>
        <v>782727.27272727282</v>
      </c>
      <c r="N20" s="19">
        <f t="shared" si="8"/>
        <v>13195000</v>
      </c>
    </row>
    <row r="21" spans="1:14" x14ac:dyDescent="0.25">
      <c r="A21" s="4">
        <v>15</v>
      </c>
      <c r="B21" s="7">
        <v>0</v>
      </c>
      <c r="C21" s="7">
        <f t="shared" si="0"/>
        <v>0</v>
      </c>
      <c r="D21" s="7">
        <f t="shared" si="1"/>
        <v>0</v>
      </c>
      <c r="E21" s="7">
        <v>3500000</v>
      </c>
      <c r="F21" s="7">
        <f t="shared" si="2"/>
        <v>3181818.1818181816</v>
      </c>
      <c r="G21" s="7">
        <f t="shared" si="3"/>
        <v>318181.81818181818</v>
      </c>
      <c r="H21" s="7">
        <v>0</v>
      </c>
      <c r="I21" s="7">
        <f t="shared" si="4"/>
        <v>0</v>
      </c>
      <c r="J21" s="7">
        <f t="shared" si="5"/>
        <v>0</v>
      </c>
      <c r="K21" s="7">
        <v>5285000</v>
      </c>
      <c r="L21" s="7">
        <f t="shared" si="6"/>
        <v>4804545.4545454541</v>
      </c>
      <c r="M21" s="7">
        <f t="shared" si="7"/>
        <v>480454.54545454541</v>
      </c>
      <c r="N21" s="19">
        <f t="shared" si="8"/>
        <v>8785000</v>
      </c>
    </row>
    <row r="22" spans="1:14" x14ac:dyDescent="0.25">
      <c r="A22" s="4">
        <v>16</v>
      </c>
      <c r="B22" s="7">
        <v>0</v>
      </c>
      <c r="C22" s="7">
        <f t="shared" si="0"/>
        <v>0</v>
      </c>
      <c r="D22" s="7">
        <f t="shared" si="1"/>
        <v>0</v>
      </c>
      <c r="E22" s="7">
        <v>3675000</v>
      </c>
      <c r="F22" s="7">
        <f t="shared" si="2"/>
        <v>3340909.0909090908</v>
      </c>
      <c r="G22" s="7">
        <f t="shared" si="3"/>
        <v>334090.90909090912</v>
      </c>
      <c r="H22" s="7">
        <v>0</v>
      </c>
      <c r="I22" s="7">
        <f t="shared" si="4"/>
        <v>0</v>
      </c>
      <c r="J22" s="7">
        <f t="shared" si="5"/>
        <v>0</v>
      </c>
      <c r="K22" s="7">
        <v>4165000</v>
      </c>
      <c r="L22" s="7">
        <f t="shared" si="6"/>
        <v>3786363.6363636362</v>
      </c>
      <c r="M22" s="7">
        <f t="shared" si="7"/>
        <v>378636.36363636365</v>
      </c>
      <c r="N22" s="19">
        <f t="shared" si="8"/>
        <v>7840000</v>
      </c>
    </row>
    <row r="23" spans="1:14" x14ac:dyDescent="0.25">
      <c r="A23" s="4">
        <v>17</v>
      </c>
      <c r="B23" s="7">
        <v>0</v>
      </c>
      <c r="C23" s="7">
        <f t="shared" si="0"/>
        <v>0</v>
      </c>
      <c r="D23" s="7">
        <f t="shared" si="1"/>
        <v>0</v>
      </c>
      <c r="E23" s="7">
        <v>6125000</v>
      </c>
      <c r="F23" s="7">
        <f t="shared" si="2"/>
        <v>5568181.8181818184</v>
      </c>
      <c r="G23" s="7">
        <f t="shared" si="3"/>
        <v>556818.18181818188</v>
      </c>
      <c r="H23" s="7">
        <v>20965000</v>
      </c>
      <c r="I23" s="7">
        <f t="shared" si="4"/>
        <v>19059090.90909091</v>
      </c>
      <c r="J23" s="7">
        <f t="shared" si="5"/>
        <v>1905909.0909090911</v>
      </c>
      <c r="K23" s="7">
        <v>0</v>
      </c>
      <c r="L23" s="7">
        <f t="shared" si="6"/>
        <v>0</v>
      </c>
      <c r="M23" s="7">
        <f t="shared" si="7"/>
        <v>0</v>
      </c>
      <c r="N23" s="19">
        <f t="shared" si="8"/>
        <v>27090000</v>
      </c>
    </row>
    <row r="24" spans="1:14" x14ac:dyDescent="0.25">
      <c r="A24" s="4">
        <v>18</v>
      </c>
      <c r="B24" s="7">
        <v>12880000</v>
      </c>
      <c r="C24" s="7">
        <f t="shared" si="0"/>
        <v>11709090.909090908</v>
      </c>
      <c r="D24" s="7">
        <f t="shared" si="1"/>
        <v>1170909.0909090908</v>
      </c>
      <c r="E24" s="7">
        <v>0</v>
      </c>
      <c r="F24" s="7">
        <f t="shared" si="2"/>
        <v>0</v>
      </c>
      <c r="G24" s="7">
        <f t="shared" si="3"/>
        <v>0</v>
      </c>
      <c r="H24" s="7">
        <v>13440000</v>
      </c>
      <c r="I24" s="7">
        <f t="shared" si="4"/>
        <v>12218181.818181818</v>
      </c>
      <c r="J24" s="7">
        <f t="shared" si="5"/>
        <v>1221818.1818181819</v>
      </c>
      <c r="K24" s="7">
        <v>0</v>
      </c>
      <c r="L24" s="7">
        <f t="shared" si="6"/>
        <v>0</v>
      </c>
      <c r="M24" s="7">
        <f t="shared" si="7"/>
        <v>0</v>
      </c>
      <c r="N24" s="19">
        <f t="shared" si="8"/>
        <v>26320000</v>
      </c>
    </row>
    <row r="25" spans="1:14" x14ac:dyDescent="0.25">
      <c r="A25" s="4">
        <v>19</v>
      </c>
      <c r="B25" s="7">
        <v>17100000</v>
      </c>
      <c r="C25" s="7">
        <f t="shared" si="0"/>
        <v>15545454.545454545</v>
      </c>
      <c r="D25" s="7">
        <f t="shared" si="1"/>
        <v>1554545.4545454546</v>
      </c>
      <c r="E25" s="7">
        <v>0</v>
      </c>
      <c r="F25" s="7">
        <f t="shared" si="2"/>
        <v>0</v>
      </c>
      <c r="G25" s="7">
        <f t="shared" si="3"/>
        <v>0</v>
      </c>
      <c r="H25" s="7">
        <v>23400000</v>
      </c>
      <c r="I25" s="7">
        <f t="shared" si="4"/>
        <v>21272727.272727273</v>
      </c>
      <c r="J25" s="7">
        <f t="shared" si="5"/>
        <v>2127272.7272727275</v>
      </c>
      <c r="K25" s="7">
        <v>0</v>
      </c>
      <c r="L25" s="7">
        <f t="shared" si="6"/>
        <v>0</v>
      </c>
      <c r="M25" s="7">
        <f t="shared" si="7"/>
        <v>0</v>
      </c>
      <c r="N25" s="19">
        <f t="shared" si="8"/>
        <v>40500000</v>
      </c>
    </row>
    <row r="26" spans="1:14" x14ac:dyDescent="0.25">
      <c r="A26" s="4">
        <v>20</v>
      </c>
      <c r="B26" s="7">
        <v>20050000</v>
      </c>
      <c r="C26" s="7">
        <f t="shared" si="0"/>
        <v>18227272.727272727</v>
      </c>
      <c r="D26" s="7">
        <f t="shared" si="1"/>
        <v>1822727.2727272727</v>
      </c>
      <c r="E26" s="7">
        <v>0</v>
      </c>
      <c r="F26" s="7">
        <f t="shared" si="2"/>
        <v>0</v>
      </c>
      <c r="G26" s="7">
        <f t="shared" si="3"/>
        <v>0</v>
      </c>
      <c r="H26" s="7">
        <v>20850000</v>
      </c>
      <c r="I26" s="7">
        <f t="shared" si="4"/>
        <v>18954545.454545453</v>
      </c>
      <c r="J26" s="7">
        <f t="shared" si="5"/>
        <v>1895454.5454545454</v>
      </c>
      <c r="K26" s="7">
        <v>0</v>
      </c>
      <c r="L26" s="7">
        <f t="shared" si="6"/>
        <v>0</v>
      </c>
      <c r="M26" s="7">
        <f t="shared" si="7"/>
        <v>0</v>
      </c>
      <c r="N26" s="19">
        <f t="shared" si="8"/>
        <v>40900000</v>
      </c>
    </row>
    <row r="27" spans="1:14" x14ac:dyDescent="0.25">
      <c r="A27" s="4">
        <v>21</v>
      </c>
      <c r="B27" s="7">
        <v>14315000</v>
      </c>
      <c r="C27" s="7">
        <f t="shared" si="0"/>
        <v>13013636.363636363</v>
      </c>
      <c r="D27" s="7">
        <f t="shared" si="1"/>
        <v>1301363.6363636365</v>
      </c>
      <c r="E27" s="7">
        <v>0</v>
      </c>
      <c r="F27" s="7">
        <f t="shared" si="2"/>
        <v>0</v>
      </c>
      <c r="G27" s="7">
        <f t="shared" si="3"/>
        <v>0</v>
      </c>
      <c r="H27" s="7">
        <v>17955000</v>
      </c>
      <c r="I27" s="7">
        <f t="shared" si="4"/>
        <v>16322727.272727273</v>
      </c>
      <c r="J27" s="7">
        <f t="shared" si="5"/>
        <v>1632272.7272727275</v>
      </c>
      <c r="K27" s="7">
        <v>0</v>
      </c>
      <c r="L27" s="7">
        <f t="shared" si="6"/>
        <v>0</v>
      </c>
      <c r="M27" s="7">
        <f t="shared" si="7"/>
        <v>0</v>
      </c>
      <c r="N27" s="19">
        <f t="shared" si="8"/>
        <v>32270000</v>
      </c>
    </row>
    <row r="28" spans="1:14" x14ac:dyDescent="0.25">
      <c r="A28" s="4">
        <v>22</v>
      </c>
      <c r="B28" s="7">
        <v>13160000</v>
      </c>
      <c r="C28" s="7">
        <f t="shared" si="0"/>
        <v>11963636.363636363</v>
      </c>
      <c r="D28" s="7">
        <f t="shared" si="1"/>
        <v>1196363.6363636365</v>
      </c>
      <c r="E28" s="7">
        <v>0</v>
      </c>
      <c r="F28" s="7">
        <f t="shared" si="2"/>
        <v>0</v>
      </c>
      <c r="G28" s="7">
        <f t="shared" si="3"/>
        <v>0</v>
      </c>
      <c r="H28" s="7">
        <v>15015000</v>
      </c>
      <c r="I28" s="7">
        <f t="shared" si="4"/>
        <v>13650000</v>
      </c>
      <c r="J28" s="7">
        <f t="shared" si="5"/>
        <v>1365000</v>
      </c>
      <c r="K28" s="7">
        <v>0</v>
      </c>
      <c r="L28" s="7">
        <f t="shared" si="6"/>
        <v>0</v>
      </c>
      <c r="M28" s="7">
        <f t="shared" si="7"/>
        <v>0</v>
      </c>
      <c r="N28" s="19">
        <f t="shared" si="8"/>
        <v>28175000</v>
      </c>
    </row>
    <row r="29" spans="1:14" x14ac:dyDescent="0.25">
      <c r="A29" s="4">
        <v>23</v>
      </c>
      <c r="B29" s="7">
        <v>16200000</v>
      </c>
      <c r="C29" s="7">
        <f t="shared" si="0"/>
        <v>14727272.727272727</v>
      </c>
      <c r="D29" s="7">
        <f t="shared" si="1"/>
        <v>1472727.2727272727</v>
      </c>
      <c r="E29" s="7">
        <v>0</v>
      </c>
      <c r="F29" s="7">
        <f t="shared" si="2"/>
        <v>0</v>
      </c>
      <c r="G29" s="7">
        <f t="shared" si="3"/>
        <v>0</v>
      </c>
      <c r="H29" s="7">
        <v>23960000</v>
      </c>
      <c r="I29" s="7">
        <f t="shared" si="4"/>
        <v>21781818.181818184</v>
      </c>
      <c r="J29" s="7">
        <f t="shared" si="5"/>
        <v>2178181.8181818184</v>
      </c>
      <c r="K29" s="7">
        <v>0</v>
      </c>
      <c r="L29" s="7">
        <f t="shared" si="6"/>
        <v>0</v>
      </c>
      <c r="M29" s="7">
        <f t="shared" si="7"/>
        <v>0</v>
      </c>
      <c r="N29" s="19">
        <f t="shared" si="8"/>
        <v>40160000</v>
      </c>
    </row>
    <row r="30" spans="1:14" x14ac:dyDescent="0.25">
      <c r="A30" s="4">
        <v>24</v>
      </c>
      <c r="B30" s="7">
        <v>23400000</v>
      </c>
      <c r="C30" s="7">
        <f t="shared" si="0"/>
        <v>21272727.272727273</v>
      </c>
      <c r="D30" s="7">
        <f t="shared" si="1"/>
        <v>2127272.7272727275</v>
      </c>
      <c r="E30" s="7">
        <v>0</v>
      </c>
      <c r="F30" s="7">
        <f t="shared" si="2"/>
        <v>0</v>
      </c>
      <c r="G30" s="7">
        <f t="shared" si="3"/>
        <v>0</v>
      </c>
      <c r="H30" s="7">
        <v>30650000</v>
      </c>
      <c r="I30" s="7">
        <f t="shared" si="4"/>
        <v>27863636.363636363</v>
      </c>
      <c r="J30" s="7">
        <f t="shared" si="5"/>
        <v>2786363.6363636367</v>
      </c>
      <c r="K30" s="7">
        <v>0</v>
      </c>
      <c r="L30" s="7">
        <f t="shared" si="6"/>
        <v>0</v>
      </c>
      <c r="M30" s="7">
        <f t="shared" si="7"/>
        <v>0</v>
      </c>
      <c r="N30" s="19">
        <f t="shared" si="8"/>
        <v>54050000</v>
      </c>
    </row>
    <row r="31" spans="1:14" x14ac:dyDescent="0.25">
      <c r="A31" s="4">
        <v>25</v>
      </c>
      <c r="B31" s="7">
        <v>21150000</v>
      </c>
      <c r="C31" s="7">
        <f t="shared" si="0"/>
        <v>19227272.727272727</v>
      </c>
      <c r="D31" s="7">
        <f t="shared" si="1"/>
        <v>1922727.2727272727</v>
      </c>
      <c r="E31" s="7">
        <v>0</v>
      </c>
      <c r="F31" s="7">
        <f t="shared" si="2"/>
        <v>0</v>
      </c>
      <c r="G31" s="7">
        <f t="shared" si="3"/>
        <v>0</v>
      </c>
      <c r="H31" s="7">
        <v>27700000</v>
      </c>
      <c r="I31" s="7">
        <f t="shared" si="4"/>
        <v>25181818.181818184</v>
      </c>
      <c r="J31" s="7">
        <f t="shared" si="5"/>
        <v>2518181.8181818184</v>
      </c>
      <c r="K31" s="7">
        <v>0</v>
      </c>
      <c r="L31" s="7">
        <f t="shared" si="6"/>
        <v>0</v>
      </c>
      <c r="M31" s="7">
        <f t="shared" si="7"/>
        <v>0</v>
      </c>
      <c r="N31" s="19">
        <f t="shared" si="8"/>
        <v>48850000</v>
      </c>
    </row>
    <row r="32" spans="1:14" x14ac:dyDescent="0.25">
      <c r="A32" s="4">
        <v>26</v>
      </c>
      <c r="B32" s="7">
        <v>21450000</v>
      </c>
      <c r="C32" s="7">
        <f t="shared" si="0"/>
        <v>19500000</v>
      </c>
      <c r="D32" s="7">
        <f t="shared" si="1"/>
        <v>1950000</v>
      </c>
      <c r="E32" s="7">
        <v>1300000</v>
      </c>
      <c r="F32" s="7">
        <f t="shared" si="2"/>
        <v>1181818.1818181819</v>
      </c>
      <c r="G32" s="7">
        <f t="shared" si="3"/>
        <v>118181.81818181819</v>
      </c>
      <c r="H32" s="7">
        <v>27650000</v>
      </c>
      <c r="I32" s="7">
        <f t="shared" si="4"/>
        <v>25136363.636363637</v>
      </c>
      <c r="J32" s="7">
        <f t="shared" si="5"/>
        <v>2513636.3636363638</v>
      </c>
      <c r="K32" s="7">
        <v>0</v>
      </c>
      <c r="L32" s="7">
        <f t="shared" si="6"/>
        <v>0</v>
      </c>
      <c r="M32" s="7">
        <f t="shared" si="7"/>
        <v>0</v>
      </c>
      <c r="N32" s="19">
        <f t="shared" si="8"/>
        <v>50400000</v>
      </c>
    </row>
    <row r="33" spans="1:14" x14ac:dyDescent="0.25">
      <c r="A33" s="4">
        <v>27</v>
      </c>
      <c r="B33" s="7">
        <v>14400000</v>
      </c>
      <c r="C33" s="7">
        <f t="shared" si="0"/>
        <v>13090909.090909092</v>
      </c>
      <c r="D33" s="7">
        <f t="shared" si="1"/>
        <v>1309090.9090909092</v>
      </c>
      <c r="E33" s="7">
        <v>0</v>
      </c>
      <c r="F33" s="7">
        <f t="shared" si="2"/>
        <v>0</v>
      </c>
      <c r="G33" s="7">
        <f t="shared" si="3"/>
        <v>0</v>
      </c>
      <c r="H33" s="7">
        <v>21950000</v>
      </c>
      <c r="I33" s="7">
        <f t="shared" si="4"/>
        <v>19954545.454545453</v>
      </c>
      <c r="J33" s="7">
        <f t="shared" si="5"/>
        <v>1995454.5454545454</v>
      </c>
      <c r="K33" s="7">
        <v>0</v>
      </c>
      <c r="L33" s="7">
        <f t="shared" si="6"/>
        <v>0</v>
      </c>
      <c r="M33" s="7">
        <f t="shared" si="7"/>
        <v>0</v>
      </c>
      <c r="N33" s="19">
        <f t="shared" si="8"/>
        <v>36350000</v>
      </c>
    </row>
    <row r="34" spans="1:14" x14ac:dyDescent="0.25">
      <c r="A34" s="4">
        <v>28</v>
      </c>
      <c r="B34" s="7">
        <v>15750000</v>
      </c>
      <c r="C34" s="7">
        <f t="shared" si="0"/>
        <v>14318181.818181818</v>
      </c>
      <c r="D34" s="7">
        <f t="shared" si="1"/>
        <v>1431818.1818181819</v>
      </c>
      <c r="E34" s="7">
        <v>0</v>
      </c>
      <c r="F34" s="7">
        <f t="shared" si="2"/>
        <v>0</v>
      </c>
      <c r="G34" s="7">
        <f t="shared" si="3"/>
        <v>0</v>
      </c>
      <c r="H34" s="7">
        <v>19110000</v>
      </c>
      <c r="I34" s="7">
        <f t="shared" si="4"/>
        <v>17372727.272727273</v>
      </c>
      <c r="J34" s="7">
        <f t="shared" si="5"/>
        <v>1737272.7272727275</v>
      </c>
      <c r="K34" s="7">
        <v>0</v>
      </c>
      <c r="L34" s="7">
        <f t="shared" si="6"/>
        <v>0</v>
      </c>
      <c r="M34" s="7">
        <f t="shared" si="7"/>
        <v>0</v>
      </c>
      <c r="N34" s="19">
        <f t="shared" si="8"/>
        <v>34860000</v>
      </c>
    </row>
    <row r="35" spans="1:14" x14ac:dyDescent="0.25">
      <c r="A35" s="4">
        <v>29</v>
      </c>
      <c r="B35" s="7">
        <v>14140000</v>
      </c>
      <c r="C35" s="7">
        <f t="shared" si="0"/>
        <v>12854545.454545455</v>
      </c>
      <c r="D35" s="7">
        <f t="shared" si="1"/>
        <v>1285454.5454545456</v>
      </c>
      <c r="E35" s="7">
        <v>0</v>
      </c>
      <c r="F35" s="7">
        <f t="shared" si="2"/>
        <v>0</v>
      </c>
      <c r="G35" s="7">
        <f t="shared" si="3"/>
        <v>0</v>
      </c>
      <c r="H35" s="7">
        <v>17745000</v>
      </c>
      <c r="I35" s="7">
        <f t="shared" si="4"/>
        <v>16131818.181818182</v>
      </c>
      <c r="J35" s="7">
        <f t="shared" si="5"/>
        <v>1613181.8181818184</v>
      </c>
      <c r="K35" s="7">
        <v>0</v>
      </c>
      <c r="L35" s="7">
        <f t="shared" si="6"/>
        <v>0</v>
      </c>
      <c r="M35" s="7">
        <f t="shared" si="7"/>
        <v>0</v>
      </c>
      <c r="N35" s="19">
        <f t="shared" si="8"/>
        <v>31885000</v>
      </c>
    </row>
    <row r="36" spans="1:14" x14ac:dyDescent="0.25">
      <c r="A36" s="4">
        <v>30</v>
      </c>
      <c r="B36" s="7">
        <v>15540000</v>
      </c>
      <c r="C36" s="7">
        <f t="shared" si="0"/>
        <v>14127272.727272727</v>
      </c>
      <c r="D36" s="7">
        <f t="shared" si="1"/>
        <v>1412727.2727272727</v>
      </c>
      <c r="E36" s="7">
        <v>0</v>
      </c>
      <c r="F36" s="7">
        <f t="shared" si="2"/>
        <v>0</v>
      </c>
      <c r="G36" s="7">
        <f t="shared" si="3"/>
        <v>0</v>
      </c>
      <c r="H36" s="7">
        <v>19810000</v>
      </c>
      <c r="I36" s="7">
        <f t="shared" si="4"/>
        <v>18009090.90909091</v>
      </c>
      <c r="J36" s="7">
        <f t="shared" si="5"/>
        <v>1800909.0909090911</v>
      </c>
      <c r="K36" s="7">
        <v>0</v>
      </c>
      <c r="L36" s="7">
        <f t="shared" si="6"/>
        <v>0</v>
      </c>
      <c r="M36" s="7">
        <f t="shared" si="7"/>
        <v>0</v>
      </c>
      <c r="N36" s="19">
        <f t="shared" si="8"/>
        <v>35350000</v>
      </c>
    </row>
    <row r="37" spans="1:14" x14ac:dyDescent="0.25">
      <c r="A37" s="10">
        <v>31</v>
      </c>
      <c r="B37" s="11">
        <v>20200000</v>
      </c>
      <c r="C37" s="11">
        <f t="shared" si="0"/>
        <v>18363636.363636363</v>
      </c>
      <c r="D37" s="11">
        <f t="shared" si="1"/>
        <v>1836363.6363636365</v>
      </c>
      <c r="E37" s="11">
        <v>0</v>
      </c>
      <c r="F37" s="11">
        <f t="shared" si="2"/>
        <v>0</v>
      </c>
      <c r="G37" s="11">
        <f t="shared" si="3"/>
        <v>0</v>
      </c>
      <c r="H37" s="11">
        <v>24200000</v>
      </c>
      <c r="I37" s="11">
        <f t="shared" si="4"/>
        <v>22000000</v>
      </c>
      <c r="J37" s="11">
        <f t="shared" si="5"/>
        <v>2200000</v>
      </c>
      <c r="K37" s="11">
        <v>0</v>
      </c>
      <c r="L37" s="11">
        <f t="shared" si="6"/>
        <v>0</v>
      </c>
      <c r="M37" s="11">
        <f t="shared" si="7"/>
        <v>0</v>
      </c>
      <c r="N37" s="19">
        <f t="shared" si="8"/>
        <v>44400000</v>
      </c>
    </row>
    <row r="38" spans="1:14" ht="20.25" customHeight="1" x14ac:dyDescent="0.25">
      <c r="A38" s="12" t="s">
        <v>9</v>
      </c>
      <c r="B38" s="26">
        <f t="shared" ref="B38:M38" si="9">SUM(B7:B37)</f>
        <v>239735000</v>
      </c>
      <c r="C38" s="26">
        <f t="shared" si="9"/>
        <v>217940909.09090909</v>
      </c>
      <c r="D38" s="27">
        <f t="shared" si="9"/>
        <v>21794090.909090918</v>
      </c>
      <c r="E38" s="26">
        <f t="shared" si="9"/>
        <v>135280000</v>
      </c>
      <c r="F38" s="26">
        <f t="shared" si="9"/>
        <v>122981818.18181819</v>
      </c>
      <c r="G38" s="27">
        <f t="shared" si="9"/>
        <v>12298181.818181816</v>
      </c>
      <c r="H38" s="26">
        <f t="shared" si="9"/>
        <v>324400000</v>
      </c>
      <c r="I38" s="26">
        <f t="shared" si="9"/>
        <v>294909090.90909094</v>
      </c>
      <c r="J38" s="27">
        <f t="shared" si="9"/>
        <v>29490909.09090909</v>
      </c>
      <c r="K38" s="26">
        <f t="shared" si="9"/>
        <v>162565000</v>
      </c>
      <c r="L38" s="26">
        <f t="shared" si="9"/>
        <v>147786363.63636363</v>
      </c>
      <c r="M38" s="27">
        <f t="shared" si="9"/>
        <v>14778636.363636367</v>
      </c>
    </row>
    <row r="39" spans="1:14" x14ac:dyDescent="0.25">
      <c r="A39" s="2"/>
    </row>
  </sheetData>
  <mergeCells count="5">
    <mergeCell ref="A4:A6"/>
    <mergeCell ref="B4:D4"/>
    <mergeCell ref="E4:G4"/>
    <mergeCell ref="H4:J4"/>
    <mergeCell ref="K4:M4"/>
  </mergeCells>
  <pageMargins left="0.27" right="0.2" top="0.34" bottom="0.28000000000000003" header="0.17" footer="0.17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70" zoomScaleNormal="70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H51" sqref="H51"/>
    </sheetView>
  </sheetViews>
  <sheetFormatPr defaultRowHeight="15" x14ac:dyDescent="0.25"/>
  <cols>
    <col min="1" max="1" width="4.5703125" style="1" customWidth="1"/>
    <col min="2" max="3" width="13.42578125" style="8" customWidth="1"/>
    <col min="4" max="4" width="16.28515625" style="8" customWidth="1"/>
    <col min="5" max="6" width="13.42578125" style="8" customWidth="1"/>
    <col min="7" max="7" width="16.28515625" style="8" customWidth="1"/>
    <col min="8" max="9" width="13.42578125" style="8" customWidth="1"/>
    <col min="10" max="10" width="16.28515625" style="8" customWidth="1"/>
    <col min="11" max="12" width="13.42578125" style="8" customWidth="1"/>
    <col min="13" max="13" width="16.28515625" style="8" customWidth="1"/>
    <col min="14" max="14" width="6.5703125" style="1" hidden="1" customWidth="1"/>
    <col min="15" max="15" width="16.7109375" style="23" customWidth="1"/>
    <col min="16" max="16384" width="9.140625" style="1"/>
  </cols>
  <sheetData>
    <row r="1" spans="1:15" s="5" customFormat="1" ht="22.5" x14ac:dyDescent="0.25">
      <c r="A1" s="3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22"/>
    </row>
    <row r="2" spans="1:15" s="17" customFormat="1" ht="18.75" x14ac:dyDescent="0.25">
      <c r="A2" s="17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O2" s="35"/>
    </row>
    <row r="3" spans="1:15" s="17" customFormat="1" ht="18.75" x14ac:dyDescent="0.25">
      <c r="A3" s="37" t="s">
        <v>34</v>
      </c>
      <c r="B3" s="34"/>
      <c r="C3" s="34"/>
      <c r="D3" s="34"/>
      <c r="E3" s="34"/>
      <c r="F3" s="34" t="s">
        <v>10</v>
      </c>
      <c r="G3" s="34"/>
      <c r="H3" s="34"/>
      <c r="I3" s="34"/>
      <c r="J3" s="34"/>
      <c r="K3" s="34"/>
      <c r="L3" s="34"/>
      <c r="M3" s="34"/>
      <c r="O3" s="35"/>
    </row>
    <row r="4" spans="1:15" s="5" customFormat="1" x14ac:dyDescent="0.25">
      <c r="A4" s="74" t="s">
        <v>2</v>
      </c>
      <c r="B4" s="75" t="s">
        <v>11</v>
      </c>
      <c r="C4" s="75"/>
      <c r="D4" s="75"/>
      <c r="E4" s="75" t="s">
        <v>11</v>
      </c>
      <c r="F4" s="75"/>
      <c r="G4" s="75"/>
      <c r="H4" s="75" t="s">
        <v>12</v>
      </c>
      <c r="I4" s="75"/>
      <c r="J4" s="75"/>
      <c r="K4" s="75" t="s">
        <v>12</v>
      </c>
      <c r="L4" s="75"/>
      <c r="M4" s="75"/>
      <c r="O4" s="22"/>
    </row>
    <row r="5" spans="1:15" s="5" customFormat="1" x14ac:dyDescent="0.25">
      <c r="A5" s="74"/>
      <c r="B5" s="13" t="s">
        <v>3</v>
      </c>
      <c r="C5" s="13" t="s">
        <v>4</v>
      </c>
      <c r="D5" s="13" t="s">
        <v>5</v>
      </c>
      <c r="E5" s="13" t="s">
        <v>3</v>
      </c>
      <c r="F5" s="13" t="s">
        <v>4</v>
      </c>
      <c r="G5" s="13" t="s">
        <v>5</v>
      </c>
      <c r="H5" s="13" t="s">
        <v>3</v>
      </c>
      <c r="I5" s="13" t="s">
        <v>4</v>
      </c>
      <c r="J5" s="13" t="s">
        <v>5</v>
      </c>
      <c r="K5" s="13" t="s">
        <v>3</v>
      </c>
      <c r="L5" s="13" t="s">
        <v>4</v>
      </c>
      <c r="M5" s="13" t="s">
        <v>5</v>
      </c>
      <c r="O5" s="22"/>
    </row>
    <row r="6" spans="1:15" s="5" customFormat="1" x14ac:dyDescent="0.25">
      <c r="A6" s="74"/>
      <c r="B6" s="14" t="s">
        <v>6</v>
      </c>
      <c r="C6" s="15"/>
      <c r="D6" s="16"/>
      <c r="E6" s="14" t="s">
        <v>8</v>
      </c>
      <c r="F6" s="15"/>
      <c r="G6" s="16"/>
      <c r="H6" s="14" t="s">
        <v>6</v>
      </c>
      <c r="I6" s="15"/>
      <c r="J6" s="16"/>
      <c r="K6" s="14" t="s">
        <v>8</v>
      </c>
      <c r="L6" s="15"/>
      <c r="M6" s="16"/>
      <c r="O6" s="22"/>
    </row>
    <row r="7" spans="1:15" x14ac:dyDescent="0.25">
      <c r="A7" s="3">
        <v>1</v>
      </c>
      <c r="B7" s="9">
        <v>0</v>
      </c>
      <c r="C7" s="9">
        <f>SUM(B7*100/110)</f>
        <v>0</v>
      </c>
      <c r="D7" s="9">
        <f>SUM(C7*0.1)</f>
        <v>0</v>
      </c>
      <c r="E7" s="9">
        <v>4130000</v>
      </c>
      <c r="F7" s="9">
        <f>SUM(E7*100/110)</f>
        <v>3754545.4545454546</v>
      </c>
      <c r="G7" s="9">
        <f>SUM(F7*0.1)</f>
        <v>375454.54545454547</v>
      </c>
      <c r="H7" s="9">
        <v>0</v>
      </c>
      <c r="I7" s="9">
        <f>SUM(H7*100/110)</f>
        <v>0</v>
      </c>
      <c r="J7" s="57">
        <f>SUM(I7*10%)</f>
        <v>0</v>
      </c>
      <c r="K7" s="9">
        <v>4585000</v>
      </c>
      <c r="L7" s="9">
        <f>SUM(K7*100/110)</f>
        <v>4168181.8181818184</v>
      </c>
      <c r="M7" s="9">
        <f>SUM(L7*0.1)</f>
        <v>416818.18181818188</v>
      </c>
      <c r="N7" s="18">
        <f>SUM(B7+E7+H7+K7)</f>
        <v>8715000</v>
      </c>
      <c r="O7" s="18" t="e">
        <f>SUM('TH 1&amp;2'!#REF!+'TH 3&amp;4'!N7+'TH 5&amp;6'!N7)</f>
        <v>#REF!</v>
      </c>
    </row>
    <row r="8" spans="1:15" x14ac:dyDescent="0.25">
      <c r="A8" s="4">
        <v>2</v>
      </c>
      <c r="B8" s="7">
        <v>0</v>
      </c>
      <c r="C8" s="7">
        <f t="shared" ref="C8:C37" si="0">SUM(B8*100/110)</f>
        <v>0</v>
      </c>
      <c r="D8" s="7">
        <f t="shared" ref="D8:D37" si="1">SUM(C8*0.1)</f>
        <v>0</v>
      </c>
      <c r="E8" s="7">
        <v>3535000</v>
      </c>
      <c r="F8" s="7">
        <f t="shared" ref="F8:F37" si="2">SUM(E8*100/110)</f>
        <v>3213636.3636363638</v>
      </c>
      <c r="G8" s="7">
        <f t="shared" ref="G8:G37" si="3">SUM(F8*0.1)</f>
        <v>321363.63636363641</v>
      </c>
      <c r="H8" s="7">
        <v>0</v>
      </c>
      <c r="I8" s="7">
        <f t="shared" ref="I8:I37" si="4">SUM(H8*100/110)</f>
        <v>0</v>
      </c>
      <c r="J8" s="58">
        <f t="shared" ref="J8:J37" si="5">SUM(I8*0.1)</f>
        <v>0</v>
      </c>
      <c r="K8" s="7">
        <v>2555000</v>
      </c>
      <c r="L8" s="7">
        <f t="shared" ref="L8:L37" si="6">SUM(K8*100/110)</f>
        <v>2322727.2727272729</v>
      </c>
      <c r="M8" s="7">
        <f t="shared" ref="M8:M37" si="7">SUM(L8*0.1)</f>
        <v>232272.72727272729</v>
      </c>
      <c r="N8" s="18">
        <f t="shared" ref="N8:N37" si="8">SUM(B8+E8+H8+K8)</f>
        <v>6090000</v>
      </c>
      <c r="O8" s="18" t="e">
        <f>SUM('TH 1&amp;2'!#REF!+'TH 3&amp;4'!N8+'TH 5&amp;6'!N8)</f>
        <v>#REF!</v>
      </c>
    </row>
    <row r="9" spans="1:15" x14ac:dyDescent="0.25">
      <c r="A9" s="4">
        <v>3</v>
      </c>
      <c r="B9" s="7">
        <v>0</v>
      </c>
      <c r="C9" s="7">
        <f t="shared" si="0"/>
        <v>0</v>
      </c>
      <c r="D9" s="7">
        <f t="shared" si="1"/>
        <v>0</v>
      </c>
      <c r="E9" s="7">
        <v>9030000</v>
      </c>
      <c r="F9" s="7">
        <f t="shared" si="2"/>
        <v>8209090.9090909092</v>
      </c>
      <c r="G9" s="7">
        <f t="shared" si="3"/>
        <v>820909.09090909094</v>
      </c>
      <c r="H9" s="7">
        <v>0</v>
      </c>
      <c r="I9" s="7">
        <f t="shared" si="4"/>
        <v>0</v>
      </c>
      <c r="J9" s="58">
        <f t="shared" si="5"/>
        <v>0</v>
      </c>
      <c r="K9" s="7">
        <v>2975000</v>
      </c>
      <c r="L9" s="7">
        <f t="shared" si="6"/>
        <v>2704545.4545454546</v>
      </c>
      <c r="M9" s="7">
        <f t="shared" si="7"/>
        <v>270454.54545454547</v>
      </c>
      <c r="N9" s="18">
        <f t="shared" si="8"/>
        <v>12005000</v>
      </c>
      <c r="O9" s="18" t="e">
        <f>SUM('TH 1&amp;2'!#REF!+'TH 3&amp;4'!N9+'TH 5&amp;6'!N9)</f>
        <v>#REF!</v>
      </c>
    </row>
    <row r="10" spans="1:15" x14ac:dyDescent="0.25">
      <c r="A10" s="4">
        <v>4</v>
      </c>
      <c r="B10" s="7">
        <v>0</v>
      </c>
      <c r="C10" s="7">
        <f t="shared" si="0"/>
        <v>0</v>
      </c>
      <c r="D10" s="7">
        <f t="shared" si="1"/>
        <v>0</v>
      </c>
      <c r="E10" s="7">
        <v>12600000</v>
      </c>
      <c r="F10" s="7">
        <f t="shared" si="2"/>
        <v>11454545.454545455</v>
      </c>
      <c r="G10" s="7">
        <f t="shared" si="3"/>
        <v>1145454.5454545456</v>
      </c>
      <c r="H10" s="7">
        <v>0</v>
      </c>
      <c r="I10" s="7">
        <f t="shared" si="4"/>
        <v>0</v>
      </c>
      <c r="J10" s="58">
        <f t="shared" si="5"/>
        <v>0</v>
      </c>
      <c r="K10" s="7">
        <v>7040000</v>
      </c>
      <c r="L10" s="7">
        <f t="shared" si="6"/>
        <v>6400000</v>
      </c>
      <c r="M10" s="7">
        <f t="shared" si="7"/>
        <v>640000</v>
      </c>
      <c r="N10" s="18">
        <f t="shared" si="8"/>
        <v>19640000</v>
      </c>
      <c r="O10" s="18" t="e">
        <f>SUM('TH 1&amp;2'!#REF!+'TH 3&amp;4'!N10+'TH 5&amp;6'!N10)</f>
        <v>#REF!</v>
      </c>
    </row>
    <row r="11" spans="1:15" x14ac:dyDescent="0.25">
      <c r="A11" s="4">
        <v>5</v>
      </c>
      <c r="B11" s="7">
        <v>0</v>
      </c>
      <c r="C11" s="7">
        <f t="shared" si="0"/>
        <v>0</v>
      </c>
      <c r="D11" s="7">
        <f t="shared" si="1"/>
        <v>0</v>
      </c>
      <c r="E11" s="7">
        <v>18700000</v>
      </c>
      <c r="F11" s="7">
        <f t="shared" si="2"/>
        <v>17000000</v>
      </c>
      <c r="G11" s="7">
        <f t="shared" si="3"/>
        <v>1700000</v>
      </c>
      <c r="H11" s="7">
        <v>0</v>
      </c>
      <c r="I11" s="7">
        <f t="shared" si="4"/>
        <v>0</v>
      </c>
      <c r="J11" s="58">
        <f t="shared" si="5"/>
        <v>0</v>
      </c>
      <c r="K11" s="7">
        <v>11350000</v>
      </c>
      <c r="L11" s="7">
        <f t="shared" si="6"/>
        <v>10318181.818181818</v>
      </c>
      <c r="M11" s="7">
        <f t="shared" si="7"/>
        <v>1031818.1818181819</v>
      </c>
      <c r="N11" s="18">
        <f t="shared" si="8"/>
        <v>30050000</v>
      </c>
      <c r="O11" s="18" t="e">
        <f>SUM('TH 1&amp;2'!#REF!+'TH 3&amp;4'!N11+'TH 5&amp;6'!N11)</f>
        <v>#REF!</v>
      </c>
    </row>
    <row r="12" spans="1:15" x14ac:dyDescent="0.25">
      <c r="A12" s="4">
        <v>6</v>
      </c>
      <c r="B12" s="7">
        <v>0</v>
      </c>
      <c r="C12" s="7">
        <f t="shared" si="0"/>
        <v>0</v>
      </c>
      <c r="D12" s="7">
        <f t="shared" si="1"/>
        <v>0</v>
      </c>
      <c r="E12" s="7">
        <v>13750000</v>
      </c>
      <c r="F12" s="7">
        <f t="shared" si="2"/>
        <v>12500000</v>
      </c>
      <c r="G12" s="7">
        <f t="shared" si="3"/>
        <v>1250000</v>
      </c>
      <c r="H12" s="7">
        <v>0</v>
      </c>
      <c r="I12" s="7">
        <f t="shared" si="4"/>
        <v>0</v>
      </c>
      <c r="J12" s="58">
        <f t="shared" si="5"/>
        <v>0</v>
      </c>
      <c r="K12" s="7">
        <v>17000000</v>
      </c>
      <c r="L12" s="7">
        <f t="shared" si="6"/>
        <v>15454545.454545455</v>
      </c>
      <c r="M12" s="7">
        <f t="shared" si="7"/>
        <v>1545454.5454545456</v>
      </c>
      <c r="N12" s="18">
        <f t="shared" si="8"/>
        <v>30750000</v>
      </c>
      <c r="O12" s="18" t="e">
        <f>SUM('TH 1&amp;2'!#REF!+'TH 3&amp;4'!N12+'TH 5&amp;6'!N12)</f>
        <v>#REF!</v>
      </c>
    </row>
    <row r="13" spans="1:15" x14ac:dyDescent="0.25">
      <c r="A13" s="4">
        <v>7</v>
      </c>
      <c r="B13" s="7">
        <v>0</v>
      </c>
      <c r="C13" s="7">
        <f t="shared" si="0"/>
        <v>0</v>
      </c>
      <c r="D13" s="7">
        <f t="shared" si="1"/>
        <v>0</v>
      </c>
      <c r="E13" s="7">
        <v>7910000</v>
      </c>
      <c r="F13" s="7">
        <f t="shared" si="2"/>
        <v>7190909.0909090908</v>
      </c>
      <c r="G13" s="7">
        <f t="shared" si="3"/>
        <v>719090.90909090918</v>
      </c>
      <c r="H13" s="7">
        <v>0</v>
      </c>
      <c r="I13" s="7">
        <f t="shared" si="4"/>
        <v>0</v>
      </c>
      <c r="J13" s="58">
        <f t="shared" si="5"/>
        <v>0</v>
      </c>
      <c r="K13" s="7">
        <v>6020000</v>
      </c>
      <c r="L13" s="7">
        <f t="shared" si="6"/>
        <v>5472727.2727272725</v>
      </c>
      <c r="M13" s="7">
        <f t="shared" si="7"/>
        <v>547272.72727272729</v>
      </c>
      <c r="N13" s="18">
        <f t="shared" si="8"/>
        <v>13930000</v>
      </c>
      <c r="O13" s="18" t="e">
        <f>SUM('TH 1&amp;2'!#REF!+'TH 3&amp;4'!N13+'TH 5&amp;6'!N13)</f>
        <v>#REF!</v>
      </c>
    </row>
    <row r="14" spans="1:15" x14ac:dyDescent="0.25">
      <c r="A14" s="4">
        <v>8</v>
      </c>
      <c r="B14" s="7">
        <v>0</v>
      </c>
      <c r="C14" s="7">
        <f t="shared" si="0"/>
        <v>0</v>
      </c>
      <c r="D14" s="7">
        <f t="shared" si="1"/>
        <v>0</v>
      </c>
      <c r="E14" s="7">
        <v>8995000</v>
      </c>
      <c r="F14" s="7">
        <f t="shared" si="2"/>
        <v>8177272.7272727275</v>
      </c>
      <c r="G14" s="7">
        <f t="shared" si="3"/>
        <v>817727.27272727282</v>
      </c>
      <c r="H14" s="7">
        <v>0</v>
      </c>
      <c r="I14" s="7">
        <f t="shared" si="4"/>
        <v>0</v>
      </c>
      <c r="J14" s="58">
        <f t="shared" si="5"/>
        <v>0</v>
      </c>
      <c r="K14" s="7">
        <v>8015000</v>
      </c>
      <c r="L14" s="7">
        <f t="shared" si="6"/>
        <v>7286363.6363636367</v>
      </c>
      <c r="M14" s="7">
        <f t="shared" si="7"/>
        <v>728636.36363636376</v>
      </c>
      <c r="N14" s="18">
        <f t="shared" si="8"/>
        <v>17010000</v>
      </c>
      <c r="O14" s="18" t="e">
        <f>SUM('TH 1&amp;2'!#REF!+'TH 3&amp;4'!N14+'TH 5&amp;6'!N14)</f>
        <v>#REF!</v>
      </c>
    </row>
    <row r="15" spans="1:15" x14ac:dyDescent="0.25">
      <c r="A15" s="4">
        <v>9</v>
      </c>
      <c r="B15" s="7">
        <v>0</v>
      </c>
      <c r="C15" s="7">
        <f t="shared" si="0"/>
        <v>0</v>
      </c>
      <c r="D15" s="7">
        <f t="shared" si="1"/>
        <v>0</v>
      </c>
      <c r="E15" s="7">
        <v>25750000</v>
      </c>
      <c r="F15" s="7">
        <f t="shared" si="2"/>
        <v>23409090.90909091</v>
      </c>
      <c r="G15" s="7">
        <f t="shared" si="3"/>
        <v>2340909.0909090913</v>
      </c>
      <c r="H15" s="7">
        <v>0</v>
      </c>
      <c r="I15" s="7">
        <f t="shared" si="4"/>
        <v>0</v>
      </c>
      <c r="J15" s="58">
        <f t="shared" si="5"/>
        <v>0</v>
      </c>
      <c r="K15" s="7">
        <v>23550000</v>
      </c>
      <c r="L15" s="7">
        <f t="shared" si="6"/>
        <v>21409090.90909091</v>
      </c>
      <c r="M15" s="7">
        <f t="shared" si="7"/>
        <v>2140909.0909090913</v>
      </c>
      <c r="N15" s="18">
        <f t="shared" si="8"/>
        <v>49300000</v>
      </c>
      <c r="O15" s="18" t="e">
        <f>SUM('TH 1&amp;2'!#REF!+'TH 3&amp;4'!N15+'TH 5&amp;6'!N15)</f>
        <v>#REF!</v>
      </c>
    </row>
    <row r="16" spans="1:15" x14ac:dyDescent="0.25">
      <c r="A16" s="4">
        <v>10</v>
      </c>
      <c r="B16" s="7">
        <v>0</v>
      </c>
      <c r="C16" s="7">
        <f t="shared" si="0"/>
        <v>0</v>
      </c>
      <c r="D16" s="7">
        <f t="shared" si="1"/>
        <v>0</v>
      </c>
      <c r="E16" s="7">
        <v>2345000</v>
      </c>
      <c r="F16" s="7">
        <f t="shared" si="2"/>
        <v>2131818.1818181816</v>
      </c>
      <c r="G16" s="7">
        <f t="shared" si="3"/>
        <v>213181.81818181818</v>
      </c>
      <c r="H16" s="7">
        <v>0</v>
      </c>
      <c r="I16" s="7">
        <f t="shared" si="4"/>
        <v>0</v>
      </c>
      <c r="J16" s="58">
        <f t="shared" si="5"/>
        <v>0</v>
      </c>
      <c r="K16" s="7">
        <v>6790000</v>
      </c>
      <c r="L16" s="7">
        <f t="shared" si="6"/>
        <v>6172727.2727272725</v>
      </c>
      <c r="M16" s="7">
        <f t="shared" si="7"/>
        <v>617272.72727272729</v>
      </c>
      <c r="N16" s="18">
        <f t="shared" si="8"/>
        <v>9135000</v>
      </c>
      <c r="O16" s="18" t="e">
        <f>SUM('TH 1&amp;2'!#REF!+'TH 3&amp;4'!N16+'TH 5&amp;6'!N16)</f>
        <v>#REF!</v>
      </c>
    </row>
    <row r="17" spans="1:15" x14ac:dyDescent="0.25">
      <c r="A17" s="4">
        <v>11</v>
      </c>
      <c r="B17" s="7">
        <v>0</v>
      </c>
      <c r="C17" s="7">
        <f t="shared" si="0"/>
        <v>0</v>
      </c>
      <c r="D17" s="7">
        <f t="shared" si="1"/>
        <v>0</v>
      </c>
      <c r="E17" s="7">
        <v>3800000</v>
      </c>
      <c r="F17" s="7">
        <f t="shared" si="2"/>
        <v>3454545.4545454546</v>
      </c>
      <c r="G17" s="7">
        <f t="shared" si="3"/>
        <v>345454.54545454547</v>
      </c>
      <c r="H17" s="7">
        <v>0</v>
      </c>
      <c r="I17" s="7">
        <f t="shared" si="4"/>
        <v>0</v>
      </c>
      <c r="J17" s="58">
        <f t="shared" si="5"/>
        <v>0</v>
      </c>
      <c r="K17" s="7">
        <v>8520000</v>
      </c>
      <c r="L17" s="7">
        <f t="shared" si="6"/>
        <v>7745454.5454545459</v>
      </c>
      <c r="M17" s="7">
        <f t="shared" si="7"/>
        <v>774545.45454545459</v>
      </c>
      <c r="N17" s="18">
        <f t="shared" si="8"/>
        <v>12320000</v>
      </c>
      <c r="O17" s="18" t="e">
        <f>SUM('TH 1&amp;2'!#REF!+'TH 3&amp;4'!N17+'TH 5&amp;6'!N17)</f>
        <v>#REF!</v>
      </c>
    </row>
    <row r="18" spans="1:15" x14ac:dyDescent="0.25">
      <c r="A18" s="4">
        <v>12</v>
      </c>
      <c r="B18" s="7">
        <v>0</v>
      </c>
      <c r="C18" s="7">
        <f t="shared" si="0"/>
        <v>0</v>
      </c>
      <c r="D18" s="7">
        <f t="shared" si="1"/>
        <v>0</v>
      </c>
      <c r="E18" s="7">
        <v>9150000</v>
      </c>
      <c r="F18" s="7">
        <f t="shared" si="2"/>
        <v>8318181.8181818184</v>
      </c>
      <c r="G18" s="7">
        <f t="shared" si="3"/>
        <v>831818.18181818188</v>
      </c>
      <c r="H18" s="7">
        <v>0</v>
      </c>
      <c r="I18" s="7">
        <f t="shared" si="4"/>
        <v>0</v>
      </c>
      <c r="J18" s="58">
        <f t="shared" si="5"/>
        <v>0</v>
      </c>
      <c r="K18" s="7">
        <v>11050000</v>
      </c>
      <c r="L18" s="7">
        <f t="shared" si="6"/>
        <v>10045454.545454545</v>
      </c>
      <c r="M18" s="7">
        <f t="shared" si="7"/>
        <v>1004545.4545454546</v>
      </c>
      <c r="N18" s="18">
        <f t="shared" si="8"/>
        <v>20200000</v>
      </c>
      <c r="O18" s="18" t="e">
        <f>SUM('TH 1&amp;2'!#REF!+'TH 3&amp;4'!N18+'TH 5&amp;6'!N18)</f>
        <v>#REF!</v>
      </c>
    </row>
    <row r="19" spans="1:15" x14ac:dyDescent="0.25">
      <c r="A19" s="4">
        <v>13</v>
      </c>
      <c r="B19" s="7">
        <v>0</v>
      </c>
      <c r="C19" s="7">
        <f t="shared" si="0"/>
        <v>0</v>
      </c>
      <c r="D19" s="7">
        <f t="shared" si="1"/>
        <v>0</v>
      </c>
      <c r="E19" s="7">
        <v>7500000</v>
      </c>
      <c r="F19" s="7">
        <f t="shared" si="2"/>
        <v>6818181.8181818184</v>
      </c>
      <c r="G19" s="7">
        <f t="shared" si="3"/>
        <v>681818.18181818188</v>
      </c>
      <c r="H19" s="7">
        <v>0</v>
      </c>
      <c r="I19" s="7">
        <f t="shared" si="4"/>
        <v>0</v>
      </c>
      <c r="J19" s="58">
        <f t="shared" si="5"/>
        <v>0</v>
      </c>
      <c r="K19" s="7">
        <v>15850000</v>
      </c>
      <c r="L19" s="7">
        <f t="shared" si="6"/>
        <v>14409090.909090908</v>
      </c>
      <c r="M19" s="7">
        <f t="shared" si="7"/>
        <v>1440909.0909090908</v>
      </c>
      <c r="N19" s="18">
        <f t="shared" si="8"/>
        <v>23350000</v>
      </c>
      <c r="O19" s="18" t="e">
        <f>SUM('TH 1&amp;2'!#REF!+'TH 3&amp;4'!N19+'TH 5&amp;6'!N19)</f>
        <v>#REF!</v>
      </c>
    </row>
    <row r="20" spans="1:15" x14ac:dyDescent="0.25">
      <c r="A20" s="4">
        <v>14</v>
      </c>
      <c r="B20" s="7">
        <v>0</v>
      </c>
      <c r="C20" s="7">
        <f t="shared" si="0"/>
        <v>0</v>
      </c>
      <c r="D20" s="7">
        <f t="shared" si="1"/>
        <v>0</v>
      </c>
      <c r="E20" s="7">
        <v>4865000</v>
      </c>
      <c r="F20" s="7">
        <f t="shared" si="2"/>
        <v>4422727.2727272725</v>
      </c>
      <c r="G20" s="7">
        <f t="shared" si="3"/>
        <v>442272.72727272729</v>
      </c>
      <c r="H20" s="7">
        <v>0</v>
      </c>
      <c r="I20" s="7">
        <f t="shared" si="4"/>
        <v>0</v>
      </c>
      <c r="J20" s="58">
        <f t="shared" si="5"/>
        <v>0</v>
      </c>
      <c r="K20" s="7">
        <v>7735000</v>
      </c>
      <c r="L20" s="7">
        <f t="shared" si="6"/>
        <v>7031818.1818181816</v>
      </c>
      <c r="M20" s="7">
        <f t="shared" si="7"/>
        <v>703181.81818181823</v>
      </c>
      <c r="N20" s="18">
        <f t="shared" si="8"/>
        <v>12600000</v>
      </c>
      <c r="O20" s="18" t="e">
        <f>SUM('TH 1&amp;2'!#REF!+'TH 3&amp;4'!N20+'TH 5&amp;6'!N20)</f>
        <v>#REF!</v>
      </c>
    </row>
    <row r="21" spans="1:15" x14ac:dyDescent="0.25">
      <c r="A21" s="4">
        <v>15</v>
      </c>
      <c r="B21" s="7">
        <v>0</v>
      </c>
      <c r="C21" s="7">
        <f t="shared" si="0"/>
        <v>0</v>
      </c>
      <c r="D21" s="7">
        <f t="shared" si="1"/>
        <v>0</v>
      </c>
      <c r="E21" s="7">
        <v>3500000</v>
      </c>
      <c r="F21" s="7">
        <f t="shared" si="2"/>
        <v>3181818.1818181816</v>
      </c>
      <c r="G21" s="7">
        <f t="shared" si="3"/>
        <v>318181.81818181818</v>
      </c>
      <c r="H21" s="7">
        <v>0</v>
      </c>
      <c r="I21" s="7">
        <f t="shared" si="4"/>
        <v>0</v>
      </c>
      <c r="J21" s="58">
        <f t="shared" si="5"/>
        <v>0</v>
      </c>
      <c r="K21" s="7">
        <v>7840000</v>
      </c>
      <c r="L21" s="7">
        <f t="shared" si="6"/>
        <v>7127272.7272727275</v>
      </c>
      <c r="M21" s="7">
        <f t="shared" si="7"/>
        <v>712727.27272727282</v>
      </c>
      <c r="N21" s="18">
        <f t="shared" si="8"/>
        <v>11340000</v>
      </c>
      <c r="O21" s="18" t="e">
        <f>SUM('TH 1&amp;2'!#REF!+'TH 3&amp;4'!N21+'TH 5&amp;6'!N21)</f>
        <v>#REF!</v>
      </c>
    </row>
    <row r="22" spans="1:15" x14ac:dyDescent="0.25">
      <c r="A22" s="4">
        <v>16</v>
      </c>
      <c r="B22" s="7">
        <v>0</v>
      </c>
      <c r="C22" s="7">
        <f t="shared" si="0"/>
        <v>0</v>
      </c>
      <c r="D22" s="7">
        <f t="shared" si="1"/>
        <v>0</v>
      </c>
      <c r="E22" s="7">
        <v>2240000</v>
      </c>
      <c r="F22" s="7">
        <f t="shared" si="2"/>
        <v>2036363.6363636365</v>
      </c>
      <c r="G22" s="7">
        <f t="shared" si="3"/>
        <v>203636.36363636365</v>
      </c>
      <c r="H22" s="7">
        <v>0</v>
      </c>
      <c r="I22" s="7">
        <f t="shared" si="4"/>
        <v>0</v>
      </c>
      <c r="J22" s="58">
        <f t="shared" si="5"/>
        <v>0</v>
      </c>
      <c r="K22" s="7">
        <v>8295000</v>
      </c>
      <c r="L22" s="7">
        <f t="shared" si="6"/>
        <v>7540909.0909090908</v>
      </c>
      <c r="M22" s="7">
        <f t="shared" si="7"/>
        <v>754090.90909090918</v>
      </c>
      <c r="N22" s="18">
        <f t="shared" si="8"/>
        <v>10535000</v>
      </c>
      <c r="O22" s="18" t="e">
        <f>SUM('TH 1&amp;2'!#REF!+'TH 3&amp;4'!N22+'TH 5&amp;6'!N22)</f>
        <v>#REF!</v>
      </c>
    </row>
    <row r="23" spans="1:15" x14ac:dyDescent="0.25">
      <c r="A23" s="4">
        <v>17</v>
      </c>
      <c r="B23" s="7">
        <v>15960000</v>
      </c>
      <c r="C23" s="7">
        <f t="shared" si="0"/>
        <v>14509090.909090908</v>
      </c>
      <c r="D23" s="7">
        <f t="shared" si="1"/>
        <v>1450909.0909090908</v>
      </c>
      <c r="E23" s="7">
        <v>0</v>
      </c>
      <c r="F23" s="7">
        <f t="shared" si="2"/>
        <v>0</v>
      </c>
      <c r="G23" s="7">
        <f t="shared" si="3"/>
        <v>0</v>
      </c>
      <c r="H23" s="7">
        <v>0</v>
      </c>
      <c r="I23" s="7">
        <f t="shared" si="4"/>
        <v>0</v>
      </c>
      <c r="J23" s="58">
        <f t="shared" si="5"/>
        <v>0</v>
      </c>
      <c r="K23" s="7">
        <v>8505000</v>
      </c>
      <c r="L23" s="7">
        <f t="shared" si="6"/>
        <v>7731818.1818181816</v>
      </c>
      <c r="M23" s="7">
        <f t="shared" si="7"/>
        <v>773181.81818181823</v>
      </c>
      <c r="N23" s="18">
        <f t="shared" si="8"/>
        <v>24465000</v>
      </c>
      <c r="O23" s="18" t="e">
        <f>SUM('TH 1&amp;2'!#REF!+'TH 3&amp;4'!N23+'TH 5&amp;6'!N23)</f>
        <v>#REF!</v>
      </c>
    </row>
    <row r="24" spans="1:15" x14ac:dyDescent="0.25">
      <c r="A24" s="4">
        <v>18</v>
      </c>
      <c r="B24" s="7">
        <v>11680000</v>
      </c>
      <c r="C24" s="7">
        <f t="shared" si="0"/>
        <v>10618181.818181818</v>
      </c>
      <c r="D24" s="7">
        <f t="shared" si="1"/>
        <v>1061818.1818181819</v>
      </c>
      <c r="E24" s="7">
        <v>0</v>
      </c>
      <c r="F24" s="7">
        <f t="shared" si="2"/>
        <v>0</v>
      </c>
      <c r="G24" s="7">
        <f t="shared" si="3"/>
        <v>0</v>
      </c>
      <c r="H24" s="7">
        <v>6120000</v>
      </c>
      <c r="I24" s="7">
        <f t="shared" si="4"/>
        <v>5563636.3636363633</v>
      </c>
      <c r="J24" s="58">
        <f t="shared" si="5"/>
        <v>556363.63636363635</v>
      </c>
      <c r="K24" s="7">
        <v>0</v>
      </c>
      <c r="L24" s="7">
        <f t="shared" si="6"/>
        <v>0</v>
      </c>
      <c r="M24" s="7">
        <f t="shared" si="7"/>
        <v>0</v>
      </c>
      <c r="N24" s="18">
        <f t="shared" si="8"/>
        <v>17800000</v>
      </c>
      <c r="O24" s="18" t="e">
        <f>SUM('TH 1&amp;2'!#REF!+'TH 3&amp;4'!N24+'TH 5&amp;6'!N24)</f>
        <v>#REF!</v>
      </c>
    </row>
    <row r="25" spans="1:15" x14ac:dyDescent="0.25">
      <c r="A25" s="4">
        <v>19</v>
      </c>
      <c r="B25" s="7">
        <v>20200000</v>
      </c>
      <c r="C25" s="7">
        <f t="shared" si="0"/>
        <v>18363636.363636363</v>
      </c>
      <c r="D25" s="7">
        <f t="shared" si="1"/>
        <v>1836363.6363636365</v>
      </c>
      <c r="E25" s="7">
        <v>0</v>
      </c>
      <c r="F25" s="7">
        <f t="shared" si="2"/>
        <v>0</v>
      </c>
      <c r="G25" s="7">
        <f t="shared" si="3"/>
        <v>0</v>
      </c>
      <c r="H25" s="7">
        <v>12150000</v>
      </c>
      <c r="I25" s="7">
        <f t="shared" si="4"/>
        <v>11045454.545454545</v>
      </c>
      <c r="J25" s="58">
        <f t="shared" si="5"/>
        <v>1104545.4545454546</v>
      </c>
      <c r="K25" s="7">
        <v>500000</v>
      </c>
      <c r="L25" s="7">
        <f t="shared" si="6"/>
        <v>454545.45454545453</v>
      </c>
      <c r="M25" s="7">
        <f t="shared" si="7"/>
        <v>45454.545454545456</v>
      </c>
      <c r="N25" s="18">
        <f t="shared" si="8"/>
        <v>32850000</v>
      </c>
      <c r="O25" s="18" t="e">
        <f>SUM('TH 1&amp;2'!#REF!+'TH 3&amp;4'!N25+'TH 5&amp;6'!N25)</f>
        <v>#REF!</v>
      </c>
    </row>
    <row r="26" spans="1:15" x14ac:dyDescent="0.25">
      <c r="A26" s="4">
        <v>20</v>
      </c>
      <c r="B26" s="7">
        <v>20350000</v>
      </c>
      <c r="C26" s="7">
        <f t="shared" si="0"/>
        <v>18500000</v>
      </c>
      <c r="D26" s="7">
        <f t="shared" si="1"/>
        <v>1850000</v>
      </c>
      <c r="E26" s="7">
        <v>0</v>
      </c>
      <c r="F26" s="7">
        <f t="shared" si="2"/>
        <v>0</v>
      </c>
      <c r="G26" s="7">
        <f t="shared" si="3"/>
        <v>0</v>
      </c>
      <c r="H26" s="7">
        <v>13650000</v>
      </c>
      <c r="I26" s="7">
        <f t="shared" si="4"/>
        <v>12409090.909090908</v>
      </c>
      <c r="J26" s="58">
        <f t="shared" si="5"/>
        <v>1240909.0909090908</v>
      </c>
      <c r="K26" s="7">
        <v>0</v>
      </c>
      <c r="L26" s="7">
        <f t="shared" si="6"/>
        <v>0</v>
      </c>
      <c r="M26" s="7">
        <f t="shared" si="7"/>
        <v>0</v>
      </c>
      <c r="N26" s="18">
        <f t="shared" si="8"/>
        <v>34000000</v>
      </c>
      <c r="O26" s="18" t="e">
        <f>SUM('TH 1&amp;2'!#REF!+'TH 3&amp;4'!N26+'TH 5&amp;6'!N26)</f>
        <v>#REF!</v>
      </c>
    </row>
    <row r="27" spans="1:15" x14ac:dyDescent="0.25">
      <c r="A27" s="4">
        <v>21</v>
      </c>
      <c r="B27" s="7">
        <v>15225000</v>
      </c>
      <c r="C27" s="7">
        <f t="shared" si="0"/>
        <v>13840909.090909092</v>
      </c>
      <c r="D27" s="7">
        <f t="shared" si="1"/>
        <v>1384090.9090909092</v>
      </c>
      <c r="E27" s="7">
        <v>0</v>
      </c>
      <c r="F27" s="7">
        <f t="shared" si="2"/>
        <v>0</v>
      </c>
      <c r="G27" s="7">
        <f t="shared" si="3"/>
        <v>0</v>
      </c>
      <c r="H27" s="7">
        <v>11655000</v>
      </c>
      <c r="I27" s="7">
        <f t="shared" si="4"/>
        <v>10595454.545454545</v>
      </c>
      <c r="J27" s="58">
        <f t="shared" si="5"/>
        <v>1059545.4545454546</v>
      </c>
      <c r="K27" s="7">
        <v>0</v>
      </c>
      <c r="L27" s="7">
        <f t="shared" si="6"/>
        <v>0</v>
      </c>
      <c r="M27" s="7">
        <f t="shared" si="7"/>
        <v>0</v>
      </c>
      <c r="N27" s="18">
        <f t="shared" si="8"/>
        <v>26880000</v>
      </c>
      <c r="O27" s="18" t="e">
        <f>SUM('TH 1&amp;2'!#REF!+'TH 3&amp;4'!N27+'TH 5&amp;6'!N27)</f>
        <v>#REF!</v>
      </c>
    </row>
    <row r="28" spans="1:15" x14ac:dyDescent="0.25">
      <c r="A28" s="4">
        <v>22</v>
      </c>
      <c r="B28" s="7">
        <v>14595000</v>
      </c>
      <c r="C28" s="7">
        <f t="shared" si="0"/>
        <v>13268181.818181818</v>
      </c>
      <c r="D28" s="7">
        <f t="shared" si="1"/>
        <v>1326818.1818181819</v>
      </c>
      <c r="E28" s="7">
        <v>0</v>
      </c>
      <c r="F28" s="7">
        <f t="shared" si="2"/>
        <v>0</v>
      </c>
      <c r="G28" s="7">
        <f t="shared" si="3"/>
        <v>0</v>
      </c>
      <c r="H28" s="7">
        <v>8995000</v>
      </c>
      <c r="I28" s="7">
        <f t="shared" si="4"/>
        <v>8177272.7272727275</v>
      </c>
      <c r="J28" s="58">
        <f t="shared" si="5"/>
        <v>817727.27272727282</v>
      </c>
      <c r="K28" s="7">
        <v>0</v>
      </c>
      <c r="L28" s="7">
        <f t="shared" si="6"/>
        <v>0</v>
      </c>
      <c r="M28" s="7">
        <f t="shared" si="7"/>
        <v>0</v>
      </c>
      <c r="N28" s="18">
        <f t="shared" si="8"/>
        <v>23590000</v>
      </c>
      <c r="O28" s="18" t="e">
        <f>SUM('TH 1&amp;2'!#REF!+'TH 3&amp;4'!N28+'TH 5&amp;6'!N28)</f>
        <v>#REF!</v>
      </c>
    </row>
    <row r="29" spans="1:15" x14ac:dyDescent="0.25">
      <c r="A29" s="4">
        <v>23</v>
      </c>
      <c r="B29" s="7">
        <v>22560000</v>
      </c>
      <c r="C29" s="7">
        <f t="shared" si="0"/>
        <v>20509090.90909091</v>
      </c>
      <c r="D29" s="7">
        <f t="shared" si="1"/>
        <v>2050909.0909090911</v>
      </c>
      <c r="E29" s="7">
        <v>0</v>
      </c>
      <c r="F29" s="7">
        <f t="shared" si="2"/>
        <v>0</v>
      </c>
      <c r="G29" s="7">
        <f t="shared" si="3"/>
        <v>0</v>
      </c>
      <c r="H29" s="7">
        <v>15520000</v>
      </c>
      <c r="I29" s="7">
        <f t="shared" si="4"/>
        <v>14109090.909090908</v>
      </c>
      <c r="J29" s="58">
        <f t="shared" si="5"/>
        <v>1410909.0909090908</v>
      </c>
      <c r="K29" s="7">
        <v>0</v>
      </c>
      <c r="L29" s="7">
        <f t="shared" si="6"/>
        <v>0</v>
      </c>
      <c r="M29" s="7">
        <f t="shared" si="7"/>
        <v>0</v>
      </c>
      <c r="N29" s="18">
        <f t="shared" si="8"/>
        <v>38080000</v>
      </c>
      <c r="O29" s="18" t="e">
        <f>SUM('TH 1&amp;2'!#REF!+'TH 3&amp;4'!N29+'TH 5&amp;6'!N29)</f>
        <v>#REF!</v>
      </c>
    </row>
    <row r="30" spans="1:15" x14ac:dyDescent="0.25">
      <c r="A30" s="4">
        <v>24</v>
      </c>
      <c r="B30" s="7">
        <v>30700000</v>
      </c>
      <c r="C30" s="7">
        <f t="shared" si="0"/>
        <v>27909090.90909091</v>
      </c>
      <c r="D30" s="7">
        <f t="shared" si="1"/>
        <v>2790909.0909090913</v>
      </c>
      <c r="E30" s="7">
        <v>0</v>
      </c>
      <c r="F30" s="7">
        <f t="shared" si="2"/>
        <v>0</v>
      </c>
      <c r="G30" s="7">
        <f t="shared" si="3"/>
        <v>0</v>
      </c>
      <c r="H30" s="7">
        <v>16250000</v>
      </c>
      <c r="I30" s="7">
        <f t="shared" si="4"/>
        <v>14772727.272727273</v>
      </c>
      <c r="J30" s="58">
        <f t="shared" si="5"/>
        <v>1477272.7272727275</v>
      </c>
      <c r="K30" s="7">
        <v>0</v>
      </c>
      <c r="L30" s="7">
        <f t="shared" si="6"/>
        <v>0</v>
      </c>
      <c r="M30" s="7">
        <f t="shared" si="7"/>
        <v>0</v>
      </c>
      <c r="N30" s="18">
        <f t="shared" si="8"/>
        <v>46950000</v>
      </c>
      <c r="O30" s="18" t="e">
        <f>SUM('TH 1&amp;2'!#REF!+'TH 3&amp;4'!N30+'TH 5&amp;6'!N30)</f>
        <v>#REF!</v>
      </c>
    </row>
    <row r="31" spans="1:15" x14ac:dyDescent="0.25">
      <c r="A31" s="4">
        <v>25</v>
      </c>
      <c r="B31" s="7">
        <v>28900000</v>
      </c>
      <c r="C31" s="7">
        <f t="shared" si="0"/>
        <v>26272727.272727273</v>
      </c>
      <c r="D31" s="7">
        <f t="shared" si="1"/>
        <v>2627272.7272727275</v>
      </c>
      <c r="E31" s="7">
        <v>0</v>
      </c>
      <c r="F31" s="7">
        <f t="shared" si="2"/>
        <v>0</v>
      </c>
      <c r="G31" s="7">
        <f t="shared" si="3"/>
        <v>0</v>
      </c>
      <c r="H31" s="7">
        <v>17350000</v>
      </c>
      <c r="I31" s="7">
        <f t="shared" si="4"/>
        <v>15772727.272727273</v>
      </c>
      <c r="J31" s="58">
        <f t="shared" si="5"/>
        <v>1577272.7272727275</v>
      </c>
      <c r="K31" s="7">
        <v>0</v>
      </c>
      <c r="L31" s="7">
        <f t="shared" si="6"/>
        <v>0</v>
      </c>
      <c r="M31" s="7">
        <f t="shared" si="7"/>
        <v>0</v>
      </c>
      <c r="N31" s="18">
        <f t="shared" si="8"/>
        <v>46250000</v>
      </c>
      <c r="O31" s="18" t="e">
        <f>SUM('TH 1&amp;2'!#REF!+'TH 3&amp;4'!N31+'TH 5&amp;6'!N31)</f>
        <v>#REF!</v>
      </c>
    </row>
    <row r="32" spans="1:15" x14ac:dyDescent="0.25">
      <c r="A32" s="4">
        <v>26</v>
      </c>
      <c r="B32" s="7">
        <v>28650000</v>
      </c>
      <c r="C32" s="7">
        <f t="shared" si="0"/>
        <v>26045454.545454547</v>
      </c>
      <c r="D32" s="7">
        <f t="shared" si="1"/>
        <v>2604545.4545454551</v>
      </c>
      <c r="E32" s="7">
        <v>300000</v>
      </c>
      <c r="F32" s="7">
        <f t="shared" si="2"/>
        <v>272727.27272727271</v>
      </c>
      <c r="G32" s="7">
        <f t="shared" si="3"/>
        <v>27272.727272727272</v>
      </c>
      <c r="H32" s="7">
        <v>17250000</v>
      </c>
      <c r="I32" s="7">
        <f t="shared" si="4"/>
        <v>15681818.181818182</v>
      </c>
      <c r="J32" s="58">
        <f t="shared" si="5"/>
        <v>1568181.8181818184</v>
      </c>
      <c r="K32" s="7">
        <v>0</v>
      </c>
      <c r="L32" s="7">
        <f t="shared" si="6"/>
        <v>0</v>
      </c>
      <c r="M32" s="7">
        <f t="shared" si="7"/>
        <v>0</v>
      </c>
      <c r="N32" s="18">
        <f t="shared" si="8"/>
        <v>46200000</v>
      </c>
      <c r="O32" s="18" t="e">
        <f>SUM('TH 1&amp;2'!#REF!+'TH 3&amp;4'!N32+'TH 5&amp;6'!N32)</f>
        <v>#REF!</v>
      </c>
    </row>
    <row r="33" spans="1:15" x14ac:dyDescent="0.25">
      <c r="A33" s="4">
        <v>27</v>
      </c>
      <c r="B33" s="7">
        <v>24150000</v>
      </c>
      <c r="C33" s="7">
        <f t="shared" si="0"/>
        <v>21954545.454545453</v>
      </c>
      <c r="D33" s="7">
        <f t="shared" si="1"/>
        <v>2195454.5454545454</v>
      </c>
      <c r="E33" s="7">
        <v>0</v>
      </c>
      <c r="F33" s="7">
        <f t="shared" si="2"/>
        <v>0</v>
      </c>
      <c r="G33" s="7">
        <f t="shared" si="3"/>
        <v>0</v>
      </c>
      <c r="H33" s="7">
        <v>12350000</v>
      </c>
      <c r="I33" s="7">
        <f t="shared" si="4"/>
        <v>11227272.727272727</v>
      </c>
      <c r="J33" s="58">
        <f t="shared" si="5"/>
        <v>1122727.2727272727</v>
      </c>
      <c r="K33" s="7">
        <v>0</v>
      </c>
      <c r="L33" s="7">
        <f t="shared" si="6"/>
        <v>0</v>
      </c>
      <c r="M33" s="7">
        <f t="shared" si="7"/>
        <v>0</v>
      </c>
      <c r="N33" s="18">
        <f t="shared" si="8"/>
        <v>36500000</v>
      </c>
      <c r="O33" s="18" t="e">
        <f>SUM('TH 1&amp;2'!#REF!+'TH 3&amp;4'!N33+'TH 5&amp;6'!N33)</f>
        <v>#REF!</v>
      </c>
    </row>
    <row r="34" spans="1:15" x14ac:dyDescent="0.25">
      <c r="A34" s="4">
        <v>28</v>
      </c>
      <c r="B34" s="7">
        <v>18480000</v>
      </c>
      <c r="C34" s="7">
        <f t="shared" si="0"/>
        <v>16800000</v>
      </c>
      <c r="D34" s="7">
        <f t="shared" si="1"/>
        <v>1680000</v>
      </c>
      <c r="E34" s="7">
        <v>0</v>
      </c>
      <c r="F34" s="7">
        <f t="shared" si="2"/>
        <v>0</v>
      </c>
      <c r="G34" s="7">
        <f t="shared" si="3"/>
        <v>0</v>
      </c>
      <c r="H34" s="7">
        <v>13020000</v>
      </c>
      <c r="I34" s="7">
        <f t="shared" si="4"/>
        <v>11836363.636363637</v>
      </c>
      <c r="J34" s="58">
        <f t="shared" si="5"/>
        <v>1183636.3636363638</v>
      </c>
      <c r="K34" s="7">
        <v>0</v>
      </c>
      <c r="L34" s="7">
        <f t="shared" si="6"/>
        <v>0</v>
      </c>
      <c r="M34" s="7">
        <f t="shared" si="7"/>
        <v>0</v>
      </c>
      <c r="N34" s="18">
        <f t="shared" si="8"/>
        <v>31500000</v>
      </c>
      <c r="O34" s="18" t="e">
        <f>SUM('TH 1&amp;2'!#REF!+'TH 3&amp;4'!N34+'TH 5&amp;6'!N34)</f>
        <v>#REF!</v>
      </c>
    </row>
    <row r="35" spans="1:15" x14ac:dyDescent="0.25">
      <c r="A35" s="4">
        <v>29</v>
      </c>
      <c r="B35" s="7">
        <v>19005000</v>
      </c>
      <c r="C35" s="7">
        <f t="shared" si="0"/>
        <v>17277272.727272727</v>
      </c>
      <c r="D35" s="7">
        <f t="shared" si="1"/>
        <v>1727727.2727272727</v>
      </c>
      <c r="E35" s="7">
        <v>0</v>
      </c>
      <c r="F35" s="7">
        <f t="shared" si="2"/>
        <v>0</v>
      </c>
      <c r="G35" s="7">
        <f t="shared" si="3"/>
        <v>0</v>
      </c>
      <c r="H35" s="7">
        <v>11165000</v>
      </c>
      <c r="I35" s="7">
        <f t="shared" si="4"/>
        <v>10150000</v>
      </c>
      <c r="J35" s="58">
        <f t="shared" si="5"/>
        <v>1015000</v>
      </c>
      <c r="K35" s="7">
        <v>0</v>
      </c>
      <c r="L35" s="7">
        <f t="shared" si="6"/>
        <v>0</v>
      </c>
      <c r="M35" s="7">
        <f t="shared" si="7"/>
        <v>0</v>
      </c>
      <c r="N35" s="18">
        <f t="shared" si="8"/>
        <v>30170000</v>
      </c>
      <c r="O35" s="18" t="e">
        <f>SUM('TH 1&amp;2'!#REF!+'TH 3&amp;4'!N35+'TH 5&amp;6'!N35)</f>
        <v>#REF!</v>
      </c>
    </row>
    <row r="36" spans="1:15" x14ac:dyDescent="0.25">
      <c r="A36" s="4">
        <v>30</v>
      </c>
      <c r="B36" s="7">
        <v>17290000</v>
      </c>
      <c r="C36" s="7">
        <f t="shared" si="0"/>
        <v>15718181.818181818</v>
      </c>
      <c r="D36" s="7">
        <f t="shared" si="1"/>
        <v>1571818.1818181819</v>
      </c>
      <c r="E36" s="7">
        <v>0</v>
      </c>
      <c r="F36" s="7">
        <f t="shared" si="2"/>
        <v>0</v>
      </c>
      <c r="G36" s="7">
        <f t="shared" si="3"/>
        <v>0</v>
      </c>
      <c r="H36" s="7">
        <v>10255000</v>
      </c>
      <c r="I36" s="7">
        <f t="shared" si="4"/>
        <v>9322727.2727272734</v>
      </c>
      <c r="J36" s="58">
        <f t="shared" si="5"/>
        <v>932272.72727272741</v>
      </c>
      <c r="K36" s="7">
        <v>0</v>
      </c>
      <c r="L36" s="7">
        <f t="shared" si="6"/>
        <v>0</v>
      </c>
      <c r="M36" s="7">
        <f t="shared" si="7"/>
        <v>0</v>
      </c>
      <c r="N36" s="18">
        <f t="shared" si="8"/>
        <v>27545000</v>
      </c>
      <c r="O36" s="18" t="e">
        <f>SUM('TH 1&amp;2'!#REF!+'TH 3&amp;4'!N36+'TH 5&amp;6'!N36)</f>
        <v>#REF!</v>
      </c>
    </row>
    <row r="37" spans="1:15" x14ac:dyDescent="0.25">
      <c r="A37" s="10">
        <v>31</v>
      </c>
      <c r="B37" s="11">
        <v>24080000</v>
      </c>
      <c r="C37" s="7">
        <f t="shared" si="0"/>
        <v>21890909.09090909</v>
      </c>
      <c r="D37" s="11">
        <f t="shared" si="1"/>
        <v>2189090.9090909092</v>
      </c>
      <c r="E37" s="11">
        <v>0</v>
      </c>
      <c r="F37" s="11">
        <f t="shared" si="2"/>
        <v>0</v>
      </c>
      <c r="G37" s="11">
        <f t="shared" si="3"/>
        <v>0</v>
      </c>
      <c r="H37" s="11">
        <v>15880000</v>
      </c>
      <c r="I37" s="11">
        <f t="shared" si="4"/>
        <v>14436363.636363637</v>
      </c>
      <c r="J37" s="59">
        <f t="shared" si="5"/>
        <v>1443636.3636363638</v>
      </c>
      <c r="K37" s="11">
        <v>0</v>
      </c>
      <c r="L37" s="11">
        <f t="shared" si="6"/>
        <v>0</v>
      </c>
      <c r="M37" s="11">
        <f t="shared" si="7"/>
        <v>0</v>
      </c>
      <c r="N37" s="18">
        <f t="shared" si="8"/>
        <v>39960000</v>
      </c>
      <c r="O37" s="18" t="e">
        <f>SUM('TH 1&amp;2'!#REF!+'TH 3&amp;4'!N37+'TH 5&amp;6'!N37)</f>
        <v>#REF!</v>
      </c>
    </row>
    <row r="38" spans="1:15" ht="20.25" customHeight="1" x14ac:dyDescent="0.25">
      <c r="A38" s="12" t="s">
        <v>9</v>
      </c>
      <c r="B38" s="26">
        <f t="shared" ref="B38:M38" si="9">SUM(B7:B37)</f>
        <v>311825000</v>
      </c>
      <c r="C38" s="26">
        <f t="shared" si="9"/>
        <v>283477272.72727269</v>
      </c>
      <c r="D38" s="27">
        <f t="shared" si="9"/>
        <v>28347727.272727281</v>
      </c>
      <c r="E38" s="26">
        <f t="shared" si="9"/>
        <v>138100000</v>
      </c>
      <c r="F38" s="26">
        <f t="shared" si="9"/>
        <v>125545454.54545453</v>
      </c>
      <c r="G38" s="27">
        <f t="shared" si="9"/>
        <v>12554545.454545453</v>
      </c>
      <c r="H38" s="26">
        <f t="shared" si="9"/>
        <v>181610000</v>
      </c>
      <c r="I38" s="26">
        <f t="shared" si="9"/>
        <v>165099999.99999997</v>
      </c>
      <c r="J38" s="60">
        <f t="shared" si="9"/>
        <v>16510000</v>
      </c>
      <c r="K38" s="26">
        <f t="shared" si="9"/>
        <v>158175000</v>
      </c>
      <c r="L38" s="26">
        <f t="shared" si="9"/>
        <v>143795454.54545456</v>
      </c>
      <c r="M38" s="27">
        <f t="shared" si="9"/>
        <v>14379545.454545457</v>
      </c>
      <c r="N38" s="18"/>
      <c r="O38" s="18" t="e">
        <f>SUM(O7:O37)</f>
        <v>#REF!</v>
      </c>
    </row>
    <row r="39" spans="1:15" x14ac:dyDescent="0.25">
      <c r="A39" s="2"/>
      <c r="L39" s="78" t="s">
        <v>33</v>
      </c>
      <c r="M39" s="78"/>
    </row>
    <row r="40" spans="1:15" x14ac:dyDescent="0.25">
      <c r="A40" s="2"/>
      <c r="L40" s="79" t="s">
        <v>20</v>
      </c>
      <c r="M40" s="79"/>
    </row>
    <row r="41" spans="1:15" s="30" customFormat="1" ht="17.25" x14ac:dyDescent="0.25">
      <c r="A41" s="25" t="s">
        <v>15</v>
      </c>
      <c r="B41" s="28"/>
      <c r="C41" s="28"/>
      <c r="D41" s="28"/>
      <c r="E41" s="28"/>
      <c r="F41" s="28"/>
      <c r="G41" s="28"/>
      <c r="H41" s="33" t="s">
        <v>17</v>
      </c>
      <c r="I41" s="81" t="e">
        <f>SUM('TH 1&amp;2'!B38+'TH 1&amp;2'!#REF!+'TH 1&amp;2'!#REF!+'TH 1&amp;2'!#REF!+'TH 3&amp;4'!B38+'TH 3&amp;4'!E38+'TH 3&amp;4'!H38+'TH 3&amp;4'!K38+'TH 5&amp;6'!B38+'TH 5&amp;6'!E38+'TH 5&amp;6'!H38+'TH 5&amp;6'!K38)</f>
        <v>#REF!</v>
      </c>
      <c r="J41" s="81"/>
      <c r="K41" s="29"/>
      <c r="L41" s="29"/>
      <c r="M41" s="29"/>
      <c r="O41" s="31"/>
    </row>
    <row r="42" spans="1:15" s="30" customFormat="1" ht="17.25" x14ac:dyDescent="0.25">
      <c r="A42" s="25" t="s">
        <v>16</v>
      </c>
      <c r="B42" s="28"/>
      <c r="C42" s="28"/>
      <c r="D42" s="28"/>
      <c r="E42" s="28"/>
      <c r="F42" s="28"/>
      <c r="G42" s="28"/>
      <c r="H42" s="33" t="s">
        <v>17</v>
      </c>
      <c r="I42" s="81" t="e">
        <f>SUM('TH 1&amp;2'!C38+'TH 1&amp;2'!#REF!+'TH 1&amp;2'!#REF!+'TH 1&amp;2'!#REF!+'TH 3&amp;4'!C38+'TH 3&amp;4'!F38+'TH 3&amp;4'!I38+'TH 3&amp;4'!L38+'TH 5&amp;6'!C38+'TH 5&amp;6'!F38+'TH 5&amp;6'!I38+'TH 5&amp;6'!L38)</f>
        <v>#REF!</v>
      </c>
      <c r="J42" s="81"/>
      <c r="K42" s="29"/>
      <c r="L42" s="29"/>
      <c r="M42" s="29"/>
      <c r="O42" s="31"/>
    </row>
    <row r="43" spans="1:15" s="30" customFormat="1" ht="17.25" x14ac:dyDescent="0.25">
      <c r="A43" s="25" t="s">
        <v>35</v>
      </c>
      <c r="B43" s="28"/>
      <c r="C43" s="28"/>
      <c r="D43" s="28"/>
      <c r="E43" s="32" t="s">
        <v>17</v>
      </c>
      <c r="F43" s="80" t="e">
        <f>SUM(PTO!E14)</f>
        <v>#REF!</v>
      </c>
      <c r="G43" s="80"/>
      <c r="H43" s="33" t="s">
        <v>17</v>
      </c>
      <c r="I43" s="81" t="e">
        <f>SUM('TH 1&amp;2'!#REF!+'TH 1&amp;2'!#REF!+'TH 3&amp;4'!G38+'TH 3&amp;4'!M38+'TH 5&amp;6'!G38+'TH 5&amp;6'!M38)</f>
        <v>#REF!</v>
      </c>
      <c r="J43" s="81"/>
      <c r="K43" s="29"/>
      <c r="L43" s="29"/>
      <c r="M43" s="29"/>
      <c r="O43" s="31"/>
    </row>
    <row r="44" spans="1:15" s="30" customFormat="1" ht="17.25" x14ac:dyDescent="0.25">
      <c r="A44" s="25" t="s">
        <v>36</v>
      </c>
      <c r="B44" s="28"/>
      <c r="C44" s="28"/>
      <c r="D44" s="28"/>
      <c r="E44" s="32" t="s">
        <v>17</v>
      </c>
      <c r="F44" s="80" t="e">
        <f>SUM(PTO!C14)</f>
        <v>#REF!</v>
      </c>
      <c r="G44" s="80"/>
      <c r="H44" s="33" t="s">
        <v>17</v>
      </c>
      <c r="I44" s="81" t="e">
        <f>SUM('TH 1&amp;2'!D38+'TH 1&amp;2'!#REF!+'TH 3&amp;4'!D38+'TH 3&amp;4'!J38+'TH 5&amp;6'!D38+'TH 5&amp;6'!J38)</f>
        <v>#REF!</v>
      </c>
      <c r="J44" s="81"/>
      <c r="K44" s="29"/>
      <c r="L44" s="76" t="s">
        <v>32</v>
      </c>
      <c r="M44" s="76"/>
      <c r="O44" s="31"/>
    </row>
    <row r="45" spans="1:15" s="30" customFormat="1" ht="17.25" x14ac:dyDescent="0.25">
      <c r="A45" s="25" t="s">
        <v>37</v>
      </c>
      <c r="B45" s="28"/>
      <c r="C45" s="28"/>
      <c r="D45" s="28"/>
      <c r="E45" s="28"/>
      <c r="F45" s="28"/>
      <c r="G45" s="28"/>
      <c r="H45" s="33" t="s">
        <v>17</v>
      </c>
      <c r="I45" s="82" t="e">
        <f>SUM('TH 1&amp;2'!D38+'TH 1&amp;2'!#REF!+'TH 1&amp;2'!#REF!+'TH 1&amp;2'!#REF!+'TH 3&amp;4'!D38+'TH 3&amp;4'!G38+'TH 3&amp;4'!J38+'TH 3&amp;4'!M38+'TH 5&amp;6'!D38+'TH 5&amp;6'!G38+'TH 5&amp;6'!J38+'TH 5&amp;6'!M38)</f>
        <v>#REF!</v>
      </c>
      <c r="J45" s="82"/>
      <c r="K45" s="29"/>
      <c r="L45" s="77" t="s">
        <v>18</v>
      </c>
      <c r="M45" s="77"/>
      <c r="O45" s="31"/>
    </row>
  </sheetData>
  <mergeCells count="16">
    <mergeCell ref="L44:M44"/>
    <mergeCell ref="L45:M45"/>
    <mergeCell ref="L39:M39"/>
    <mergeCell ref="L40:M40"/>
    <mergeCell ref="F44:G44"/>
    <mergeCell ref="I41:J41"/>
    <mergeCell ref="I42:J42"/>
    <mergeCell ref="I43:J43"/>
    <mergeCell ref="I44:J44"/>
    <mergeCell ref="I45:J45"/>
    <mergeCell ref="F43:G43"/>
    <mergeCell ref="A4:A6"/>
    <mergeCell ref="B4:D4"/>
    <mergeCell ref="E4:G4"/>
    <mergeCell ref="H4:J4"/>
    <mergeCell ref="K4:M4"/>
  </mergeCells>
  <pageMargins left="0.27" right="0.2" top="0.34" bottom="0.28000000000000003" header="0.17" footer="0.17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4" sqref="E24"/>
    </sheetView>
  </sheetViews>
  <sheetFormatPr defaultRowHeight="15" x14ac:dyDescent="0.25"/>
  <cols>
    <col min="1" max="1" width="4.7109375" customWidth="1"/>
    <col min="2" max="2" width="7.7109375" bestFit="1" customWidth="1"/>
    <col min="3" max="6" width="15.7109375" customWidth="1"/>
    <col min="7" max="8" width="20.42578125" customWidth="1"/>
  </cols>
  <sheetData>
    <row r="1" spans="1:8" ht="21" x14ac:dyDescent="0.25">
      <c r="A1" s="55" t="s">
        <v>21</v>
      </c>
      <c r="B1" s="39"/>
      <c r="C1" s="39"/>
      <c r="D1" s="39"/>
      <c r="E1" s="39"/>
      <c r="F1" s="39"/>
      <c r="G1" s="39"/>
      <c r="H1" s="39"/>
    </row>
    <row r="2" spans="1:8" ht="21" x14ac:dyDescent="0.25">
      <c r="A2" s="55" t="s">
        <v>38</v>
      </c>
      <c r="B2" s="39"/>
      <c r="C2" s="39"/>
      <c r="D2" s="39"/>
      <c r="E2" s="39"/>
      <c r="F2" s="39"/>
      <c r="G2" s="39"/>
      <c r="H2" s="39"/>
    </row>
    <row r="3" spans="1:8" ht="15.75" x14ac:dyDescent="0.25">
      <c r="A3" s="50" t="s">
        <v>22</v>
      </c>
      <c r="B3" s="39"/>
      <c r="C3" s="39"/>
      <c r="D3" s="39"/>
      <c r="E3" s="39"/>
      <c r="F3" s="39"/>
      <c r="G3" s="39"/>
      <c r="H3" s="39"/>
    </row>
    <row r="4" spans="1:8" x14ac:dyDescent="0.25">
      <c r="A4" s="39"/>
      <c r="B4" s="39"/>
      <c r="C4" s="39"/>
      <c r="D4" s="39"/>
      <c r="E4" s="39"/>
      <c r="F4" s="39"/>
      <c r="G4" s="39"/>
      <c r="H4" s="39"/>
    </row>
    <row r="5" spans="1:8" x14ac:dyDescent="0.25">
      <c r="A5" s="83" t="s">
        <v>23</v>
      </c>
      <c r="B5" s="83" t="s">
        <v>24</v>
      </c>
      <c r="C5" s="87" t="s">
        <v>25</v>
      </c>
      <c r="D5" s="87"/>
      <c r="E5" s="87" t="s">
        <v>26</v>
      </c>
      <c r="F5" s="87"/>
      <c r="G5" s="52" t="s">
        <v>27</v>
      </c>
      <c r="H5" s="83" t="s">
        <v>28</v>
      </c>
    </row>
    <row r="6" spans="1:8" x14ac:dyDescent="0.25">
      <c r="A6" s="84"/>
      <c r="B6" s="84"/>
      <c r="C6" s="53" t="s">
        <v>29</v>
      </c>
      <c r="D6" s="53" t="s">
        <v>5</v>
      </c>
      <c r="E6" s="53" t="s">
        <v>29</v>
      </c>
      <c r="F6" s="53" t="s">
        <v>5</v>
      </c>
      <c r="G6" s="53" t="s">
        <v>19</v>
      </c>
      <c r="H6" s="84"/>
    </row>
    <row r="7" spans="1:8" x14ac:dyDescent="0.25">
      <c r="A7" s="48">
        <v>1</v>
      </c>
      <c r="B7" s="48">
        <v>1</v>
      </c>
      <c r="C7" s="49">
        <f>SUM('TH 1&amp;2'!C38)</f>
        <v>0</v>
      </c>
      <c r="D7" s="49">
        <f>SUM('TH 1&amp;2'!D38)</f>
        <v>0</v>
      </c>
      <c r="E7" s="49" t="e">
        <f>SUM('TH 1&amp;2'!#REF!)</f>
        <v>#REF!</v>
      </c>
      <c r="F7" s="49" t="e">
        <f>SUM('TH 1&amp;2'!#REF!)</f>
        <v>#REF!</v>
      </c>
      <c r="G7" s="44" t="e">
        <f>SUM(C7+E7)</f>
        <v>#REF!</v>
      </c>
      <c r="H7" s="44" t="e">
        <f>SUM(D7+F7)</f>
        <v>#REF!</v>
      </c>
    </row>
    <row r="8" spans="1:8" x14ac:dyDescent="0.25">
      <c r="A8" s="41">
        <v>2</v>
      </c>
      <c r="B8" s="41">
        <v>2</v>
      </c>
      <c r="C8" s="43" t="e">
        <f>SUM('TH 1&amp;2'!#REF!)</f>
        <v>#REF!</v>
      </c>
      <c r="D8" s="43" t="e">
        <f>SUM('TH 1&amp;2'!#REF!)</f>
        <v>#REF!</v>
      </c>
      <c r="E8" s="43" t="e">
        <f>SUM('TH 1&amp;2'!#REF!)</f>
        <v>#REF!</v>
      </c>
      <c r="F8" s="43" t="e">
        <f>SUM('TH 1&amp;2'!#REF!)</f>
        <v>#REF!</v>
      </c>
      <c r="G8" s="43" t="e">
        <f t="shared" ref="G8:G12" si="0">SUM(C8+E8)</f>
        <v>#REF!</v>
      </c>
      <c r="H8" s="43" t="e">
        <f t="shared" ref="H8:H12" si="1">SUM(D8+F8)</f>
        <v>#REF!</v>
      </c>
    </row>
    <row r="9" spans="1:8" x14ac:dyDescent="0.25">
      <c r="A9" s="41">
        <v>3</v>
      </c>
      <c r="B9" s="41">
        <v>3</v>
      </c>
      <c r="C9" s="43">
        <f>SUM('TH 3&amp;4'!C38)</f>
        <v>217940909.09090909</v>
      </c>
      <c r="D9" s="43">
        <f>SUM('TH 3&amp;4'!D38)</f>
        <v>21794090.909090918</v>
      </c>
      <c r="E9" s="43">
        <f>SUM('TH 3&amp;4'!F38)</f>
        <v>122981818.18181819</v>
      </c>
      <c r="F9" s="43">
        <f>SUM('TH 3&amp;4'!G38)</f>
        <v>12298181.818181816</v>
      </c>
      <c r="G9" s="43">
        <f t="shared" si="0"/>
        <v>340922727.27272725</v>
      </c>
      <c r="H9" s="43">
        <f t="shared" si="1"/>
        <v>34092272.727272734</v>
      </c>
    </row>
    <row r="10" spans="1:8" x14ac:dyDescent="0.25">
      <c r="A10" s="41">
        <v>4</v>
      </c>
      <c r="B10" s="41">
        <v>4</v>
      </c>
      <c r="C10" s="43">
        <f>SUM('TH 3&amp;4'!I38)</f>
        <v>294909090.90909094</v>
      </c>
      <c r="D10" s="43">
        <f>SUM('TH 3&amp;4'!J38)</f>
        <v>29490909.09090909</v>
      </c>
      <c r="E10" s="43">
        <f>SUM('TH 3&amp;4'!L38)</f>
        <v>147786363.63636363</v>
      </c>
      <c r="F10" s="43">
        <f>SUM('TH 3&amp;4'!M38)</f>
        <v>14778636.363636367</v>
      </c>
      <c r="G10" s="43">
        <f t="shared" si="0"/>
        <v>442695454.54545456</v>
      </c>
      <c r="H10" s="43">
        <f t="shared" si="1"/>
        <v>44269545.454545453</v>
      </c>
    </row>
    <row r="11" spans="1:8" x14ac:dyDescent="0.25">
      <c r="A11" s="41">
        <v>5</v>
      </c>
      <c r="B11" s="41">
        <v>5</v>
      </c>
      <c r="C11" s="43">
        <f>SUM('TH 5&amp;6'!C38)</f>
        <v>283477272.72727269</v>
      </c>
      <c r="D11" s="43">
        <f>SUM('TH 5&amp;6'!D38)</f>
        <v>28347727.272727281</v>
      </c>
      <c r="E11" s="43">
        <f>SUM('TH 5&amp;6'!F38)</f>
        <v>125545454.54545453</v>
      </c>
      <c r="F11" s="43">
        <f>SUM('TH 5&amp;6'!G38)</f>
        <v>12554545.454545453</v>
      </c>
      <c r="G11" s="43">
        <f t="shared" si="0"/>
        <v>409022727.27272725</v>
      </c>
      <c r="H11" s="43">
        <f t="shared" si="1"/>
        <v>40902272.727272734</v>
      </c>
    </row>
    <row r="12" spans="1:8" x14ac:dyDescent="0.25">
      <c r="A12" s="41">
        <v>6</v>
      </c>
      <c r="B12" s="41">
        <v>6</v>
      </c>
      <c r="C12" s="43">
        <f>SUM('TH 5&amp;6'!I38)</f>
        <v>165099999.99999997</v>
      </c>
      <c r="D12" s="43">
        <f>SUM('TH 5&amp;6'!J38)</f>
        <v>16510000</v>
      </c>
      <c r="E12" s="43">
        <f>SUM('TH 5&amp;6'!L38)</f>
        <v>143795454.54545456</v>
      </c>
      <c r="F12" s="43">
        <f>SUM('TH 5&amp;6'!M38)</f>
        <v>14379545.454545457</v>
      </c>
      <c r="G12" s="43">
        <f t="shared" si="0"/>
        <v>308895454.5454545</v>
      </c>
      <c r="H12" s="43">
        <f t="shared" si="1"/>
        <v>30889545.454545457</v>
      </c>
    </row>
    <row r="13" spans="1:8" x14ac:dyDescent="0.25">
      <c r="A13" s="45"/>
      <c r="B13" s="45"/>
      <c r="C13" s="46"/>
      <c r="D13" s="46"/>
      <c r="E13" s="46"/>
      <c r="F13" s="46"/>
      <c r="G13" s="46"/>
      <c r="H13" s="46"/>
    </row>
    <row r="14" spans="1:8" ht="15.75" x14ac:dyDescent="0.25">
      <c r="A14" s="85" t="s">
        <v>30</v>
      </c>
      <c r="B14" s="86"/>
      <c r="C14" s="51" t="e">
        <f t="shared" ref="C14:H14" si="2">SUM(C7:C13)</f>
        <v>#REF!</v>
      </c>
      <c r="D14" s="51" t="e">
        <f t="shared" si="2"/>
        <v>#REF!</v>
      </c>
      <c r="E14" s="51" t="e">
        <f t="shared" si="2"/>
        <v>#REF!</v>
      </c>
      <c r="F14" s="51" t="e">
        <f t="shared" si="2"/>
        <v>#REF!</v>
      </c>
      <c r="G14" s="51" t="e">
        <f t="shared" si="2"/>
        <v>#REF!</v>
      </c>
      <c r="H14" s="54" t="e">
        <f t="shared" si="2"/>
        <v>#REF!</v>
      </c>
    </row>
    <row r="15" spans="1:8" x14ac:dyDescent="0.25">
      <c r="A15" s="38"/>
      <c r="B15" s="38"/>
      <c r="C15" s="38"/>
      <c r="D15" s="38"/>
      <c r="E15" s="38"/>
      <c r="F15" s="38"/>
      <c r="G15" s="38"/>
      <c r="H15" s="38"/>
    </row>
    <row r="16" spans="1:8" x14ac:dyDescent="0.25">
      <c r="A16" s="40" t="s">
        <v>39</v>
      </c>
      <c r="B16" s="39"/>
      <c r="C16" s="39"/>
      <c r="D16" s="39"/>
      <c r="E16" s="39"/>
      <c r="F16" s="56"/>
      <c r="G16" s="39"/>
      <c r="H16" s="39"/>
    </row>
    <row r="17" spans="1:8" x14ac:dyDescent="0.25">
      <c r="A17" s="39"/>
      <c r="B17" s="39"/>
      <c r="C17" s="39"/>
      <c r="D17" s="39"/>
      <c r="E17" s="39"/>
      <c r="F17" s="47"/>
      <c r="G17" s="38"/>
      <c r="H17" s="38"/>
    </row>
    <row r="18" spans="1:8" x14ac:dyDescent="0.25">
      <c r="A18" s="38"/>
      <c r="B18" s="38"/>
      <c r="C18" s="38"/>
      <c r="D18" s="38"/>
      <c r="E18" s="38"/>
      <c r="F18" s="38"/>
      <c r="G18" s="38"/>
      <c r="H18" s="38"/>
    </row>
    <row r="19" spans="1:8" x14ac:dyDescent="0.25">
      <c r="A19" s="40" t="s">
        <v>33</v>
      </c>
      <c r="B19" s="39"/>
      <c r="C19" s="39"/>
      <c r="D19" s="39"/>
      <c r="E19" s="39"/>
      <c r="F19" s="39"/>
      <c r="G19" s="38"/>
      <c r="H19" s="38"/>
    </row>
    <row r="20" spans="1:8" x14ac:dyDescent="0.25">
      <c r="A20" s="40" t="s">
        <v>20</v>
      </c>
      <c r="B20" s="39"/>
      <c r="C20" s="39"/>
      <c r="D20" s="39"/>
      <c r="E20" s="39"/>
      <c r="F20" s="39"/>
      <c r="G20" s="38"/>
      <c r="H20" s="38"/>
    </row>
    <row r="21" spans="1:8" x14ac:dyDescent="0.25">
      <c r="A21" s="38"/>
      <c r="B21" s="38"/>
      <c r="C21" s="38"/>
      <c r="D21" s="38"/>
      <c r="E21" s="38"/>
      <c r="F21" s="38"/>
      <c r="G21" s="38"/>
      <c r="H21" s="38"/>
    </row>
    <row r="22" spans="1:8" x14ac:dyDescent="0.25">
      <c r="A22" s="38"/>
      <c r="B22" s="38"/>
      <c r="C22" s="38"/>
      <c r="D22" s="38"/>
      <c r="E22" s="38"/>
      <c r="F22" s="38"/>
      <c r="G22" s="38"/>
      <c r="H22" s="38"/>
    </row>
    <row r="23" spans="1:8" x14ac:dyDescent="0.25">
      <c r="A23" s="38"/>
      <c r="B23" s="38"/>
      <c r="C23" s="38"/>
      <c r="D23" s="38"/>
      <c r="E23" s="38"/>
      <c r="F23" s="38"/>
      <c r="G23" s="38"/>
      <c r="H23" s="38"/>
    </row>
    <row r="24" spans="1:8" x14ac:dyDescent="0.25">
      <c r="A24" s="38"/>
      <c r="B24" s="38"/>
      <c r="C24" s="38"/>
      <c r="D24" s="38"/>
      <c r="E24" s="38"/>
      <c r="F24" s="38"/>
      <c r="G24" s="38"/>
      <c r="H24" s="38"/>
    </row>
    <row r="25" spans="1:8" x14ac:dyDescent="0.25">
      <c r="A25" s="42" t="s">
        <v>32</v>
      </c>
      <c r="B25" s="39"/>
      <c r="C25" s="39"/>
      <c r="D25" s="39"/>
      <c r="E25" s="39"/>
      <c r="F25" s="39"/>
      <c r="G25" s="38"/>
      <c r="H25" s="38"/>
    </row>
    <row r="26" spans="1:8" x14ac:dyDescent="0.25">
      <c r="A26" s="40" t="s">
        <v>31</v>
      </c>
      <c r="B26" s="39"/>
      <c r="C26" s="39"/>
      <c r="D26" s="39"/>
      <c r="E26" s="39"/>
      <c r="F26" s="39"/>
      <c r="G26" s="38"/>
      <c r="H26" s="38"/>
    </row>
  </sheetData>
  <mergeCells count="6">
    <mergeCell ref="H5:H6"/>
    <mergeCell ref="A14:B14"/>
    <mergeCell ref="A5:A6"/>
    <mergeCell ref="B5:B6"/>
    <mergeCell ref="C5:D5"/>
    <mergeCell ref="E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 1&amp;2</vt:lpstr>
      <vt:lpstr>TH 3&amp;4</vt:lpstr>
      <vt:lpstr>TH 5&amp;6</vt:lpstr>
      <vt:lpstr>PTO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2016-01-06T08:41:50Z</cp:lastPrinted>
  <dcterms:created xsi:type="dcterms:W3CDTF">2015-07-15T07:26:53Z</dcterms:created>
  <dcterms:modified xsi:type="dcterms:W3CDTF">2016-01-06T08:41:53Z</dcterms:modified>
</cp:coreProperties>
</file>