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2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 concurrentCalc="0"/>
  <extLst/>
</workbook>
</file>

<file path=xl/sharedStrings.xml><?xml version="1.0" encoding="utf-8"?>
<sst xmlns="http://schemas.openxmlformats.org/spreadsheetml/2006/main" count="43">
  <si>
    <t>Tangerang,    Januari 2016</t>
  </si>
  <si>
    <t>Laporan</t>
  </si>
  <si>
    <t>: Laporan Omzet Bulanan / Nota</t>
  </si>
  <si>
    <t>Kepada Yth,</t>
  </si>
  <si>
    <t xml:space="preserve">Bulan  </t>
  </si>
  <si>
    <t>: Desember</t>
  </si>
  <si>
    <t>Kepala Dinas Pengelola Keuangan</t>
  </si>
  <si>
    <t>Tahun</t>
  </si>
  <si>
    <t>: 2015</t>
  </si>
  <si>
    <t>dan Asset Daerah</t>
  </si>
  <si>
    <t>cq.Kepala Bidang Pendapatan</t>
  </si>
  <si>
    <t>di</t>
  </si>
  <si>
    <t xml:space="preserve">   T A N G E R A N G</t>
  </si>
  <si>
    <t>Disampaikan dengan hormat, laporan omset bulanan / nota penjualan untuk dijadikan dasar</t>
  </si>
  <si>
    <r>
      <rPr>
        <sz val="10"/>
        <rFont val="Verdana"/>
        <family val="38"/>
        <charset val="0"/>
      </rPr>
      <t>penetapan pajak Hotel / Restoran / Hiburan / Parkir Swasta atas nama</t>
    </r>
    <r>
      <rPr>
        <b/>
        <sz val="10"/>
        <rFont val="Verdana"/>
        <family val="38"/>
        <charset val="0"/>
      </rPr>
      <t xml:space="preserve"> </t>
    </r>
  </si>
  <si>
    <r>
      <rPr>
        <b/>
        <sz val="10"/>
        <rFont val="Verdana"/>
        <family val="38"/>
        <charset val="0"/>
      </rPr>
      <t xml:space="preserve">ALLIUM AIRPORT HOTEL / PT.LINTAS INSANA WISESA </t>
    </r>
    <r>
      <rPr>
        <sz val="10"/>
        <rFont val="Verdana"/>
        <family val="38"/>
        <charset val="0"/>
      </rPr>
      <t>dengan rincian realisasi penjualan sebagai berikut :</t>
    </r>
  </si>
  <si>
    <t>Hari</t>
  </si>
  <si>
    <t>Tanggal</t>
  </si>
  <si>
    <t>Realisasi Penjualan (Rp)</t>
  </si>
  <si>
    <t xml:space="preserve">Keterangan / Rincian Nomor </t>
  </si>
  <si>
    <t>Kamar</t>
  </si>
  <si>
    <t>Penjualan Lain-lain</t>
  </si>
  <si>
    <t>Nota Penjualan</t>
  </si>
  <si>
    <t>Rabu</t>
  </si>
  <si>
    <t>Kamis</t>
  </si>
  <si>
    <t>Jumat</t>
  </si>
  <si>
    <t>Sabtu</t>
  </si>
  <si>
    <t>Minggu</t>
  </si>
  <si>
    <t>Senin</t>
  </si>
  <si>
    <t>Selasa</t>
  </si>
  <si>
    <t>koreksi pendapatan di tanggal 4 des</t>
  </si>
  <si>
    <t>Sub Total</t>
  </si>
  <si>
    <t>Grand Total :</t>
  </si>
  <si>
    <t>* Penjualan lain-lain terdiri dari ( Merchandise, Telephone, Laundry, Business Center &amp; Rental Equipment )</t>
  </si>
  <si>
    <t>* Untuk Bunga Bank sebesar tidak termasuk dalam laporan ini</t>
  </si>
  <si>
    <r>
      <rPr>
        <sz val="10"/>
        <rFont val="Verdana"/>
        <family val="38"/>
        <charset val="0"/>
      </rPr>
      <t xml:space="preserve">Demikian disampaikan, jumlah omset yang kami laporkan / sampaikan tersebut adalah </t>
    </r>
    <r>
      <rPr>
        <b/>
        <sz val="10"/>
        <rFont val="Verdana"/>
        <family val="38"/>
        <charset val="0"/>
      </rPr>
      <t xml:space="preserve">BENAR </t>
    </r>
    <r>
      <rPr>
        <sz val="10"/>
        <rFont val="Verdana"/>
        <family val="38"/>
        <charset val="0"/>
      </rPr>
      <t>sesuai dengan jumlah transaksi</t>
    </r>
  </si>
  <si>
    <t>yang terjadi yang didukung, dengan bukti-bukri transaksi yang sah berupa bon dan / atau bukti lain yang sejenis</t>
  </si>
  <si>
    <t>(tersimpan di perusahaan) yang sewaktu-waktu bila diperlukan kami siap menunjukkan/memberikannya dan apabila terdapat</t>
  </si>
  <si>
    <t>perbedaan (selisih ) antara laporan omset dengan bukti transaksi tersebut, kami siap mempertanggungjawabkan,</t>
  </si>
  <si>
    <t>menyelesaikannya sesuai ketentuan yang berlaku</t>
  </si>
  <si>
    <t>HORMAT KAMI,</t>
  </si>
  <si>
    <t>RINA SAWITRI</t>
  </si>
  <si>
    <t>WAJIB PAJAK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</si>
</sst>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-* #,##0.00_-;\-* #,##0.00_-;_-* &quot;-&quot;??_-;_-@_-"/>
    <numFmt numFmtId="177" formatCode="_(* #,##0_);_(* \(#,##0\);_(* &quot;-&quot;??_);_(@_)"/>
    <numFmt numFmtId="178" formatCode="_ * #,##0.00_ ;_ * \-#,##0.00_ ;_ * &quot;-&quot;??_ ;_ @_ "/>
    <numFmt numFmtId="179" formatCode="_ * #,##0_ ;_ * \-#,##0_ ;_ * &quot;-&quot;_ ;_ @_ "/>
  </numFmts>
  <fonts count="6">
    <font>
      <sz val="12"/>
      <name val="Times New Roman"/>
      <charset val="134"/>
    </font>
    <font>
      <sz val="10"/>
      <name val="Verdana"/>
      <family val="38"/>
      <charset val="0"/>
    </font>
    <font>
      <sz val="10"/>
      <name val="Arial"/>
      <family val="38"/>
      <charset val="0"/>
    </font>
    <font>
      <b/>
      <sz val="8"/>
      <name val="Verdana"/>
      <family val="38"/>
      <charset val="0"/>
    </font>
    <font>
      <b/>
      <sz val="10"/>
      <name val="Verdana"/>
      <family val="38"/>
      <charset val="0"/>
    </font>
    <font>
      <sz val="10"/>
      <color indexed="9"/>
      <name val="Verdana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77" fontId="1" fillId="0" borderId="0" xfId="1" applyNumberFormat="1" applyFont="1" applyAlignment="1"/>
    <xf numFmtId="0" fontId="1" fillId="0" borderId="0" xfId="1" applyNumberFormat="1" applyFont="1" applyAlignment="1"/>
    <xf numFmtId="0" fontId="1" fillId="0" borderId="0" xfId="1" applyNumberFormat="1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4" fillId="0" borderId="3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4" fillId="0" borderId="6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177" fontId="1" fillId="0" borderId="9" xfId="1" applyNumberFormat="1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/>
    <xf numFmtId="177" fontId="1" fillId="0" borderId="12" xfId="1" applyNumberFormat="1" applyFont="1" applyBorder="1" applyAlignment="1"/>
    <xf numFmtId="0" fontId="1" fillId="0" borderId="13" xfId="0" applyFont="1" applyBorder="1" applyAlignment="1"/>
    <xf numFmtId="177" fontId="1" fillId="0" borderId="13" xfId="1" applyNumberFormat="1" applyFont="1" applyBorder="1" applyAlignment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/>
    <xf numFmtId="177" fontId="1" fillId="0" borderId="15" xfId="1" applyNumberFormat="1" applyFont="1" applyBorder="1" applyAlignment="1"/>
    <xf numFmtId="0" fontId="1" fillId="0" borderId="16" xfId="0" applyFont="1" applyBorder="1" applyAlignme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77" fontId="4" fillId="0" borderId="15" xfId="1" applyNumberFormat="1" applyFont="1" applyBorder="1" applyAlignment="1"/>
    <xf numFmtId="177" fontId="4" fillId="0" borderId="16" xfId="1" applyNumberFormat="1" applyFont="1" applyBorder="1" applyAlignment="1"/>
    <xf numFmtId="177" fontId="4" fillId="0" borderId="0" xfId="1" applyNumberFormat="1" applyFont="1" applyAlignment="1">
      <alignment horizontal="right"/>
    </xf>
    <xf numFmtId="177" fontId="4" fillId="0" borderId="0" xfId="1" applyNumberFormat="1" applyFont="1" applyAlignment="1"/>
    <xf numFmtId="177" fontId="3" fillId="0" borderId="0" xfId="1" applyNumberFormat="1" applyFont="1" applyAlignment="1"/>
    <xf numFmtId="0" fontId="4" fillId="0" borderId="0" xfId="0" applyFont="1" applyBorder="1" applyAlignment="1">
      <alignment horizontal="center"/>
    </xf>
    <xf numFmtId="177" fontId="5" fillId="2" borderId="0" xfId="1" applyNumberFormat="1" applyFont="1" applyFill="1" applyAlignment="1"/>
    <xf numFmtId="176" fontId="1" fillId="0" borderId="0" xfId="1" applyNumberFormat="1" applyFont="1" applyAlignment="1"/>
    <xf numFmtId="177" fontId="1" fillId="0" borderId="0" xfId="0" applyNumberFormat="1" applyFont="1" applyBorder="1" applyAlignment="1"/>
    <xf numFmtId="176" fontId="5" fillId="2" borderId="0" xfId="1" applyNumberFormat="1" applyFon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:\DAILY INCOME AUDIT REPORT\PB 1 2015\PB1 OK December 2015 RVS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1)"/>
      <sheetName val="(2)"/>
      <sheetName val="(3)"/>
      <sheetName val="(4)"/>
      <sheetName val="(5)"/>
      <sheetName val="(6)"/>
      <sheetName val="(7)"/>
      <sheetName val="(8)"/>
      <sheetName val="(9)"/>
      <sheetName val="(10)"/>
      <sheetName val="(11)"/>
      <sheetName val="(12)"/>
      <sheetName val="(13)"/>
      <sheetName val="(14)"/>
      <sheetName val="(15)"/>
      <sheetName val="(16)"/>
      <sheetName val="(17)"/>
      <sheetName val="(18)"/>
      <sheetName val="(19)"/>
      <sheetName val="(20)"/>
      <sheetName val="(21)"/>
      <sheetName val="(22)"/>
      <sheetName val="(23)"/>
      <sheetName val="(24)"/>
      <sheetName val="(25)"/>
      <sheetName val="(26)"/>
      <sheetName val="(27)"/>
      <sheetName val="(28)"/>
      <sheetName val="(29)"/>
      <sheetName val="(30)"/>
      <sheetName val="(31)"/>
      <sheetName val="PB-1"/>
      <sheetName val="Sheet1"/>
      <sheetName val="Sheet 2"/>
      <sheetName val="Segment"/>
    </sheetNames>
    <sheetDataSet>
      <sheetData sheetId="0">
        <row r="11">
          <cell r="C11">
            <v>42778099.1735538</v>
          </cell>
        </row>
        <row r="20">
          <cell r="C20">
            <v>1272727.27272727</v>
          </cell>
        </row>
        <row r="21">
          <cell r="C21">
            <v>0</v>
          </cell>
        </row>
        <row r="22">
          <cell r="C22">
            <v>1165289.25619835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">
        <row r="11">
          <cell r="C11">
            <v>48522727.2727275</v>
          </cell>
        </row>
        <row r="20">
          <cell r="C20">
            <v>1851239.66942149</v>
          </cell>
        </row>
        <row r="21">
          <cell r="C21">
            <v>619.834710743802</v>
          </cell>
        </row>
        <row r="22">
          <cell r="C22">
            <v>1230578.52119835</v>
          </cell>
        </row>
        <row r="23">
          <cell r="C23">
            <v>1652.89256198347</v>
          </cell>
        </row>
        <row r="24">
          <cell r="C24">
            <v>0</v>
          </cell>
        </row>
        <row r="25">
          <cell r="C25">
            <v>16528.9256198347</v>
          </cell>
        </row>
      </sheetData>
      <sheetData sheetId="2">
        <row r="11">
          <cell r="C11">
            <v>40035950.4132232</v>
          </cell>
        </row>
        <row r="20">
          <cell r="C20">
            <v>842975.20661157</v>
          </cell>
        </row>
        <row r="21">
          <cell r="C21">
            <v>0</v>
          </cell>
        </row>
        <row r="22">
          <cell r="C22">
            <v>1380165.2892562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3">
        <row r="11">
          <cell r="C11">
            <v>32600000</v>
          </cell>
        </row>
        <row r="20">
          <cell r="C20">
            <v>121206611.570248</v>
          </cell>
        </row>
        <row r="21">
          <cell r="C21">
            <v>0</v>
          </cell>
        </row>
        <row r="22">
          <cell r="C22">
            <v>1246694.22838843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4">
        <row r="11">
          <cell r="C11">
            <v>25205785.1239669</v>
          </cell>
        </row>
        <row r="20">
          <cell r="C20">
            <v>4636364.75239669</v>
          </cell>
        </row>
        <row r="21">
          <cell r="C21">
            <v>0</v>
          </cell>
        </row>
        <row r="22">
          <cell r="C22">
            <v>1231404.95867769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5">
        <row r="11">
          <cell r="C11">
            <v>45351123.9669422</v>
          </cell>
        </row>
        <row r="20">
          <cell r="C20">
            <v>702479.338842975</v>
          </cell>
        </row>
        <row r="21">
          <cell r="C21">
            <v>7231.40495867769</v>
          </cell>
        </row>
        <row r="22">
          <cell r="C22">
            <v>1537190.08264463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6">
        <row r="11">
          <cell r="C11">
            <v>61766570.2479339</v>
          </cell>
        </row>
        <row r="20">
          <cell r="C20">
            <v>-119785123.966942</v>
          </cell>
        </row>
        <row r="21">
          <cell r="C21">
            <v>42404.958677686</v>
          </cell>
        </row>
        <row r="22">
          <cell r="C22">
            <v>1578512.39669421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7">
        <row r="11">
          <cell r="C11">
            <v>21365322.3140496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1487603.30578512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826446.280991736</v>
          </cell>
        </row>
      </sheetData>
      <sheetData sheetId="8">
        <row r="11">
          <cell r="C11">
            <v>16268082.6446281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1610330.59264463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9">
        <row r="11">
          <cell r="C11">
            <v>59513467.1702479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1173553.71900826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0">
        <row r="11">
          <cell r="C11">
            <v>60184706.6115702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826446.280991736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16528.9256198347</v>
          </cell>
        </row>
      </sheetData>
      <sheetData sheetId="11">
        <row r="11">
          <cell r="C11">
            <v>20685206.6115702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793388.42846281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2">
        <row r="11">
          <cell r="C11">
            <v>23867214.8760331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1024793.38833058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3">
        <row r="11">
          <cell r="C11">
            <v>66146819.0082645</v>
          </cell>
        </row>
        <row r="20">
          <cell r="C20">
            <v>454545.454545455</v>
          </cell>
        </row>
        <row r="21">
          <cell r="C21">
            <v>0</v>
          </cell>
        </row>
        <row r="22">
          <cell r="C22">
            <v>1190082.6446281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165289.256198347</v>
          </cell>
        </row>
      </sheetData>
      <sheetData sheetId="14">
        <row r="11">
          <cell r="C11">
            <v>47955414.0495868</v>
          </cell>
        </row>
        <row r="20">
          <cell r="C20">
            <v>338842.975207934</v>
          </cell>
        </row>
        <row r="21">
          <cell r="C21">
            <v>0</v>
          </cell>
        </row>
        <row r="22">
          <cell r="C22">
            <v>1252066.11567769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33057.8512396694</v>
          </cell>
        </row>
      </sheetData>
      <sheetData sheetId="15">
        <row r="11">
          <cell r="C11">
            <v>31706446.2809917</v>
          </cell>
        </row>
        <row r="20">
          <cell r="C20">
            <v>206611.570247934</v>
          </cell>
        </row>
        <row r="21">
          <cell r="C21">
            <v>0</v>
          </cell>
        </row>
        <row r="22">
          <cell r="C22">
            <v>1326446.28091735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6">
        <row r="11">
          <cell r="C11">
            <v>27818926.446281</v>
          </cell>
        </row>
        <row r="20">
          <cell r="C20">
            <v>82644.6280991736</v>
          </cell>
        </row>
        <row r="21">
          <cell r="C21">
            <v>0</v>
          </cell>
        </row>
        <row r="22">
          <cell r="C22">
            <v>1056198.35595041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7">
        <row r="11">
          <cell r="C11">
            <v>35081884.2975207</v>
          </cell>
        </row>
        <row r="20">
          <cell r="C20">
            <v>413223.140495868</v>
          </cell>
        </row>
        <row r="21">
          <cell r="C21">
            <v>0</v>
          </cell>
        </row>
        <row r="22">
          <cell r="C22">
            <v>305785.12396694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18">
        <row r="11">
          <cell r="C11">
            <v>8891892.56198351</v>
          </cell>
        </row>
        <row r="20">
          <cell r="C20">
            <v>16404958.677686</v>
          </cell>
        </row>
        <row r="21">
          <cell r="C21">
            <v>0</v>
          </cell>
        </row>
        <row r="22">
          <cell r="C22">
            <v>420661.165826447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330578.512396694</v>
          </cell>
        </row>
      </sheetData>
      <sheetData sheetId="19">
        <row r="11">
          <cell r="C11">
            <v>7965528.92561984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396694.214876033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0">
        <row r="11">
          <cell r="C11">
            <v>9968830.57851239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396694.214876032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1">
        <row r="11">
          <cell r="C11">
            <v>9163400.82644628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396694.214876033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2">
        <row r="11">
          <cell r="C11">
            <v>9967512.39669421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567355.390511364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3">
        <row r="11">
          <cell r="C11">
            <v>20518248.7603306</v>
          </cell>
        </row>
        <row r="20">
          <cell r="C20">
            <v>165289.256198347</v>
          </cell>
        </row>
        <row r="21">
          <cell r="C21">
            <v>0</v>
          </cell>
        </row>
        <row r="22">
          <cell r="C22">
            <v>358677.693487603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4">
        <row r="11">
          <cell r="C11">
            <v>11724429.7520661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280991.73553719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165289.256198347</v>
          </cell>
        </row>
      </sheetData>
      <sheetData sheetId="25">
        <row r="11">
          <cell r="C11">
            <v>13692674.3801653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272727.272727272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6">
        <row r="11">
          <cell r="C11">
            <v>8754215.70247934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462809.917355372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165289.256198347</v>
          </cell>
        </row>
      </sheetData>
      <sheetData sheetId="27">
        <row r="11">
          <cell r="C11">
            <v>17164712.3966942</v>
          </cell>
        </row>
        <row r="20">
          <cell r="C20">
            <v>132231.404958678</v>
          </cell>
        </row>
        <row r="21">
          <cell r="C21">
            <v>0</v>
          </cell>
        </row>
        <row r="22">
          <cell r="C22">
            <v>647933.89592562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8">
        <row r="11">
          <cell r="C11">
            <v>17474876.4793388</v>
          </cell>
        </row>
        <row r="20">
          <cell r="C20">
            <v>214876.033057851</v>
          </cell>
        </row>
        <row r="21">
          <cell r="C21">
            <v>0</v>
          </cell>
        </row>
        <row r="22">
          <cell r="C22">
            <v>543388.440826446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9">
        <row r="11">
          <cell r="C11">
            <v>12012627.4390083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696694.211876033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30">
        <row r="11">
          <cell r="C11">
            <v>66592438.4549587</v>
          </cell>
        </row>
        <row r="20">
          <cell r="C20">
            <v>1446280.99</v>
          </cell>
        </row>
        <row r="21">
          <cell r="C21">
            <v>0</v>
          </cell>
        </row>
        <row r="22">
          <cell r="C22">
            <v>600826.457727273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31">
        <row r="25">
          <cell r="E25">
            <v>352855831.564327</v>
          </cell>
        </row>
      </sheetData>
      <sheetData sheetId="32"/>
      <sheetData sheetId="33">
        <row r="51">
          <cell r="C51">
            <v>2343031565.60601</v>
          </cell>
        </row>
      </sheetData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79"/>
  <sheetViews>
    <sheetView tabSelected="1" workbookViewId="0">
      <selection activeCell="E14" sqref="E14"/>
    </sheetView>
  </sheetViews>
  <sheetFormatPr defaultColWidth="8" defaultRowHeight="12.75"/>
  <cols>
    <col min="1" max="2" width="10.25" style="1" customWidth="1"/>
    <col min="3" max="4" width="22.5" style="4" customWidth="1"/>
    <col min="5" max="5" width="38.25" style="1" customWidth="1"/>
    <col min="6" max="256" width="8" style="1"/>
  </cols>
  <sheetData>
    <row r="1" s="1" customFormat="1" spans="3:5">
      <c r="C1" s="4"/>
      <c r="D1" s="4"/>
      <c r="E1" s="1" t="s">
        <v>0</v>
      </c>
    </row>
    <row r="2" customFormat="1" ht="15.75" spans="1:256">
      <c r="A2" s="1" t="s">
        <v>1</v>
      </c>
      <c r="B2" s="5" t="s">
        <v>2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="1" customFormat="1" spans="2:5">
      <c r="B3" s="4"/>
      <c r="C3" s="4"/>
      <c r="D3" s="4"/>
      <c r="E3" s="1" t="s">
        <v>3</v>
      </c>
    </row>
    <row r="4" s="1" customFormat="1" spans="1:5">
      <c r="A4" s="1" t="s">
        <v>4</v>
      </c>
      <c r="B4" s="6" t="s">
        <v>5</v>
      </c>
      <c r="C4" s="4"/>
      <c r="D4" s="4"/>
      <c r="E4" s="1" t="s">
        <v>6</v>
      </c>
    </row>
    <row r="5" s="1" customFormat="1" spans="1:5">
      <c r="A5" s="1" t="s">
        <v>7</v>
      </c>
      <c r="B5" s="6" t="s">
        <v>8</v>
      </c>
      <c r="C5" s="4"/>
      <c r="D5" s="4"/>
      <c r="E5" s="1" t="s">
        <v>9</v>
      </c>
    </row>
    <row r="6" s="1" customFormat="1" spans="3:5">
      <c r="C6" s="4"/>
      <c r="D6" s="4"/>
      <c r="E6" s="1" t="s">
        <v>10</v>
      </c>
    </row>
    <row r="7" s="1" customFormat="1" spans="3:5">
      <c r="C7" s="4"/>
      <c r="D7" s="4"/>
      <c r="E7" s="1" t="s">
        <v>11</v>
      </c>
    </row>
    <row r="8" s="1" customFormat="1" spans="3:5">
      <c r="C8" s="4"/>
      <c r="D8" s="4"/>
      <c r="E8" s="1" t="s">
        <v>12</v>
      </c>
    </row>
    <row r="9" s="2" customFormat="1" spans="1:256">
      <c r="A9" s="1"/>
      <c r="B9" s="1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="2" customFormat="1" spans="1:256">
      <c r="A10" s="1"/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1" ht="15.75" spans="1:256">
      <c r="A11" s="1" t="s">
        <v>13</v>
      </c>
      <c r="B11" s="1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1" ht="15.75" spans="1:256">
      <c r="A12" s="1" t="s">
        <v>14</v>
      </c>
      <c r="B12" s="1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1" ht="15.75" spans="1:256">
      <c r="A13" s="1" t="s">
        <v>15</v>
      </c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="2" customFormat="1" spans="1:256">
      <c r="A14" s="1"/>
      <c r="B14" s="1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="2" customFormat="1" ht="13.5" spans="1:256">
      <c r="A15" s="1"/>
      <c r="B15" s="1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="1" customFormat="1" spans="1:5">
      <c r="A16" s="7" t="s">
        <v>16</v>
      </c>
      <c r="B16" s="8" t="s">
        <v>17</v>
      </c>
      <c r="C16" s="9" t="s">
        <v>18</v>
      </c>
      <c r="D16" s="9"/>
      <c r="E16" s="10" t="s">
        <v>19</v>
      </c>
    </row>
    <row r="17" s="1" customFormat="1" spans="1:5">
      <c r="A17" s="11"/>
      <c r="B17" s="12"/>
      <c r="C17" s="13" t="s">
        <v>20</v>
      </c>
      <c r="D17" s="13" t="s">
        <v>21</v>
      </c>
      <c r="E17" s="14" t="s">
        <v>22</v>
      </c>
    </row>
    <row r="18" s="1" customFormat="1" spans="1:5">
      <c r="A18" s="15" t="s">
        <v>23</v>
      </c>
      <c r="B18" s="16">
        <v>1</v>
      </c>
      <c r="C18" s="17">
        <f>'[1](1)'!$C$11*1.1</f>
        <v>47055909.0909092</v>
      </c>
      <c r="D18" s="17">
        <f>SUM('[1](1)'!$C$20:$C$25)*1.1</f>
        <v>2681818.18181818</v>
      </c>
      <c r="E18" s="18"/>
    </row>
    <row r="19" s="1" customFormat="1" spans="1:5">
      <c r="A19" s="19" t="s">
        <v>24</v>
      </c>
      <c r="B19" s="20">
        <v>2</v>
      </c>
      <c r="C19" s="21">
        <f>'[1](2)'!$C$11*1.1</f>
        <v>53375000.0000003</v>
      </c>
      <c r="D19" s="21">
        <f>SUM('[1](2)'!$C$20:$C$25)*1.1</f>
        <v>3410681.82786364</v>
      </c>
      <c r="E19" s="22"/>
    </row>
    <row r="20" s="1" customFormat="1" spans="1:5">
      <c r="A20" s="19" t="s">
        <v>25</v>
      </c>
      <c r="B20" s="20">
        <v>3</v>
      </c>
      <c r="C20" s="21">
        <f>'[1](3)'!$C$11*1.1</f>
        <v>44039545.4545455</v>
      </c>
      <c r="D20" s="21">
        <f>SUM('[1](3)'!$C$20:$C$25)*1.1</f>
        <v>2445454.54545455</v>
      </c>
      <c r="E20" s="22"/>
    </row>
    <row r="21" s="1" customFormat="1" spans="1:5">
      <c r="A21" s="19" t="s">
        <v>26</v>
      </c>
      <c r="B21" s="20">
        <v>4</v>
      </c>
      <c r="C21" s="21">
        <f>'[1](4)'!$C$11*1.1</f>
        <v>35860000</v>
      </c>
      <c r="D21" s="21">
        <f>SUM('[1](4)'!$C$20:$C$25)*1.1</f>
        <v>134698636.3785</v>
      </c>
      <c r="E21" s="22"/>
    </row>
    <row r="22" s="1" customFormat="1" spans="1:5">
      <c r="A22" s="19" t="s">
        <v>27</v>
      </c>
      <c r="B22" s="20">
        <v>5</v>
      </c>
      <c r="C22" s="21">
        <f>'[1](5)'!$C$11*1.1</f>
        <v>27726363.6363636</v>
      </c>
      <c r="D22" s="21">
        <f>SUM('[1](5)'!$C$20:$C$25)*1.1</f>
        <v>6454546.68218182</v>
      </c>
      <c r="E22" s="22"/>
    </row>
    <row r="23" s="1" customFormat="1" spans="1:5">
      <c r="A23" s="19" t="s">
        <v>28</v>
      </c>
      <c r="B23" s="20">
        <v>6</v>
      </c>
      <c r="C23" s="21">
        <f>'[1](6)'!$C$11*1.1</f>
        <v>49886236.3636364</v>
      </c>
      <c r="D23" s="21">
        <f>SUM('[1](6)'!$C$20:$C$25)*1.1</f>
        <v>2471590.90909091</v>
      </c>
      <c r="E23" s="22"/>
    </row>
    <row r="24" s="1" customFormat="1" spans="1:5">
      <c r="A24" s="19" t="s">
        <v>29</v>
      </c>
      <c r="B24" s="20">
        <v>7</v>
      </c>
      <c r="C24" s="21">
        <f>'[1](7)'!$C$11*1.1</f>
        <v>67943227.2727273</v>
      </c>
      <c r="D24" s="21">
        <f>SUM('[1](7)'!$C$20:$C$25)*1.1</f>
        <v>-129980627.272727</v>
      </c>
      <c r="E24" s="22" t="s">
        <v>30</v>
      </c>
    </row>
    <row r="25" s="1" customFormat="1" spans="1:5">
      <c r="A25" s="19" t="s">
        <v>23</v>
      </c>
      <c r="B25" s="20">
        <v>8</v>
      </c>
      <c r="C25" s="21">
        <f>'[1](8)'!$C$11*1.1</f>
        <v>23501854.5454546</v>
      </c>
      <c r="D25" s="21">
        <f>SUM('[1](8)'!$C$20:$C$25)*1.1</f>
        <v>2545454.54545454</v>
      </c>
      <c r="E25" s="22"/>
    </row>
    <row r="26" s="1" customFormat="1" spans="1:5">
      <c r="A26" s="19" t="s">
        <v>24</v>
      </c>
      <c r="B26" s="20">
        <v>9</v>
      </c>
      <c r="C26" s="21">
        <f>'[1](9)'!$C$11*1.1</f>
        <v>17894890.9090909</v>
      </c>
      <c r="D26" s="21">
        <f>SUM('[1](9)'!$C$20:$C$25)*1.1</f>
        <v>1771363.65190909</v>
      </c>
      <c r="E26" s="22"/>
    </row>
    <row r="27" s="1" customFormat="1" spans="1:5">
      <c r="A27" s="19" t="s">
        <v>25</v>
      </c>
      <c r="B27" s="20">
        <v>10</v>
      </c>
      <c r="C27" s="21">
        <f>'[1](10)'!$C$11*1.1</f>
        <v>65464813.8872727</v>
      </c>
      <c r="D27" s="21">
        <f>SUM('[1](10)'!$C$20:$C$25)*1.1</f>
        <v>1290909.09090909</v>
      </c>
      <c r="E27" s="22"/>
    </row>
    <row r="28" s="1" customFormat="1" spans="1:5">
      <c r="A28" s="19" t="s">
        <v>26</v>
      </c>
      <c r="B28" s="20">
        <v>11</v>
      </c>
      <c r="C28" s="21">
        <f>'[1](11)'!$C$11*1.1</f>
        <v>66203177.2727272</v>
      </c>
      <c r="D28" s="21">
        <f>SUM('[1](11)'!$C$20:$C$25)*1.1</f>
        <v>927272.727272728</v>
      </c>
      <c r="E28" s="22"/>
    </row>
    <row r="29" s="1" customFormat="1" spans="1:5">
      <c r="A29" s="19" t="s">
        <v>27</v>
      </c>
      <c r="B29" s="20">
        <v>12</v>
      </c>
      <c r="C29" s="21">
        <f>'[1](12)'!$C$11*1.1</f>
        <v>22753727.2727272</v>
      </c>
      <c r="D29" s="21">
        <f>SUM('[1](12)'!$C$20:$C$25)*1.1</f>
        <v>872727.271309091</v>
      </c>
      <c r="E29" s="22"/>
    </row>
    <row r="30" s="1" customFormat="1" spans="1:5">
      <c r="A30" s="19" t="s">
        <v>28</v>
      </c>
      <c r="B30" s="20">
        <v>13</v>
      </c>
      <c r="C30" s="21">
        <f>'[1](13)'!$C$11*1.1</f>
        <v>26253936.3636364</v>
      </c>
      <c r="D30" s="21">
        <f>SUM('[1](13)'!$C$20:$C$25)*1.1</f>
        <v>1127272.72716364</v>
      </c>
      <c r="E30" s="22"/>
    </row>
    <row r="31" s="1" customFormat="1" spans="1:5">
      <c r="A31" s="19" t="s">
        <v>29</v>
      </c>
      <c r="B31" s="20">
        <v>14</v>
      </c>
      <c r="C31" s="21">
        <f>'[1](14)'!$C$11*1.1</f>
        <v>72761500.909091</v>
      </c>
      <c r="D31" s="21">
        <f>SUM('[1](14)'!$C$20:$C$25)*1.1</f>
        <v>1990909.09090909</v>
      </c>
      <c r="E31" s="22"/>
    </row>
    <row r="32" s="1" customFormat="1" spans="1:5">
      <c r="A32" s="19" t="s">
        <v>23</v>
      </c>
      <c r="B32" s="20">
        <v>15</v>
      </c>
      <c r="C32" s="21">
        <f>'[1](15)'!$C$11*1.1</f>
        <v>52750955.4545455</v>
      </c>
      <c r="D32" s="21">
        <f>SUM('[1](15)'!$C$20:$C$25)*1.1</f>
        <v>1786363.63633782</v>
      </c>
      <c r="E32" s="22"/>
    </row>
    <row r="33" s="1" customFormat="1" spans="1:5">
      <c r="A33" s="19" t="s">
        <v>24</v>
      </c>
      <c r="B33" s="20">
        <v>16</v>
      </c>
      <c r="C33" s="21">
        <f>'[1](16)'!$C$11*1.1</f>
        <v>34877090.9090909</v>
      </c>
      <c r="D33" s="21">
        <f>SUM('[1](16)'!$C$20:$C$25)*1.1</f>
        <v>1686363.63628181</v>
      </c>
      <c r="E33" s="22"/>
    </row>
    <row r="34" s="1" customFormat="1" spans="1:5">
      <c r="A34" s="19" t="s">
        <v>25</v>
      </c>
      <c r="B34" s="20">
        <v>17</v>
      </c>
      <c r="C34" s="21">
        <f>'[1](17)'!$C$11*1.1</f>
        <v>30600819.0909091</v>
      </c>
      <c r="D34" s="21">
        <f>SUM('[1](17)'!$C$20:$C$25)*1.1</f>
        <v>1252727.28245454</v>
      </c>
      <c r="E34" s="22"/>
    </row>
    <row r="35" s="1" customFormat="1" spans="1:5">
      <c r="A35" s="19" t="s">
        <v>26</v>
      </c>
      <c r="B35" s="20">
        <v>18</v>
      </c>
      <c r="C35" s="21">
        <f>'[1](18)'!$C$11*1.1</f>
        <v>38590072.7272728</v>
      </c>
      <c r="D35" s="21">
        <f>SUM('[1](18)'!$C$20:$C$25)*1.1</f>
        <v>790909.090909089</v>
      </c>
      <c r="E35" s="22"/>
    </row>
    <row r="36" s="1" customFormat="1" spans="1:5">
      <c r="A36" s="19" t="s">
        <v>27</v>
      </c>
      <c r="B36" s="20">
        <v>19</v>
      </c>
      <c r="C36" s="21">
        <f>'[1](19)'!$C$11*1.1</f>
        <v>9781081.81818186</v>
      </c>
      <c r="D36" s="21">
        <f>SUM('[1](19)'!$C$20:$C$25)*1.1</f>
        <v>18871818.1915001</v>
      </c>
      <c r="E36" s="23"/>
    </row>
    <row r="37" s="1" customFormat="1" spans="1:5">
      <c r="A37" s="19" t="s">
        <v>28</v>
      </c>
      <c r="B37" s="20">
        <v>20</v>
      </c>
      <c r="C37" s="21">
        <f>'[1](20)'!$C$11*1.1</f>
        <v>8762081.81818182</v>
      </c>
      <c r="D37" s="21">
        <f>SUM('[1](20)'!$C$20:$C$25)*1.1</f>
        <v>436363.636363636</v>
      </c>
      <c r="E37" s="22"/>
    </row>
    <row r="38" s="1" customFormat="1" spans="1:5">
      <c r="A38" s="19" t="s">
        <v>29</v>
      </c>
      <c r="B38" s="20">
        <v>21</v>
      </c>
      <c r="C38" s="21">
        <f>'[1](21)'!$C$11*1.1</f>
        <v>10965713.6363636</v>
      </c>
      <c r="D38" s="21">
        <f>SUM('[1](21)'!$C$20:$C$25)*1.1</f>
        <v>436363.636363635</v>
      </c>
      <c r="E38" s="22"/>
    </row>
    <row r="39" s="1" customFormat="1" spans="1:5">
      <c r="A39" s="19" t="s">
        <v>23</v>
      </c>
      <c r="B39" s="20">
        <v>22</v>
      </c>
      <c r="C39" s="21">
        <f>'[1](22)'!$C$11*1.1</f>
        <v>10079740.9090909</v>
      </c>
      <c r="D39" s="21">
        <f>SUM('[1](22)'!$C$20:$C$25)*1.1</f>
        <v>436363.636363636</v>
      </c>
      <c r="E39" s="22"/>
    </row>
    <row r="40" s="1" customFormat="1" spans="1:5">
      <c r="A40" s="19" t="s">
        <v>24</v>
      </c>
      <c r="B40" s="20">
        <v>23</v>
      </c>
      <c r="C40" s="21">
        <f>'[1](23)'!$C$11*1.1</f>
        <v>10964263.6363636</v>
      </c>
      <c r="D40" s="21">
        <f>SUM('[1](23)'!$C$20:$C$25)*1.1</f>
        <v>624090.9295625</v>
      </c>
      <c r="E40" s="22"/>
    </row>
    <row r="41" s="1" customFormat="1" spans="1:5">
      <c r="A41" s="19" t="s">
        <v>25</v>
      </c>
      <c r="B41" s="20">
        <v>24</v>
      </c>
      <c r="C41" s="21">
        <f>'[1](24)'!$C$11*1.1</f>
        <v>22570073.6363637</v>
      </c>
      <c r="D41" s="21">
        <f>SUM('[1](24)'!$C$20:$C$25)*1.1</f>
        <v>576363.644654545</v>
      </c>
      <c r="E41" s="22"/>
    </row>
    <row r="42" s="1" customFormat="1" spans="1:5">
      <c r="A42" s="19" t="s">
        <v>26</v>
      </c>
      <c r="B42" s="20">
        <v>25</v>
      </c>
      <c r="C42" s="21">
        <f>'[1](25)'!$C$11*1.1</f>
        <v>12896872.7272727</v>
      </c>
      <c r="D42" s="21">
        <f>SUM('[1](25)'!$C$20:$C$25)*1.1</f>
        <v>490909.090909091</v>
      </c>
      <c r="E42" s="22"/>
    </row>
    <row r="43" s="1" customFormat="1" spans="1:5">
      <c r="A43" s="19" t="s">
        <v>27</v>
      </c>
      <c r="B43" s="20">
        <v>26</v>
      </c>
      <c r="C43" s="21">
        <f>'[1](26)'!$C$11*1.1</f>
        <v>15061941.8181818</v>
      </c>
      <c r="D43" s="21">
        <f>SUM('[1](26)'!$C$20:$C$25)*1.1</f>
        <v>299999.999999999</v>
      </c>
      <c r="E43" s="22"/>
    </row>
    <row r="44" s="1" customFormat="1" spans="1:5">
      <c r="A44" s="19" t="s">
        <v>28</v>
      </c>
      <c r="B44" s="20">
        <v>27</v>
      </c>
      <c r="C44" s="21">
        <f>'[1](27)'!$C$11*1.1</f>
        <v>9629637.27272728</v>
      </c>
      <c r="D44" s="21">
        <f>SUM('[1](27)'!$C$20:$C$25)*1.1</f>
        <v>690909.090909091</v>
      </c>
      <c r="E44" s="22"/>
    </row>
    <row r="45" s="1" customFormat="1" spans="1:5">
      <c r="A45" s="19" t="s">
        <v>29</v>
      </c>
      <c r="B45" s="20">
        <v>28</v>
      </c>
      <c r="C45" s="21">
        <f>'[1](28)'!$C$11*1.1</f>
        <v>18881183.6363636</v>
      </c>
      <c r="D45" s="21">
        <f>SUM('[1](28)'!$C$20:$C$25)*1.1</f>
        <v>858181.830972728</v>
      </c>
      <c r="E45" s="22"/>
    </row>
    <row r="46" s="1" customFormat="1" spans="1:5">
      <c r="A46" s="19" t="s">
        <v>23</v>
      </c>
      <c r="B46" s="20">
        <v>29</v>
      </c>
      <c r="C46" s="21">
        <f>'[1](29)'!$C$11*1.1</f>
        <v>19222364.1272727</v>
      </c>
      <c r="D46" s="21">
        <f>SUM('[1](29)'!$C$20:$C$25)*1.1</f>
        <v>834090.921272727</v>
      </c>
      <c r="E46" s="22"/>
    </row>
    <row r="47" s="1" customFormat="1" spans="1:5">
      <c r="A47" s="19" t="s">
        <v>24</v>
      </c>
      <c r="B47" s="20">
        <v>30</v>
      </c>
      <c r="C47" s="21">
        <f>'[1](30)'!$C$11*1.1</f>
        <v>13213890.1829091</v>
      </c>
      <c r="D47" s="21">
        <f>SUM('[1](30)'!$C$20:$C$25)*1.1</f>
        <v>766363.633063636</v>
      </c>
      <c r="E47" s="22"/>
    </row>
    <row r="48" s="1" customFormat="1" ht="13.5" hidden="1" spans="1:5">
      <c r="A48" s="24" t="s">
        <v>29</v>
      </c>
      <c r="B48" s="25">
        <v>31</v>
      </c>
      <c r="C48" s="26">
        <f>'[1](31)'!$C$11*1.1</f>
        <v>73251682.3004546</v>
      </c>
      <c r="D48" s="26">
        <f>SUM('[1](31)'!$C$20:$C$25)*1.1</f>
        <v>2251818.1925</v>
      </c>
      <c r="E48" s="27"/>
    </row>
    <row r="49" customFormat="1" ht="16.5" spans="1:256">
      <c r="A49" s="28" t="s">
        <v>31</v>
      </c>
      <c r="B49" s="29"/>
      <c r="C49" s="30">
        <f>SUM(C18:C48)</f>
        <v>1012819648.67973</v>
      </c>
      <c r="D49" s="31">
        <f>SUM(D18:D48)</f>
        <v>65798010.4375279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="2" customFormat="1" spans="1:256">
      <c r="A50" s="1"/>
      <c r="B50" s="1"/>
      <c r="C50" s="4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1" ht="15.75" spans="1:256">
      <c r="A51" s="1"/>
      <c r="B51" s="1"/>
      <c r="C51" s="32" t="s">
        <v>32</v>
      </c>
      <c r="D51" s="33">
        <f>C49+D49</f>
        <v>1078617659.11726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1" ht="15.75" spans="1:256">
      <c r="A52" s="1"/>
      <c r="B52" s="1"/>
      <c r="C52" s="32"/>
      <c r="D52" s="3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="3" customFormat="1" ht="10.5" spans="1:4">
      <c r="A53" s="3" t="s">
        <v>33</v>
      </c>
      <c r="C53" s="34"/>
      <c r="D53" s="34"/>
    </row>
    <row r="54" customFormat="1" ht="15.75" spans="1:256">
      <c r="A54" s="3" t="s">
        <v>34</v>
      </c>
      <c r="B54" s="3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="2" customFormat="1" spans="1:256">
      <c r="A55" s="1"/>
      <c r="B55" s="1"/>
      <c r="C55" s="4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1" ht="15.75" spans="1:256">
      <c r="A56" s="1" t="s">
        <v>35</v>
      </c>
      <c r="B56" s="1"/>
      <c r="C56" s="4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1" ht="15.75" spans="1:256">
      <c r="A57" s="1" t="s">
        <v>36</v>
      </c>
      <c r="B57" s="1"/>
      <c r="C57" s="4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1" ht="15.75" spans="1:256">
      <c r="A58" s="1" t="s">
        <v>37</v>
      </c>
      <c r="B58" s="1"/>
      <c r="C58" s="4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1" ht="15.75" spans="1:256">
      <c r="A59" s="1" t="s">
        <v>38</v>
      </c>
      <c r="B59" s="1"/>
      <c r="C59" s="4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1" ht="15.75" spans="1:256">
      <c r="A60" s="1" t="s">
        <v>39</v>
      </c>
      <c r="B60" s="1"/>
      <c r="C60" s="4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="2" customFormat="1" spans="1:256">
      <c r="A61" s="1"/>
      <c r="B61" s="1"/>
      <c r="C61" s="4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="2" customFormat="1" spans="1:256">
      <c r="A62" s="1"/>
      <c r="B62" s="1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="1" customFormat="1" spans="3:5">
      <c r="C63" s="4"/>
      <c r="D63" s="4"/>
      <c r="E63" s="35" t="s">
        <v>40</v>
      </c>
    </row>
    <row r="64" s="1" customFormat="1" spans="3:5">
      <c r="C64" s="4"/>
      <c r="D64" s="4"/>
      <c r="E64" s="35"/>
    </row>
    <row r="65" s="1" customFormat="1" spans="3:5">
      <c r="C65" s="4"/>
      <c r="D65" s="4"/>
      <c r="E65" s="35"/>
    </row>
    <row r="66" s="1" customFormat="1" spans="3:5">
      <c r="C66" s="4"/>
      <c r="D66" s="4"/>
      <c r="E66" s="35"/>
    </row>
    <row r="67" s="1" customFormat="1" spans="3:5">
      <c r="C67" s="4"/>
      <c r="D67" s="4"/>
      <c r="E67" s="35"/>
    </row>
    <row r="68" s="1" customFormat="1" spans="3:5">
      <c r="C68" s="4"/>
      <c r="D68" s="4"/>
      <c r="E68" s="35" t="s">
        <v>41</v>
      </c>
    </row>
    <row r="69" s="1" customFormat="1" spans="3:5">
      <c r="C69" s="4"/>
      <c r="D69" s="4"/>
      <c r="E69" s="35" t="s">
        <v>42</v>
      </c>
    </row>
    <row r="70" customFormat="1" ht="15.75" spans="1:256">
      <c r="A70" s="1"/>
      <c r="B70" s="1"/>
      <c r="C70" s="4"/>
      <c r="D70" s="36">
        <f>D51+'[1]Sheet 2'!C51</f>
        <v>3421649224.72327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1" ht="15.75" spans="1:256">
      <c r="A71" s="1"/>
      <c r="B71" s="1"/>
      <c r="C71" s="37"/>
      <c r="D71" s="3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="1" customFormat="1" spans="3:5">
      <c r="C72" s="4"/>
      <c r="D72" s="36"/>
      <c r="E72" s="38"/>
    </row>
    <row r="73" customFormat="1" ht="15.75" spans="1:256">
      <c r="A73" s="1"/>
      <c r="B73" s="1"/>
      <c r="C73" s="4"/>
      <c r="D73" s="39">
        <f>D70*10%</f>
        <v>342164922.472327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="1" customFormat="1" spans="3:5">
      <c r="C74" s="4"/>
      <c r="D74" s="36"/>
      <c r="E74" s="38"/>
    </row>
    <row r="75" customFormat="1" ht="15.75" spans="1:256">
      <c r="A75" s="1"/>
      <c r="B75" s="1"/>
      <c r="C75" s="4"/>
      <c r="D75" s="3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1" ht="15.75" spans="1:256">
      <c r="A76" s="1"/>
      <c r="B76" s="1"/>
      <c r="C76" s="4"/>
      <c r="D76" s="36">
        <f>D73-'[1]PB-1'!E25</f>
        <v>-10690909.0920004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1" ht="15.75" spans="1:256">
      <c r="A77" s="1"/>
      <c r="B77" s="1"/>
      <c r="C77" s="4"/>
      <c r="D77" s="3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1" ht="15.75" spans="1:256">
      <c r="A78" s="1"/>
      <c r="B78" s="1"/>
      <c r="C78" s="4"/>
      <c r="D78" s="3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1" ht="15.75" spans="1:256">
      <c r="A79" s="1"/>
      <c r="B79" s="1"/>
      <c r="C79" s="4"/>
      <c r="D79" s="3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</sheetData>
  <mergeCells count="4">
    <mergeCell ref="C16:D16"/>
    <mergeCell ref="A49:B49"/>
    <mergeCell ref="A16:A17"/>
    <mergeCell ref="B16:B1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Kartika.Ayu</dc:creator>
  <dcterms:created xsi:type="dcterms:W3CDTF">2016-01-18T03:13:33Z</dcterms:created>
  <dcterms:modified xsi:type="dcterms:W3CDTF">2016-01-18T03:14:57Z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