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\Desktop\Power Monitor Project\"/>
    </mc:Choice>
  </mc:AlternateContent>
  <xr:revisionPtr revIDLastSave="0" documentId="13_ncr:1_{D8B52B9A-05A3-46D2-BFE5-C8068D7C72F0}" xr6:coauthVersionLast="47" xr6:coauthVersionMax="47" xr10:uidLastSave="{00000000-0000-0000-0000-000000000000}"/>
  <bookViews>
    <workbookView xWindow="28680" yWindow="-120" windowWidth="29040" windowHeight="15840" xr2:uid="{ABFC8CA6-2AB9-4A5A-AFCA-4275308DA4AF}"/>
  </bookViews>
  <sheets>
    <sheet name="Run with Coupler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B56" i="1"/>
  <c r="E8" i="1"/>
  <c r="G8" i="1" s="1"/>
  <c r="H8" i="1" s="1"/>
  <c r="E6" i="1" l="1"/>
  <c r="G6" i="1" s="1"/>
  <c r="H6" i="1" s="1"/>
  <c r="E11" i="1"/>
  <c r="G11" i="1" s="1"/>
  <c r="H11" i="1" s="1"/>
  <c r="E4" i="1"/>
  <c r="G4" i="1" s="1"/>
  <c r="H4" i="1" s="1"/>
  <c r="E7" i="1"/>
  <c r="G7" i="1" s="1"/>
  <c r="H7" i="1" s="1"/>
  <c r="E10" i="1"/>
  <c r="G10" i="1" s="1"/>
  <c r="H10" i="1" s="1"/>
  <c r="E9" i="1"/>
  <c r="G9" i="1" s="1"/>
  <c r="H9" i="1" s="1"/>
  <c r="E5" i="1"/>
  <c r="G5" i="1" s="1"/>
  <c r="H5" i="1" s="1"/>
  <c r="E3" i="1"/>
  <c r="G3" i="1" s="1"/>
  <c r="H3" i="1" s="1"/>
</calcChain>
</file>

<file path=xl/sharedStrings.xml><?xml version="1.0" encoding="utf-8"?>
<sst xmlns="http://schemas.openxmlformats.org/spreadsheetml/2006/main" count="13" uniqueCount="12">
  <si>
    <t>Vin (mVpp)</t>
  </si>
  <si>
    <t>Vcpl_fwd (mV)</t>
  </si>
  <si>
    <t>Vout (mV)</t>
  </si>
  <si>
    <t>Vcpl_rvs (mV)</t>
  </si>
  <si>
    <t>PNP (Pa)</t>
  </si>
  <si>
    <t>PNP (kPa)</t>
  </si>
  <si>
    <t>MI</t>
  </si>
  <si>
    <t>V/Pa</t>
  </si>
  <si>
    <t>mV/Pa</t>
  </si>
  <si>
    <t>Freq</t>
  </si>
  <si>
    <t>MHz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</si>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</sst>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Vcpl_fwd (mV) vs Vin (mVpp)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 with Coupler'!$A$2:$A$11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'Run with Coupler'!$D$2:$D$11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EA-4A7E-BF80-B8932F71B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31104"/>
        <c:axId val="858836096"/>
      </c:scatterChart>
      <c:valAx>
        <c:axId val="85883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(mVpp)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6096"/>
        <c:crosses val="autoZero"/>
        <c:crossBetween val="midCat"/>
      </c:valAx>
      <c:valAx>
        <c:axId val="85883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Reverse Coupled Voltage (mV)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Vcpl_rvs (mV)</a:t>
            </a:r>
            <a:r>
              <a:rPr lang="en-US" baseline="0"/>
              <a:t> vs </a:t>
            </a:r>
            <a:r>
              <a:rPr lang="en-US" sz="1400" b="0" i="0" u="none" strike="noStrike" baseline="0">
                <a:effectLst/>
              </a:rPr>
              <a:t>Vin (mVpp)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 with Coupler'!$A$2:$A$11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'Run with Coupler'!$B$2:$B$11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F3-44C6-A59C-50F3F12FA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343312"/>
        <c:axId val="250339152"/>
      </c:scatterChart>
      <c:valAx>
        <c:axId val="2503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Voltage (mVpp)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39152"/>
        <c:crosses val="autoZero"/>
        <c:crossBetween val="midCat"/>
      </c:valAx>
      <c:valAx>
        <c:axId val="2503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</a:t>
                </a:r>
                <a:r>
                  <a:rPr lang="en-US" baseline="0"/>
                  <a:t> Coupled Voltage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3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Vin (mVpp) vs</a:t>
            </a:r>
            <a:r>
              <a:rPr lang="en-US" baseline="0"/>
              <a:t>  PNP (Pa)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'Run with Coupler'!$A$2:$A$11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'Run with Coupler'!$G$2:$G$11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C-44C1-9FDF-B8A320FF5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65200"/>
        <c:axId val="904061872"/>
      </c:scatterChart>
      <c:valAx>
        <c:axId val="9040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Negative</a:t>
                </a:r>
                <a:r>
                  <a:rPr lang="en-US" baseline="0"/>
                  <a:t> Pressure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61872"/>
        <c:crosses val="autoZero"/>
        <c:crossBetween val="midCat"/>
      </c:valAx>
      <c:valAx>
        <c:axId val="9040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Voltage (mVpp)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295274</xdr:colOff>
      <xdr:row>14</xdr:row>
      <xdr:rowOff>1905</xdr:rowOff>
    </xdr:from>
    <xdr:to>
      <xdr:col>2</xdr:col>
      <xdr:colOff>815339</xdr:colOff>
      <xdr:row>29</xdr:row>
      <xdr:rowOff>1905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F8880-34C6-45F5-99EE-AF7CD5335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948691</xdr:colOff>
      <xdr:row>14</xdr:row>
      <xdr:rowOff>1905</xdr:rowOff>
    </xdr:from>
    <xdr:to>
      <xdr:col>5</xdr:col>
      <xdr:colOff>104775</xdr:colOff>
      <xdr:row>29</xdr:row>
      <xdr:rowOff>1905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535172-04FA-4ABE-ACA0-5A38C2165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205741</xdr:colOff>
      <xdr:row>13</xdr:row>
      <xdr:rowOff>177165</xdr:rowOff>
    </xdr:from>
    <xdr:to>
      <xdr:col>7</xdr:col>
      <xdr:colOff>744856</xdr:colOff>
      <xdr:row>28</xdr:row>
      <xdr:rowOff>177165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A1D50-CEA8-4539-9B5D-E43C186BD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ibration_NPH_0401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CT EQUATIONS"/>
      <sheetName val="Run with Coupler"/>
      <sheetName val="Run without Coupler"/>
    </sheetNames>
    <sheetDataSet>
      <sheetData sheetId="0">
        <row r="1">
          <cell r="E1" t="str">
            <v>PNP (Pa)</v>
          </cell>
          <cell r="F1" t="str">
            <v>Vin (mVpp)</v>
          </cell>
        </row>
        <row r="2">
          <cell r="B2">
            <v>0</v>
          </cell>
          <cell r="E2">
            <v>0</v>
          </cell>
          <cell r="F2">
            <v>0</v>
          </cell>
        </row>
        <row r="3">
          <cell r="B3">
            <v>9.4</v>
          </cell>
          <cell r="E3">
            <v>52993.527508090614</v>
          </cell>
          <cell r="F3">
            <v>10</v>
          </cell>
        </row>
        <row r="4">
          <cell r="B4">
            <v>18.5</v>
          </cell>
          <cell r="E4">
            <v>109364.88673139158</v>
          </cell>
          <cell r="F4">
            <v>20</v>
          </cell>
        </row>
        <row r="5">
          <cell r="B5">
            <v>27.1</v>
          </cell>
          <cell r="E5">
            <v>161812.29773462785</v>
          </cell>
          <cell r="F5">
            <v>30</v>
          </cell>
        </row>
        <row r="6">
          <cell r="B6">
            <v>36.299999999999997</v>
          </cell>
          <cell r="E6">
            <v>214199.0291262136</v>
          </cell>
          <cell r="F6">
            <v>40</v>
          </cell>
        </row>
        <row r="7">
          <cell r="B7">
            <v>44.8</v>
          </cell>
          <cell r="E7">
            <v>260315.53398058252</v>
          </cell>
          <cell r="F7">
            <v>50</v>
          </cell>
        </row>
        <row r="8">
          <cell r="B8">
            <v>53.9</v>
          </cell>
          <cell r="E8">
            <v>322613.26860841428</v>
          </cell>
          <cell r="F8">
            <v>60</v>
          </cell>
        </row>
        <row r="9">
          <cell r="B9">
            <v>62.9</v>
          </cell>
          <cell r="E9">
            <v>381674.75728155341</v>
          </cell>
          <cell r="F9">
            <v>70</v>
          </cell>
        </row>
        <row r="10">
          <cell r="B10">
            <v>72.3</v>
          </cell>
          <cell r="E10">
            <v>434061.48867313919</v>
          </cell>
          <cell r="F10">
            <v>80</v>
          </cell>
        </row>
        <row r="11">
          <cell r="B11">
            <v>81.7</v>
          </cell>
          <cell r="E11">
            <v>486448.22006472491</v>
          </cell>
          <cell r="F11">
            <v>90</v>
          </cell>
        </row>
      </sheetData>
      <sheetData sheetId="1">
        <row r="1">
          <cell r="B1" t="str">
            <v>Vcpl_fwd (mV)</v>
          </cell>
          <cell r="D1" t="str">
            <v>Vcpl_rvs (mV)</v>
          </cell>
        </row>
        <row r="2">
          <cell r="A2">
            <v>0</v>
          </cell>
          <cell r="B2">
            <v>0</v>
          </cell>
          <cell r="D2">
            <v>0</v>
          </cell>
        </row>
        <row r="3">
          <cell r="A3">
            <v>10</v>
          </cell>
          <cell r="B3">
            <v>9.4</v>
          </cell>
          <cell r="D3">
            <v>2.8</v>
          </cell>
        </row>
        <row r="4">
          <cell r="A4">
            <v>20</v>
          </cell>
          <cell r="B4">
            <v>18.5</v>
          </cell>
          <cell r="D4">
            <v>5.7</v>
          </cell>
        </row>
        <row r="5">
          <cell r="A5">
            <v>30</v>
          </cell>
          <cell r="B5">
            <v>27.1</v>
          </cell>
          <cell r="D5">
            <v>8.5</v>
          </cell>
        </row>
        <row r="6">
          <cell r="A6">
            <v>40</v>
          </cell>
          <cell r="B6">
            <v>36.299999999999997</v>
          </cell>
          <cell r="D6">
            <v>11.4</v>
          </cell>
        </row>
        <row r="7">
          <cell r="A7">
            <v>50</v>
          </cell>
          <cell r="B7">
            <v>44.8</v>
          </cell>
          <cell r="D7">
            <v>14.1</v>
          </cell>
        </row>
        <row r="8">
          <cell r="A8">
            <v>60</v>
          </cell>
          <cell r="B8">
            <v>53.9</v>
          </cell>
          <cell r="D8">
            <v>16.100000000000001</v>
          </cell>
        </row>
        <row r="9">
          <cell r="A9">
            <v>70</v>
          </cell>
          <cell r="B9">
            <v>62.9</v>
          </cell>
          <cell r="D9">
            <v>19.2</v>
          </cell>
        </row>
        <row r="10">
          <cell r="A10">
            <v>80</v>
          </cell>
          <cell r="B10">
            <v>72.3</v>
          </cell>
          <cell r="D10">
            <v>22.1</v>
          </cell>
        </row>
        <row r="11">
          <cell r="A11">
            <v>90</v>
          </cell>
          <cell r="B11">
            <v>81.7</v>
          </cell>
          <cell r="D11">
            <v>24.7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66BFB-0186-414D-846A-6E2DF2C34F03}">
  <dimension ref="A1:K56"/>
  <sheetViews>
    <sheetView tabSelected="1" workbookViewId="0">
      <selection activeCell="J8" sqref="J8"/>
    </sheetView>
  </sheetViews>
  <sheetFormatPr defaultRowHeight="14.4" x14ac:dyDescent="0.3"/>
  <cols>
    <col min="1" max="10" width="18.77734375" customWidth="1"/>
  </cols>
  <sheetData>
    <row r="1" spans="1:11" s="5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0</v>
      </c>
      <c r="G1" s="3" t="s">
        <v>5</v>
      </c>
      <c r="H1" s="3" t="s">
        <v>6</v>
      </c>
      <c r="I1" s="3" t="s">
        <v>11</v>
      </c>
      <c r="J1" s="4">
        <v>4.9439999999999998E-7</v>
      </c>
      <c r="K1" s="5" t="s">
        <v>7</v>
      </c>
    </row>
    <row r="2" spans="1:1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J2" s="1"/>
    </row>
    <row r="3" spans="1:11" x14ac:dyDescent="0.3">
      <c r="A3">
        <v>10</v>
      </c>
      <c r="B3">
        <v>0</v>
      </c>
      <c r="C3">
        <v>0</v>
      </c>
      <c r="D3">
        <v>0</v>
      </c>
      <c r="E3" s="1">
        <f>C3/$J$3</f>
        <v>0</v>
      </c>
      <c r="F3">
        <v>10</v>
      </c>
      <c r="G3" s="2">
        <f t="shared" ref="G3:G11" si="0">E3/1000</f>
        <v>0</v>
      </c>
      <c r="H3">
        <f>G3/1000/SQRT($J$4)</f>
        <v>0</v>
      </c>
      <c r="J3" s="1">
        <f>J1*1000</f>
        <v>4.9439999999999998E-4</v>
      </c>
      <c r="K3" t="s">
        <v>8</v>
      </c>
    </row>
    <row r="4" spans="1:11" x14ac:dyDescent="0.3">
      <c r="A4">
        <v>20</v>
      </c>
      <c r="B4">
        <v>0</v>
      </c>
      <c r="C4">
        <v>0</v>
      </c>
      <c r="D4">
        <v>0</v>
      </c>
      <c r="E4" s="1">
        <f>C4/$J$3</f>
        <v>0</v>
      </c>
      <c r="F4">
        <v>20</v>
      </c>
      <c r="G4" s="2">
        <f t="shared" si="0"/>
        <v>0</v>
      </c>
      <c r="H4">
        <f>G4/1000/SQRT($J$4)</f>
        <v>0</v>
      </c>
      <c r="I4" s="3" t="s">
        <v>9</v>
      </c>
      <c r="J4">
        <v>0.25</v>
      </c>
      <c r="K4" t="s">
        <v>10</v>
      </c>
    </row>
    <row r="5" spans="1:11" x14ac:dyDescent="0.3">
      <c r="A5">
        <v>30</v>
      </c>
      <c r="B5">
        <v>0</v>
      </c>
      <c r="C5">
        <v>0</v>
      </c>
      <c r="D5">
        <v>0</v>
      </c>
      <c r="E5" s="1">
        <f>C5/$J$3</f>
        <v>0</v>
      </c>
      <c r="F5">
        <v>30</v>
      </c>
      <c r="G5" s="2">
        <f t="shared" si="0"/>
        <v>0</v>
      </c>
      <c r="H5">
        <f>G5/1000/SQRT($J$4)</f>
        <v>0</v>
      </c>
    </row>
    <row r="6" spans="1:11" x14ac:dyDescent="0.3">
      <c r="A6">
        <v>40</v>
      </c>
      <c r="B6">
        <v>0</v>
      </c>
      <c r="C6">
        <v>0</v>
      </c>
      <c r="D6">
        <v>0</v>
      </c>
      <c r="E6" s="1">
        <f>C6/$J$3</f>
        <v>0</v>
      </c>
      <c r="F6">
        <v>40</v>
      </c>
      <c r="G6" s="2">
        <f t="shared" si="0"/>
        <v>0</v>
      </c>
      <c r="H6">
        <f>G6/1000/SQRT($J$4)</f>
        <v>0</v>
      </c>
    </row>
    <row r="7" spans="1:11" x14ac:dyDescent="0.3">
      <c r="A7">
        <v>50</v>
      </c>
      <c r="B7">
        <v>0</v>
      </c>
      <c r="C7">
        <v>0</v>
      </c>
      <c r="D7">
        <v>0</v>
      </c>
      <c r="E7" s="1">
        <f>C7/$J$3</f>
        <v>0</v>
      </c>
      <c r="F7">
        <v>50</v>
      </c>
      <c r="G7" s="2">
        <f t="shared" si="0"/>
        <v>0</v>
      </c>
      <c r="H7">
        <f>G7/1000/SQRT($J$4)</f>
        <v>0</v>
      </c>
    </row>
    <row r="8" spans="1:11" x14ac:dyDescent="0.3">
      <c r="A8">
        <v>60</v>
      </c>
      <c r="B8">
        <v>0</v>
      </c>
      <c r="C8">
        <v>0</v>
      </c>
      <c r="D8">
        <v>0</v>
      </c>
      <c r="E8" s="1">
        <f>C8/$J$3</f>
        <v>0</v>
      </c>
      <c r="F8">
        <v>60</v>
      </c>
      <c r="G8" s="2">
        <f t="shared" si="0"/>
        <v>0</v>
      </c>
      <c r="H8">
        <f>G8/1000/SQRT($J$4)</f>
        <v>0</v>
      </c>
    </row>
    <row r="9" spans="1:11" x14ac:dyDescent="0.3">
      <c r="A9">
        <v>70</v>
      </c>
      <c r="B9">
        <v>0</v>
      </c>
      <c r="C9">
        <v>0</v>
      </c>
      <c r="D9">
        <v>0</v>
      </c>
      <c r="E9" s="1">
        <f>C9/$J$3</f>
        <v>0</v>
      </c>
      <c r="F9">
        <v>70</v>
      </c>
      <c r="G9" s="2">
        <f t="shared" si="0"/>
        <v>0</v>
      </c>
      <c r="H9">
        <f>G9/1000/SQRT($J$4)</f>
        <v>0</v>
      </c>
    </row>
    <row r="10" spans="1:11" x14ac:dyDescent="0.3">
      <c r="A10">
        <v>80</v>
      </c>
      <c r="B10">
        <v>0</v>
      </c>
      <c r="C10">
        <v>0</v>
      </c>
      <c r="D10">
        <v>0</v>
      </c>
      <c r="E10" s="1">
        <f>C10/$J$3</f>
        <v>0</v>
      </c>
      <c r="F10">
        <v>80</v>
      </c>
      <c r="G10" s="2">
        <f t="shared" si="0"/>
        <v>0</v>
      </c>
      <c r="H10">
        <f>G10/1000/SQRT($J$4)</f>
        <v>0</v>
      </c>
    </row>
    <row r="11" spans="1:11" x14ac:dyDescent="0.3">
      <c r="A11">
        <v>90</v>
      </c>
      <c r="B11">
        <v>0</v>
      </c>
      <c r="C11">
        <v>0</v>
      </c>
      <c r="D11">
        <v>0</v>
      </c>
      <c r="E11" s="1">
        <f>C11/$J$3</f>
        <v>0</v>
      </c>
      <c r="F11">
        <v>90</v>
      </c>
      <c r="G11" s="2">
        <f t="shared" si="0"/>
        <v>0</v>
      </c>
      <c r="H11">
        <f>G11/1000/SQRT($J$4)</f>
        <v>0</v>
      </c>
    </row>
    <row r="12" spans="1:11" x14ac:dyDescent="0.3">
      <c r="E12" s="2"/>
    </row>
    <row r="13" spans="1:11" x14ac:dyDescent="0.3">
      <c r="E13" s="2"/>
    </row>
    <row r="14" spans="1:11" x14ac:dyDescent="0.3">
      <c r="E14" s="2"/>
    </row>
    <row r="56" spans="2:2" x14ac:dyDescent="0.3">
      <c r="B56">
        <f>(600000+1349.3)/5415.5</f>
        <v>111.04224909980613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 with Coupler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Hawkes</dc:creator>
  <cp:lastModifiedBy>Adrienne Hawkes</cp:lastModifiedBy>
  <dcterms:created xsi:type="dcterms:W3CDTF">2021-12-01T21:02:44Z</dcterms:created>
  <dcterms:modified xsi:type="dcterms:W3CDTF">2021-12-01T21:14:56Z</dcterms:modified>
</cp:coreProperties>
</file>