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ayodele_marshall_un_org/Documents/"/>
    </mc:Choice>
  </mc:AlternateContent>
  <xr:revisionPtr revIDLastSave="0" documentId="8_{4A9275FC-F6AC-4CD6-A096-95FC63CDCD3C}" xr6:coauthVersionLast="45" xr6:coauthVersionMax="45" xr10:uidLastSave="{00000000-0000-0000-0000-000000000000}"/>
  <bookViews>
    <workbookView xWindow="-120" yWindow="-120" windowWidth="20730" windowHeight="11160" firstSheet="7" xr2:uid="{5C25679B-B78A-4F65-91EC-5CCD7471DABE}"/>
  </bookViews>
  <sheets>
    <sheet name="Sheet1" sheetId="1" r:id="rId1"/>
    <sheet name="Sheet1 (2)" sheetId="5" r:id="rId2"/>
    <sheet name="Sheet1 (4)" sheetId="8" r:id="rId3"/>
    <sheet name="Sheet1 (3)" sheetId="7" r:id="rId4"/>
    <sheet name="Sheet8" sheetId="9" r:id="rId5"/>
    <sheet name="Sheet11" sheetId="12" r:id="rId6"/>
    <sheet name="Sheet1 (5)" sheetId="13" r:id="rId7"/>
    <sheet name="Sheet11 (2)" sheetId="14" r:id="rId8"/>
    <sheet name="Sheet8 (3)" sheetId="11" r:id="rId9"/>
    <sheet name="Sheet8 (2)" sheetId="10" r:id="rId10"/>
    <sheet name="Sheet2" sheetId="2" r:id="rId11"/>
    <sheet name="Sheet2 (2)" sheetId="3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8" l="1"/>
  <c r="D7" i="14" l="1"/>
  <c r="AJ5" i="13"/>
  <c r="V19" i="13"/>
  <c r="R5" i="13"/>
  <c r="D19" i="13"/>
  <c r="D7" i="12"/>
  <c r="E19" i="11"/>
  <c r="G14" i="11"/>
  <c r="R6" i="11"/>
  <c r="E19" i="10"/>
  <c r="R6" i="10"/>
  <c r="G12" i="9"/>
  <c r="R6" i="9"/>
  <c r="E19" i="9"/>
  <c r="R6" i="8"/>
  <c r="R6" i="7"/>
  <c r="E19" i="7"/>
  <c r="E19" i="1"/>
  <c r="R6" i="1" l="1"/>
  <c r="K16" i="3" l="1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16" i="2"/>
  <c r="K15" i="2"/>
  <c r="K14" i="2"/>
  <c r="K13" i="2"/>
  <c r="K12" i="2"/>
  <c r="K11" i="2"/>
  <c r="K10" i="2"/>
  <c r="K9" i="2"/>
  <c r="K8" i="2"/>
  <c r="K7" i="2"/>
  <c r="K5" i="2"/>
  <c r="K6" i="2"/>
  <c r="K4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<sst xmlns="http://schemas.openxmlformats.org/spreadsheetml/2006/main" count="181" uniqueCount="43">
  <si>
    <t>Land Cover Change Matrix - Ganges Brahmaputra River Basin</t>
  </si>
  <si>
    <t>Year 1995 Land Cover in square km</t>
  </si>
  <si>
    <t>Year 2015 Land Cover in square km</t>
  </si>
  <si>
    <t xml:space="preserve">  Sum - Year 1995</t>
  </si>
  <si>
    <t>Sum - Year 2015</t>
  </si>
  <si>
    <t>Artificial surface</t>
  </si>
  <si>
    <t>Herbaceous crop</t>
  </si>
  <si>
    <t>Woody area</t>
  </si>
  <si>
    <t>Multiple or Layered crop</t>
  </si>
  <si>
    <t>Grassland</t>
  </si>
  <si>
    <t>Tree cover areas</t>
  </si>
  <si>
    <t>Mangrove</t>
  </si>
  <si>
    <t>Shrub cover areas</t>
  </si>
  <si>
    <t>Shrubs and or herbaceous areas</t>
  </si>
  <si>
    <t>Sparsely natural vegetated areas</t>
  </si>
  <si>
    <t>Terrestrial barren land</t>
  </si>
  <si>
    <t>Permanent snow and glacier</t>
  </si>
  <si>
    <t>In land water Bodies</t>
  </si>
  <si>
    <t>Herbaceous Crops</t>
  </si>
  <si>
    <t>EXAMPLE - HERBACEOUS CROPS</t>
  </si>
  <si>
    <r>
      <t xml:space="preserve">Amount in square kilometres of </t>
    </r>
    <r>
      <rPr>
        <b/>
        <sz val="11"/>
        <color theme="1"/>
        <rFont val="Calibri"/>
        <family val="2"/>
        <scheme val="minor"/>
      </rPr>
      <t xml:space="preserve">Herbaceous Crops Year 1995 </t>
    </r>
  </si>
  <si>
    <r>
      <t xml:space="preserve">Total Amount in square kilometres that changes from other categories of land cover and </t>
    </r>
    <r>
      <rPr>
        <b/>
        <sz val="11"/>
        <color theme="1"/>
        <rFont val="Calibri"/>
        <family val="2"/>
        <scheme val="minor"/>
      </rPr>
      <t xml:space="preserve">adds to Herbaceous Crops </t>
    </r>
  </si>
  <si>
    <r>
      <t xml:space="preserve">Total Amount in square kilometres that </t>
    </r>
    <r>
      <rPr>
        <b/>
        <sz val="11"/>
        <color theme="1"/>
        <rFont val="Calibri"/>
        <family val="2"/>
        <scheme val="minor"/>
      </rPr>
      <t>reduces Herbaceous Crops</t>
    </r>
    <r>
      <rPr>
        <sz val="11"/>
        <color theme="1"/>
        <rFont val="Calibri"/>
        <family val="2"/>
        <scheme val="minor"/>
      </rPr>
      <t xml:space="preserve"> in conversion to other categories of land cover change</t>
    </r>
  </si>
  <si>
    <r>
      <t xml:space="preserve">Amount in square kilometres of </t>
    </r>
    <r>
      <rPr>
        <b/>
        <sz val="11"/>
        <color theme="1"/>
        <rFont val="Calibri"/>
        <family val="2"/>
        <scheme val="minor"/>
      </rPr>
      <t xml:space="preserve">Herbaceous Crops Year 2015 </t>
    </r>
  </si>
  <si>
    <r>
      <t xml:space="preserve">Amount in sq. km. of </t>
    </r>
    <r>
      <rPr>
        <b/>
        <sz val="20"/>
        <color theme="1"/>
        <rFont val="Calibri"/>
        <family val="2"/>
        <scheme val="minor"/>
      </rPr>
      <t xml:space="preserve">Herbaceous Crops Year 1995 </t>
    </r>
  </si>
  <si>
    <r>
      <t xml:space="preserve">Total Amount in sq. km. that </t>
    </r>
    <r>
      <rPr>
        <b/>
        <sz val="20"/>
        <color theme="1"/>
        <rFont val="Calibri"/>
        <family val="2"/>
        <scheme val="minor"/>
      </rPr>
      <t xml:space="preserve">adds to Herbaceous Crops </t>
    </r>
  </si>
  <si>
    <r>
      <t xml:space="preserve">Total Amount in sq. km. that </t>
    </r>
    <r>
      <rPr>
        <b/>
        <sz val="20"/>
        <color theme="1"/>
        <rFont val="Calibri"/>
        <family val="2"/>
        <scheme val="minor"/>
      </rPr>
      <t>reduces Herbaceous Crops</t>
    </r>
  </si>
  <si>
    <r>
      <t xml:space="preserve">Amount in sq. km. of </t>
    </r>
    <r>
      <rPr>
        <b/>
        <sz val="20"/>
        <color theme="1"/>
        <rFont val="Calibri"/>
        <family val="2"/>
        <scheme val="minor"/>
      </rPr>
      <t xml:space="preserve">Herbaceous Crops Year 2015 </t>
    </r>
  </si>
  <si>
    <t>Artificial Surface</t>
  </si>
  <si>
    <t>EXAMPLE - ARTIFICIAL SURFACE</t>
  </si>
  <si>
    <r>
      <t xml:space="preserve">Amount in sq. km. of </t>
    </r>
    <r>
      <rPr>
        <b/>
        <sz val="24"/>
        <color theme="1"/>
        <rFont val="Calibri"/>
        <family val="2"/>
        <scheme val="minor"/>
      </rPr>
      <t xml:space="preserve">Artificial Surface Year 1995 </t>
    </r>
  </si>
  <si>
    <r>
      <t xml:space="preserve">Total Amount in sq. km. that </t>
    </r>
    <r>
      <rPr>
        <b/>
        <sz val="24"/>
        <color theme="1"/>
        <rFont val="Calibri"/>
        <family val="2"/>
        <scheme val="minor"/>
      </rPr>
      <t>adds to Artificial Surface</t>
    </r>
  </si>
  <si>
    <r>
      <t xml:space="preserve">Total Amount in sq. km. that </t>
    </r>
    <r>
      <rPr>
        <b/>
        <sz val="24"/>
        <color theme="1"/>
        <rFont val="Calibri"/>
        <family val="2"/>
        <scheme val="minor"/>
      </rPr>
      <t>reduces Artificial Surface</t>
    </r>
  </si>
  <si>
    <r>
      <t xml:space="preserve">Amount in sq. km. of </t>
    </r>
    <r>
      <rPr>
        <b/>
        <sz val="24"/>
        <color theme="1"/>
        <rFont val="Calibri"/>
        <family val="2"/>
        <scheme val="minor"/>
      </rPr>
      <t xml:space="preserve">Artificial Surface Year 2015 </t>
    </r>
  </si>
  <si>
    <t>Table showing Land Cover Changes Among Categories</t>
  </si>
  <si>
    <t>Year 1995</t>
  </si>
  <si>
    <t>Year 2015</t>
  </si>
  <si>
    <t>Difference</t>
  </si>
  <si>
    <t>Year 1995 % of Total</t>
  </si>
  <si>
    <t>Year 2015 % of Total</t>
  </si>
  <si>
    <t>% Difference between 1995 and 2015</t>
  </si>
  <si>
    <t>Shrubs and/or herbaceous areas</t>
  </si>
  <si>
    <t>In land water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</si>
</sst>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43" fontId="0" fillId="0" borderId="10" xfId="1" applyFont="1" applyFill="1" applyBorder="1"/>
    <xf numFmtId="43" fontId="16" fillId="0" borderId="10" xfId="1" applyFont="1" applyFill="1" applyBorder="1"/>
    <xf numFmtId="0" fontId="16" fillId="33" borderId="18" xfId="0" applyFont="1" applyFill="1" applyBorder="1"/>
    <xf numFmtId="0" fontId="16" fillId="0" borderId="10" xfId="0" applyFont="1" applyBorder="1" applyAlignment="1">
      <alignment horizontal="center"/>
    </xf>
    <xf numFmtId="43" fontId="16" fillId="0" borderId="10" xfId="1" applyFont="1" applyBorder="1"/>
    <xf numFmtId="0" fontId="16" fillId="0" borderId="10" xfId="0" applyFont="1" applyBorder="1"/>
    <xf numFmtId="0" fontId="16" fillId="33" borderId="23" xfId="0" applyFont="1" applyFill="1" applyBorder="1"/>
    <xf numFmtId="0" fontId="16" fillId="33" borderId="21" xfId="0" applyFont="1" applyFill="1" applyBorder="1"/>
    <xf numFmtId="43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wrapText="1"/>
    </xf>
    <xf numFmtId="0" fontId="0" fillId="0" borderId="0" xfId="0"/>
    <xf numFmtId="0" fontId="0" fillId="0" borderId="0" xfId="0" applyAlignment="1">
      <alignment horizontal="center" wrapText="1"/>
    </xf>
    <xf numFmtId="43" fontId="0" fillId="0" borderId="10" xfId="1" applyFont="1" applyBorder="1"/>
    <xf numFmtId="0" fontId="0" fillId="33" borderId="0" xfId="0" applyFill="1"/>
    <xf numFmtId="10" fontId="0" fillId="0" borderId="10" xfId="2" applyNumberFormat="1" applyFont="1" applyBorder="1"/>
    <xf numFmtId="9" fontId="0" fillId="0" borderId="10" xfId="2" applyFont="1" applyBorder="1"/>
    <xf numFmtId="43" fontId="16" fillId="33" borderId="0" xfId="1" applyFont="1" applyFill="1" applyBorder="1"/>
    <xf numFmtId="43" fontId="18" fillId="33" borderId="0" xfId="0" applyNumberFormat="1" applyFont="1" applyFill="1"/>
    <xf numFmtId="43" fontId="19" fillId="33" borderId="0" xfId="0" applyNumberFormat="1" applyFont="1" applyFill="1"/>
    <xf numFmtId="43" fontId="0" fillId="33" borderId="0" xfId="1" applyFont="1" applyFill="1"/>
    <xf numFmtId="43" fontId="14" fillId="33" borderId="0" xfId="1" applyFont="1" applyFill="1"/>
    <xf numFmtId="43" fontId="20" fillId="33" borderId="0" xfId="1" applyFont="1" applyFill="1"/>
    <xf numFmtId="43" fontId="20" fillId="33" borderId="10" xfId="1" applyFont="1" applyFill="1" applyBorder="1"/>
    <xf numFmtId="43" fontId="0" fillId="33" borderId="10" xfId="1" applyFont="1" applyFill="1" applyBorder="1"/>
    <xf numFmtId="43" fontId="20" fillId="33" borderId="14" xfId="1" applyFont="1" applyFill="1" applyBorder="1"/>
    <xf numFmtId="43" fontId="20" fillId="33" borderId="16" xfId="1" applyFont="1" applyFill="1" applyBorder="1"/>
    <xf numFmtId="43" fontId="14" fillId="33" borderId="10" xfId="1" applyFont="1" applyFill="1" applyBorder="1"/>
    <xf numFmtId="43" fontId="20" fillId="33" borderId="0" xfId="1" applyFont="1" applyFill="1" applyBorder="1"/>
    <xf numFmtId="0" fontId="0" fillId="33" borderId="25" xfId="0" applyFill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0" fillId="33" borderId="0" xfId="0" applyFill="1" applyBorder="1"/>
    <xf numFmtId="0" fontId="0" fillId="33" borderId="29" xfId="0" applyFill="1" applyBorder="1"/>
    <xf numFmtId="43" fontId="19" fillId="33" borderId="28" xfId="0" applyNumberFormat="1" applyFont="1" applyFill="1" applyBorder="1"/>
    <xf numFmtId="43" fontId="18" fillId="33" borderId="28" xfId="0" applyNumberFormat="1" applyFont="1" applyFill="1" applyBorder="1"/>
    <xf numFmtId="164" fontId="0" fillId="33" borderId="30" xfId="0" applyNumberFormat="1" applyFill="1" applyBorder="1"/>
    <xf numFmtId="0" fontId="0" fillId="33" borderId="31" xfId="0" applyFill="1" applyBorder="1"/>
    <xf numFmtId="0" fontId="0" fillId="33" borderId="32" xfId="0" applyFill="1" applyBorder="1"/>
    <xf numFmtId="43" fontId="16" fillId="33" borderId="28" xfId="0" applyNumberFormat="1" applyFont="1" applyFill="1" applyBorder="1"/>
    <xf numFmtId="4" fontId="16" fillId="33" borderId="28" xfId="0" applyNumberFormat="1" applyFont="1" applyFill="1" applyBorder="1"/>
    <xf numFmtId="4" fontId="16" fillId="33" borderId="30" xfId="0" applyNumberFormat="1" applyFont="1" applyFill="1" applyBorder="1"/>
    <xf numFmtId="43" fontId="23" fillId="33" borderId="28" xfId="0" applyNumberFormat="1" applyFont="1" applyFill="1" applyBorder="1"/>
    <xf numFmtId="0" fontId="24" fillId="33" borderId="0" xfId="0" applyFont="1" applyFill="1" applyBorder="1"/>
    <xf numFmtId="0" fontId="24" fillId="33" borderId="29" xfId="0" applyFont="1" applyFill="1" applyBorder="1"/>
    <xf numFmtId="43" fontId="25" fillId="33" borderId="28" xfId="0" applyNumberFormat="1" applyFont="1" applyFill="1" applyBorder="1"/>
    <xf numFmtId="43" fontId="26" fillId="33" borderId="28" xfId="0" applyNumberFormat="1" applyFont="1" applyFill="1" applyBorder="1"/>
    <xf numFmtId="4" fontId="23" fillId="33" borderId="30" xfId="0" applyNumberFormat="1" applyFont="1" applyFill="1" applyBorder="1"/>
    <xf numFmtId="0" fontId="24" fillId="33" borderId="31" xfId="0" applyFont="1" applyFill="1" applyBorder="1"/>
    <xf numFmtId="0" fontId="24" fillId="33" borderId="32" xfId="0" applyFont="1" applyFill="1" applyBorder="1"/>
    <xf numFmtId="43" fontId="14" fillId="33" borderId="0" xfId="0" applyNumberFormat="1" applyFont="1" applyFill="1"/>
    <xf numFmtId="0" fontId="16" fillId="0" borderId="14" xfId="0" applyFont="1" applyBorder="1" applyAlignment="1">
      <alignment horizontal="center" wrapText="1"/>
    </xf>
    <xf numFmtId="43" fontId="28" fillId="33" borderId="28" xfId="0" applyNumberFormat="1" applyFont="1" applyFill="1" applyBorder="1"/>
    <xf numFmtId="0" fontId="29" fillId="33" borderId="0" xfId="0" applyFont="1" applyFill="1" applyBorder="1"/>
    <xf numFmtId="0" fontId="29" fillId="33" borderId="29" xfId="0" applyFont="1" applyFill="1" applyBorder="1"/>
    <xf numFmtId="43" fontId="30" fillId="33" borderId="28" xfId="0" applyNumberFormat="1" applyFont="1" applyFill="1" applyBorder="1"/>
    <xf numFmtId="43" fontId="31" fillId="33" borderId="28" xfId="0" applyNumberFormat="1" applyFont="1" applyFill="1" applyBorder="1"/>
    <xf numFmtId="4" fontId="28" fillId="33" borderId="30" xfId="0" applyNumberFormat="1" applyFont="1" applyFill="1" applyBorder="1"/>
    <xf numFmtId="0" fontId="29" fillId="33" borderId="31" xfId="0" applyFont="1" applyFill="1" applyBorder="1"/>
    <xf numFmtId="0" fontId="29" fillId="33" borderId="32" xfId="0" applyFont="1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19" xfId="0" applyFont="1" applyFill="1" applyBorder="1" applyAlignment="1"/>
    <xf numFmtId="0" fontId="16" fillId="33" borderId="20" xfId="0" applyFont="1" applyFill="1" applyBorder="1" applyAlignment="1"/>
    <xf numFmtId="0" fontId="16" fillId="33" borderId="0" xfId="0" applyFont="1" applyFill="1" applyBorder="1" applyAlignment="1"/>
    <xf numFmtId="0" fontId="16" fillId="33" borderId="22" xfId="0" applyFont="1" applyFill="1" applyBorder="1" applyAlignment="1"/>
    <xf numFmtId="0" fontId="16" fillId="33" borderId="17" xfId="0" applyFont="1" applyFill="1" applyBorder="1" applyAlignment="1"/>
    <xf numFmtId="0" fontId="16" fillId="33" borderId="24" xfId="0" applyFont="1" applyFill="1" applyBorder="1" applyAlignment="1"/>
    <xf numFmtId="0" fontId="16" fillId="0" borderId="14" xfId="0" applyFont="1" applyBorder="1" applyAlignment="1">
      <alignment horizontal="center" textRotation="90" readingOrder="1"/>
    </xf>
    <xf numFmtId="0" fontId="16" fillId="0" borderId="15" xfId="0" applyFont="1" applyBorder="1" applyAlignment="1">
      <alignment horizontal="center" textRotation="90" readingOrder="1"/>
    </xf>
    <xf numFmtId="0" fontId="16" fillId="0" borderId="16" xfId="0" applyFont="1" applyBorder="1" applyAlignment="1">
      <alignment horizontal="center" textRotation="90" readingOrder="1"/>
    </xf>
    <xf numFmtId="0" fontId="21" fillId="33" borderId="25" xfId="0" applyFont="1" applyFill="1" applyBorder="1" applyAlignment="1">
      <alignment horizontal="center"/>
    </xf>
    <xf numFmtId="0" fontId="21" fillId="33" borderId="26" xfId="0" applyFont="1" applyFill="1" applyBorder="1" applyAlignment="1">
      <alignment horizontal="center"/>
    </xf>
    <xf numFmtId="0" fontId="21" fillId="33" borderId="27" xfId="0" applyFont="1" applyFill="1" applyBorder="1" applyAlignment="1">
      <alignment horizontal="center"/>
    </xf>
    <xf numFmtId="0" fontId="22" fillId="33" borderId="25" xfId="0" applyFont="1" applyFill="1" applyBorder="1" applyAlignment="1">
      <alignment horizontal="center"/>
    </xf>
    <xf numFmtId="0" fontId="22" fillId="33" borderId="26" xfId="0" applyFont="1" applyFill="1" applyBorder="1" applyAlignment="1">
      <alignment horizontal="center"/>
    </xf>
    <xf numFmtId="0" fontId="22" fillId="33" borderId="27" xfId="0" applyFont="1" applyFill="1" applyBorder="1" applyAlignment="1">
      <alignment horizontal="center"/>
    </xf>
    <xf numFmtId="0" fontId="27" fillId="33" borderId="25" xfId="0" applyFont="1" applyFill="1" applyBorder="1" applyAlignment="1">
      <alignment horizontal="center"/>
    </xf>
    <xf numFmtId="0" fontId="27" fillId="33" borderId="26" xfId="0" applyFont="1" applyFill="1" applyBorder="1" applyAlignment="1">
      <alignment horizontal="center"/>
    </xf>
    <xf numFmtId="0" fontId="27" fillId="33" borderId="27" xfId="0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F1FC-E5B6-46BA-8BDA-08D48F3CEBC2}">
  <dimension ref="B2:R32"/>
  <sheetViews>
    <sheetView tabSelected="1" workbookViewId="0">
      <selection activeCell="K15" sqref="K15"/>
    </sheetView>
  </sheetViews>
  <sheetFormatPr defaultRowHeight="15"/>
  <cols>
    <col min="3" max="3" width="15" customWidth="1"/>
    <col min="4" max="4" width="10.5703125" bestFit="1" customWidth="1"/>
    <col min="5" max="5" width="11.5703125" bestFit="1" customWidth="1"/>
    <col min="6" max="6" width="9.5703125" bestFit="1" customWidth="1"/>
    <col min="7" max="9" width="11.5703125" bestFit="1" customWidth="1"/>
    <col min="10" max="10" width="9.5703125" bestFit="1" customWidth="1"/>
    <col min="11" max="11" width="10.5703125" bestFit="1" customWidth="1"/>
    <col min="12" max="12" width="8" bestFit="1" customWidth="1"/>
    <col min="13" max="13" width="9.5703125" bestFit="1" customWidth="1"/>
    <col min="14" max="16" width="10.5703125" bestFit="1" customWidth="1"/>
    <col min="17" max="17" width="15.140625" customWidth="1"/>
    <col min="18" max="18" width="9.5703125" bestFit="1" customWidth="1"/>
  </cols>
  <sheetData>
    <row r="2" spans="2:18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16"/>
    </row>
    <row r="3" spans="2:18">
      <c r="B3" s="72" t="s">
        <v>1</v>
      </c>
      <c r="C3" s="64" t="s">
        <v>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6"/>
    </row>
    <row r="4" spans="2:18">
      <c r="B4" s="73"/>
      <c r="C4" s="10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4" t="s">
        <v>3</v>
      </c>
      <c r="R4" s="16"/>
    </row>
    <row r="5" spans="2:18">
      <c r="B5" s="73"/>
      <c r="C5" s="6">
        <v>1</v>
      </c>
      <c r="D5" s="1">
        <v>2975.5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">
        <v>2975.5</v>
      </c>
      <c r="R5" s="16"/>
    </row>
    <row r="6" spans="2:18">
      <c r="B6" s="73"/>
      <c r="C6" s="6">
        <v>2</v>
      </c>
      <c r="D6" s="1">
        <v>2873.4</v>
      </c>
      <c r="E6" s="1">
        <v>298789.8</v>
      </c>
      <c r="F6" s="1">
        <v>0.6</v>
      </c>
      <c r="G6" s="1">
        <v>113</v>
      </c>
      <c r="H6" s="1">
        <v>284.3</v>
      </c>
      <c r="I6" s="1">
        <v>665.5</v>
      </c>
      <c r="J6" s="1">
        <v>23.8</v>
      </c>
      <c r="K6" s="1">
        <v>12.2</v>
      </c>
      <c r="L6" s="1">
        <v>0.4</v>
      </c>
      <c r="M6" s="1">
        <v>2.5</v>
      </c>
      <c r="N6" s="1">
        <v>108.1</v>
      </c>
      <c r="O6" s="1">
        <v>0</v>
      </c>
      <c r="P6" s="1">
        <v>546.6</v>
      </c>
      <c r="Q6" s="5">
        <v>303420.2</v>
      </c>
      <c r="R6" s="20">
        <f>SUM(D6,F6:P6)</f>
        <v>4630.4000000000005</v>
      </c>
    </row>
    <row r="7" spans="2:18">
      <c r="B7" s="73"/>
      <c r="C7" s="6">
        <v>3</v>
      </c>
      <c r="D7" s="1">
        <v>5.5</v>
      </c>
      <c r="E7" s="1">
        <v>0</v>
      </c>
      <c r="F7" s="1">
        <v>2375.6999999999998</v>
      </c>
      <c r="G7" s="1">
        <v>0.2</v>
      </c>
      <c r="H7" s="1">
        <v>0.3</v>
      </c>
      <c r="I7" s="1">
        <v>2.9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">
        <v>2384.6</v>
      </c>
      <c r="R7" s="16"/>
    </row>
    <row r="8" spans="2:18">
      <c r="B8" s="73"/>
      <c r="C8" s="6">
        <v>4</v>
      </c>
      <c r="D8" s="1">
        <v>3773.7</v>
      </c>
      <c r="E8" s="1">
        <v>21.5</v>
      </c>
      <c r="F8" s="1">
        <v>0.7</v>
      </c>
      <c r="G8" s="1">
        <v>673849.6</v>
      </c>
      <c r="H8" s="1">
        <v>1879.1</v>
      </c>
      <c r="I8" s="1">
        <v>4375.1000000000004</v>
      </c>
      <c r="J8" s="1">
        <v>39.1</v>
      </c>
      <c r="K8" s="1">
        <v>23.1</v>
      </c>
      <c r="L8" s="1">
        <v>0.4</v>
      </c>
      <c r="M8" s="1">
        <v>11.9</v>
      </c>
      <c r="N8" s="1">
        <v>133.30000000000001</v>
      </c>
      <c r="O8" s="1">
        <v>0</v>
      </c>
      <c r="P8" s="1">
        <v>400.4</v>
      </c>
      <c r="Q8" s="5">
        <v>684508</v>
      </c>
      <c r="R8" s="16"/>
    </row>
    <row r="9" spans="2:18">
      <c r="B9" s="73"/>
      <c r="C9" s="6">
        <v>5</v>
      </c>
      <c r="D9" s="1">
        <v>289</v>
      </c>
      <c r="E9" s="1">
        <v>807.9</v>
      </c>
      <c r="F9" s="1">
        <v>0.4</v>
      </c>
      <c r="G9" s="1">
        <v>819.9</v>
      </c>
      <c r="H9" s="1">
        <v>293469.90000000002</v>
      </c>
      <c r="I9" s="1">
        <v>251.5</v>
      </c>
      <c r="J9" s="1">
        <v>4</v>
      </c>
      <c r="K9" s="1">
        <v>2.1</v>
      </c>
      <c r="L9" s="1">
        <v>0.6</v>
      </c>
      <c r="M9" s="1">
        <v>223.4</v>
      </c>
      <c r="N9" s="1">
        <v>900.5</v>
      </c>
      <c r="O9" s="1">
        <v>0</v>
      </c>
      <c r="P9" s="1">
        <v>623.20000000000005</v>
      </c>
      <c r="Q9" s="5">
        <v>297392.40000000002</v>
      </c>
      <c r="R9" s="16"/>
    </row>
    <row r="10" spans="2:18">
      <c r="B10" s="73"/>
      <c r="C10" s="6">
        <v>6</v>
      </c>
      <c r="D10" s="1">
        <v>85.6</v>
      </c>
      <c r="E10" s="1">
        <v>1385.9</v>
      </c>
      <c r="F10" s="1">
        <v>27.8</v>
      </c>
      <c r="G10" s="1">
        <v>5369.9</v>
      </c>
      <c r="H10" s="1">
        <v>100.7</v>
      </c>
      <c r="I10" s="1">
        <v>325296.3</v>
      </c>
      <c r="J10" s="1">
        <v>0.5</v>
      </c>
      <c r="K10" s="1">
        <v>525</v>
      </c>
      <c r="L10" s="1">
        <v>20.100000000000001</v>
      </c>
      <c r="M10" s="1">
        <v>0</v>
      </c>
      <c r="N10" s="1">
        <v>1</v>
      </c>
      <c r="O10" s="1">
        <v>0</v>
      </c>
      <c r="P10" s="1">
        <v>27.9</v>
      </c>
      <c r="Q10" s="5">
        <v>332840.7</v>
      </c>
      <c r="R10" s="16"/>
    </row>
    <row r="11" spans="2:18">
      <c r="B11" s="73"/>
      <c r="C11" s="6">
        <v>7</v>
      </c>
      <c r="D11" s="1">
        <v>2.5</v>
      </c>
      <c r="E11" s="1">
        <v>11.2</v>
      </c>
      <c r="F11" s="1">
        <v>0</v>
      </c>
      <c r="G11" s="1">
        <v>18.100000000000001</v>
      </c>
      <c r="H11" s="1">
        <v>0.9</v>
      </c>
      <c r="I11" s="1">
        <v>18.2</v>
      </c>
      <c r="J11" s="1">
        <v>5341</v>
      </c>
      <c r="K11" s="1">
        <v>0.1</v>
      </c>
      <c r="L11" s="1">
        <v>0.1</v>
      </c>
      <c r="M11" s="1">
        <v>0</v>
      </c>
      <c r="N11" s="1">
        <v>0</v>
      </c>
      <c r="O11" s="1">
        <v>0</v>
      </c>
      <c r="P11" s="1">
        <v>102.9</v>
      </c>
      <c r="Q11" s="5">
        <v>5494.9</v>
      </c>
      <c r="R11" s="16"/>
    </row>
    <row r="12" spans="2:18">
      <c r="B12" s="73"/>
      <c r="C12" s="6">
        <v>8</v>
      </c>
      <c r="D12" s="1">
        <v>50.7</v>
      </c>
      <c r="E12" s="1">
        <v>1720</v>
      </c>
      <c r="F12" s="1">
        <v>59.3</v>
      </c>
      <c r="G12" s="1">
        <v>2669.8</v>
      </c>
      <c r="H12" s="1">
        <v>78.599999999999994</v>
      </c>
      <c r="I12" s="1">
        <v>8376.6</v>
      </c>
      <c r="J12" s="1">
        <v>26.6</v>
      </c>
      <c r="K12" s="1">
        <v>24573.200000000001</v>
      </c>
      <c r="L12" s="1">
        <v>1</v>
      </c>
      <c r="M12" s="1">
        <v>0.1</v>
      </c>
      <c r="N12" s="1">
        <v>2.4</v>
      </c>
      <c r="O12" s="1">
        <v>0</v>
      </c>
      <c r="P12" s="1">
        <v>9.1999999999999993</v>
      </c>
      <c r="Q12" s="5">
        <v>37567.300000000003</v>
      </c>
      <c r="R12" s="16"/>
    </row>
    <row r="13" spans="2:18">
      <c r="B13" s="73"/>
      <c r="C13" s="6">
        <v>9</v>
      </c>
      <c r="D13" s="1">
        <v>0.2</v>
      </c>
      <c r="E13" s="1">
        <v>0</v>
      </c>
      <c r="F13" s="1">
        <v>0</v>
      </c>
      <c r="G13" s="1">
        <v>2.4</v>
      </c>
      <c r="H13" s="1">
        <v>0</v>
      </c>
      <c r="I13" s="1">
        <v>8.9</v>
      </c>
      <c r="J13" s="1">
        <v>0.2</v>
      </c>
      <c r="K13" s="1">
        <v>0</v>
      </c>
      <c r="L13" s="1">
        <v>667.2</v>
      </c>
      <c r="M13" s="1">
        <v>0</v>
      </c>
      <c r="N13" s="1">
        <v>0</v>
      </c>
      <c r="O13" s="1">
        <v>0</v>
      </c>
      <c r="P13" s="1">
        <v>1.4</v>
      </c>
      <c r="Q13" s="5">
        <v>680.3</v>
      </c>
      <c r="R13" s="16"/>
    </row>
    <row r="14" spans="2:18">
      <c r="B14" s="73"/>
      <c r="C14" s="6">
        <v>10</v>
      </c>
      <c r="D14" s="1">
        <v>5</v>
      </c>
      <c r="E14" s="1">
        <v>2.7</v>
      </c>
      <c r="F14" s="1">
        <v>0</v>
      </c>
      <c r="G14" s="1">
        <v>3.2</v>
      </c>
      <c r="H14" s="1">
        <v>689</v>
      </c>
      <c r="I14" s="1">
        <v>0</v>
      </c>
      <c r="J14" s="1">
        <v>0</v>
      </c>
      <c r="K14" s="1">
        <v>0</v>
      </c>
      <c r="L14" s="1">
        <v>0</v>
      </c>
      <c r="M14" s="1">
        <v>1673.6</v>
      </c>
      <c r="N14" s="1">
        <v>11.7</v>
      </c>
      <c r="O14" s="1">
        <v>0</v>
      </c>
      <c r="P14" s="1">
        <v>5.0999999999999996</v>
      </c>
      <c r="Q14" s="5">
        <v>2390.5</v>
      </c>
      <c r="R14" s="16"/>
    </row>
    <row r="15" spans="2:18">
      <c r="B15" s="73"/>
      <c r="C15" s="6">
        <v>11</v>
      </c>
      <c r="D15" s="1">
        <v>3.9</v>
      </c>
      <c r="E15" s="1">
        <v>43.1</v>
      </c>
      <c r="F15" s="1">
        <v>0</v>
      </c>
      <c r="G15" s="1">
        <v>30</v>
      </c>
      <c r="H15" s="1">
        <v>4589.8999999999996</v>
      </c>
      <c r="I15" s="1">
        <v>0</v>
      </c>
      <c r="J15" s="1">
        <v>0</v>
      </c>
      <c r="K15" s="1">
        <v>1.6</v>
      </c>
      <c r="L15" s="1">
        <v>0</v>
      </c>
      <c r="M15" s="1">
        <v>209.6</v>
      </c>
      <c r="N15" s="1">
        <v>23205.8</v>
      </c>
      <c r="O15" s="1">
        <v>0</v>
      </c>
      <c r="P15" s="1">
        <v>14.8</v>
      </c>
      <c r="Q15" s="5">
        <v>28098.6</v>
      </c>
      <c r="R15" s="16"/>
    </row>
    <row r="16" spans="2:18">
      <c r="B16" s="73"/>
      <c r="C16" s="6">
        <v>12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32579</v>
      </c>
      <c r="P16" s="1">
        <v>0</v>
      </c>
      <c r="Q16" s="5">
        <v>32579</v>
      </c>
      <c r="R16" s="16"/>
    </row>
    <row r="17" spans="2:18">
      <c r="B17" s="73"/>
      <c r="C17" s="6">
        <v>13</v>
      </c>
      <c r="D17" s="1">
        <v>68.7</v>
      </c>
      <c r="E17" s="1">
        <v>161.80000000000001</v>
      </c>
      <c r="F17" s="1">
        <v>0.2</v>
      </c>
      <c r="G17" s="1">
        <v>125.5</v>
      </c>
      <c r="H17" s="1">
        <v>324.39999999999998</v>
      </c>
      <c r="I17" s="1">
        <v>84.6</v>
      </c>
      <c r="J17" s="1">
        <v>19.2</v>
      </c>
      <c r="K17" s="1">
        <v>1.1000000000000001</v>
      </c>
      <c r="L17" s="1">
        <v>2.2000000000000002</v>
      </c>
      <c r="M17" s="1">
        <v>13.4</v>
      </c>
      <c r="N17" s="1">
        <v>304.8</v>
      </c>
      <c r="O17" s="1">
        <v>0</v>
      </c>
      <c r="P17" s="1">
        <v>31610.9</v>
      </c>
      <c r="Q17" s="5">
        <v>32716.799999999999</v>
      </c>
      <c r="R17" s="16"/>
    </row>
    <row r="18" spans="2:18">
      <c r="B18" s="74"/>
      <c r="C18" s="4" t="s">
        <v>4</v>
      </c>
      <c r="D18" s="2">
        <v>10133.6</v>
      </c>
      <c r="E18" s="2">
        <v>302944</v>
      </c>
      <c r="F18" s="2">
        <v>2464.6999999999998</v>
      </c>
      <c r="G18" s="2">
        <v>683001.6</v>
      </c>
      <c r="H18" s="2">
        <v>301417.09999999998</v>
      </c>
      <c r="I18" s="2">
        <v>339079.5</v>
      </c>
      <c r="J18" s="2">
        <v>5454.3</v>
      </c>
      <c r="K18" s="2">
        <v>25138.3</v>
      </c>
      <c r="L18" s="2">
        <v>692.1</v>
      </c>
      <c r="M18" s="2">
        <v>2134.5</v>
      </c>
      <c r="N18" s="2">
        <v>24667.7</v>
      </c>
      <c r="O18" s="2">
        <v>32579</v>
      </c>
      <c r="P18" s="2">
        <v>33342.300000000003</v>
      </c>
      <c r="Q18" s="5">
        <v>1763048.7</v>
      </c>
      <c r="R18" s="16"/>
    </row>
    <row r="19" spans="2:18" s="13" customFormat="1">
      <c r="B19" s="16"/>
      <c r="C19" s="16"/>
      <c r="D19" s="16"/>
      <c r="E19" s="21">
        <f>SUM(E7:E17)</f>
        <v>4154.0999999999995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3">
        <v>1</v>
      </c>
      <c r="C20" s="66" t="s">
        <v>5</v>
      </c>
      <c r="D20" s="66"/>
      <c r="E20" s="6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>
      <c r="B21" s="8">
        <v>2</v>
      </c>
      <c r="C21" s="68" t="s">
        <v>6</v>
      </c>
      <c r="D21" s="68"/>
      <c r="E21" s="6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>
      <c r="B22" s="8">
        <v>3</v>
      </c>
      <c r="C22" s="68" t="s">
        <v>7</v>
      </c>
      <c r="D22" s="68"/>
      <c r="E22" s="6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2:18">
      <c r="B23" s="8">
        <v>4</v>
      </c>
      <c r="C23" s="68" t="s">
        <v>8</v>
      </c>
      <c r="D23" s="68"/>
      <c r="E23" s="6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2:18">
      <c r="B24" s="8">
        <v>5</v>
      </c>
      <c r="C24" s="68" t="s">
        <v>9</v>
      </c>
      <c r="D24" s="68"/>
      <c r="E24" s="6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18">
      <c r="B25" s="8">
        <v>6</v>
      </c>
      <c r="C25" s="68" t="s">
        <v>10</v>
      </c>
      <c r="D25" s="68"/>
      <c r="E25" s="6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2:18">
      <c r="B26" s="8">
        <v>7</v>
      </c>
      <c r="C26" s="68" t="s">
        <v>11</v>
      </c>
      <c r="D26" s="68"/>
      <c r="E26" s="6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2:18">
      <c r="B27" s="8">
        <v>8</v>
      </c>
      <c r="C27" s="68" t="s">
        <v>12</v>
      </c>
      <c r="D27" s="68"/>
      <c r="E27" s="6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2:18">
      <c r="B28" s="8">
        <v>9</v>
      </c>
      <c r="C28" s="68" t="s">
        <v>13</v>
      </c>
      <c r="D28" s="68"/>
      <c r="E28" s="6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2:18">
      <c r="B29" s="8">
        <v>10</v>
      </c>
      <c r="C29" s="68" t="s">
        <v>14</v>
      </c>
      <c r="D29" s="68"/>
      <c r="E29" s="6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>
      <c r="B30" s="8">
        <v>11</v>
      </c>
      <c r="C30" s="68" t="s">
        <v>15</v>
      </c>
      <c r="D30" s="68"/>
      <c r="E30" s="6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2:18">
      <c r="B31" s="8">
        <v>12</v>
      </c>
      <c r="C31" s="68" t="s">
        <v>16</v>
      </c>
      <c r="D31" s="68"/>
      <c r="E31" s="6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18">
      <c r="B32" s="7">
        <v>13</v>
      </c>
      <c r="C32" s="70" t="s">
        <v>17</v>
      </c>
      <c r="D32" s="70"/>
      <c r="E32" s="7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</sheetData>
  <mergeCells count="16">
    <mergeCell ref="B2:Q2"/>
    <mergeCell ref="C20:E20"/>
    <mergeCell ref="C21:E21"/>
    <mergeCell ref="C31:E31"/>
    <mergeCell ref="C32:E32"/>
    <mergeCell ref="C25:E25"/>
    <mergeCell ref="C26:E26"/>
    <mergeCell ref="C27:E27"/>
    <mergeCell ref="C28:E28"/>
    <mergeCell ref="C29:E29"/>
    <mergeCell ref="C30:E30"/>
    <mergeCell ref="C22:E22"/>
    <mergeCell ref="C23:E23"/>
    <mergeCell ref="C24:E24"/>
    <mergeCell ref="C3:Q3"/>
    <mergeCell ref="B3:B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8F98-E0E3-4CE6-9A5C-1A9FDBC614E4}">
  <dimension ref="C4:U20"/>
  <sheetViews>
    <sheetView topLeftCell="B1" workbookViewId="0">
      <selection activeCell="C4" sqref="C4:R19"/>
    </sheetView>
  </sheetViews>
  <sheetFormatPr defaultRowHeight="15"/>
  <cols>
    <col min="1" max="2" width="9.140625" style="13"/>
    <col min="3" max="3" width="14.85546875" style="13" customWidth="1"/>
    <col min="4" max="4" width="9.5703125" style="13" bestFit="1" customWidth="1"/>
    <col min="5" max="5" width="11.5703125" style="13" bestFit="1" customWidth="1"/>
    <col min="6" max="6" width="6.85546875" style="13" customWidth="1"/>
    <col min="7" max="7" width="12" style="13" customWidth="1"/>
    <col min="8" max="8" width="8.28515625" style="13" customWidth="1"/>
    <col min="9" max="9" width="7.85546875" style="13" customWidth="1"/>
    <col min="10" max="10" width="7.7109375" style="13" customWidth="1"/>
    <col min="11" max="11" width="7.140625" style="13" customWidth="1"/>
    <col min="12" max="12" width="7.28515625" style="13" customWidth="1"/>
    <col min="13" max="13" width="6.42578125" style="13" customWidth="1"/>
    <col min="14" max="14" width="8.5703125" style="13" customWidth="1"/>
    <col min="15" max="15" width="6.42578125" style="13" customWidth="1"/>
    <col min="16" max="16" width="8.140625" style="13" customWidth="1"/>
    <col min="17" max="17" width="15.28515625" style="13" customWidth="1"/>
    <col min="18" max="18" width="9.5703125" style="13" bestFit="1" customWidth="1"/>
    <col min="19" max="16384" width="9.140625" style="13"/>
  </cols>
  <sheetData>
    <row r="4" spans="3:21" ht="30">
      <c r="C4" s="16"/>
      <c r="D4" s="16"/>
      <c r="E4" s="11" t="s">
        <v>18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4" t="s">
        <v>3</v>
      </c>
      <c r="R4" s="16"/>
      <c r="S4" s="16"/>
      <c r="T4" s="16"/>
    </row>
    <row r="5" spans="3:21">
      <c r="C5" s="16"/>
      <c r="D5" s="16"/>
      <c r="E5" s="27">
        <v>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3:21" ht="30">
      <c r="C6" s="11" t="s">
        <v>18</v>
      </c>
      <c r="D6" s="29">
        <v>2873.4</v>
      </c>
      <c r="E6" s="26">
        <v>298789.8</v>
      </c>
      <c r="F6" s="29">
        <v>0.6</v>
      </c>
      <c r="G6" s="29">
        <v>113</v>
      </c>
      <c r="H6" s="29">
        <v>284.3</v>
      </c>
      <c r="I6" s="29">
        <v>665.5</v>
      </c>
      <c r="J6" s="29">
        <v>23.8</v>
      </c>
      <c r="K6" s="29">
        <v>12.2</v>
      </c>
      <c r="L6" s="29">
        <v>0.4</v>
      </c>
      <c r="M6" s="29">
        <v>2.5</v>
      </c>
      <c r="N6" s="29">
        <v>108.1</v>
      </c>
      <c r="O6" s="29">
        <v>0</v>
      </c>
      <c r="P6" s="29">
        <v>546.6</v>
      </c>
      <c r="Q6" s="5">
        <v>303420.2</v>
      </c>
      <c r="R6" s="20">
        <f>SUM(D6,F6:P6)</f>
        <v>4630.4000000000005</v>
      </c>
      <c r="S6" s="16"/>
      <c r="T6" s="16"/>
    </row>
    <row r="7" spans="3:21">
      <c r="C7" s="16"/>
      <c r="D7" s="16"/>
      <c r="E7" s="28">
        <v>0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3:21">
      <c r="C8" s="16"/>
      <c r="D8" s="16"/>
      <c r="E8" s="25">
        <v>21.5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3:21">
      <c r="C9" s="16"/>
      <c r="D9" s="16"/>
      <c r="E9" s="25">
        <v>807.9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3:21">
      <c r="C10" s="16"/>
      <c r="D10" s="16"/>
      <c r="E10" s="25">
        <v>1385.9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3:21">
      <c r="C11" s="16"/>
      <c r="D11" s="16"/>
      <c r="E11" s="25">
        <v>11.2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3:21">
      <c r="C12" s="16"/>
      <c r="D12" s="16"/>
      <c r="E12" s="25">
        <v>1720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3:21">
      <c r="C13" s="16"/>
      <c r="D13" s="16"/>
      <c r="E13" s="25">
        <v>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3:21">
      <c r="C14" s="16"/>
      <c r="D14" s="16"/>
      <c r="E14" s="25">
        <v>2.7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3:21">
      <c r="C15" s="16"/>
      <c r="D15" s="16"/>
      <c r="E15" s="25">
        <v>43.1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3:21">
      <c r="C16" s="16"/>
      <c r="D16" s="16"/>
      <c r="E16" s="25">
        <v>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3:20">
      <c r="C17" s="16"/>
      <c r="D17" s="16"/>
      <c r="E17" s="25">
        <v>161.80000000000001</v>
      </c>
      <c r="F17" s="3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0">
      <c r="C18" s="6" t="s">
        <v>4</v>
      </c>
      <c r="E18" s="2">
        <v>302944</v>
      </c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3:20">
      <c r="C19" s="16"/>
      <c r="D19" s="16"/>
      <c r="E19" s="21">
        <f>SUM(E5,E7:E17)</f>
        <v>4154.0999999999995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3:20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BA42-065E-4BE3-8AF0-EDF8BDF0CBA6}">
  <dimension ref="B2:K29"/>
  <sheetViews>
    <sheetView topLeftCell="A3" workbookViewId="0">
      <selection activeCell="B2" sqref="B2:H29"/>
    </sheetView>
  </sheetViews>
  <sheetFormatPr defaultRowHeight="15"/>
  <cols>
    <col min="3" max="7" width="11.28515625" customWidth="1"/>
    <col min="8" max="8" width="14.140625" customWidth="1"/>
    <col min="11" max="11" width="9.5703125" bestFit="1" customWidth="1"/>
  </cols>
  <sheetData>
    <row r="2" spans="2:11">
      <c r="B2" s="63" t="s">
        <v>34</v>
      </c>
      <c r="C2" s="64"/>
      <c r="D2" s="64"/>
      <c r="E2" s="64"/>
      <c r="F2" s="64"/>
      <c r="G2" s="64"/>
      <c r="H2" s="65"/>
      <c r="I2" s="13"/>
      <c r="J2" s="13"/>
      <c r="K2" s="13"/>
    </row>
    <row r="3" spans="2:11" ht="69" customHeight="1">
      <c r="B3" s="12"/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  <c r="H3" s="11" t="s">
        <v>40</v>
      </c>
      <c r="I3" s="14"/>
      <c r="J3" s="13"/>
      <c r="K3" s="13"/>
    </row>
    <row r="4" spans="2:11">
      <c r="B4" s="6">
        <v>1</v>
      </c>
      <c r="C4" s="15">
        <v>2975.5</v>
      </c>
      <c r="D4" s="15">
        <v>10133.700000000001</v>
      </c>
      <c r="E4" s="15">
        <v>7158.2</v>
      </c>
      <c r="F4" s="17">
        <v>2E-3</v>
      </c>
      <c r="G4" s="17">
        <v>6.0000000000000001E-3</v>
      </c>
      <c r="H4" s="18">
        <v>2.4057133250000002</v>
      </c>
      <c r="I4" s="13"/>
      <c r="J4" s="9">
        <f>+D4-Sheet1!D18</f>
        <v>0.1000000000003638</v>
      </c>
      <c r="K4" s="9">
        <f>+C4-Sheet1!Q5</f>
        <v>0</v>
      </c>
    </row>
    <row r="5" spans="2:11">
      <c r="B5" s="6">
        <v>2</v>
      </c>
      <c r="C5" s="15">
        <v>303420.2</v>
      </c>
      <c r="D5" s="15">
        <v>302943.90000000002</v>
      </c>
      <c r="E5" s="15">
        <v>-476.3</v>
      </c>
      <c r="F5" s="17">
        <v>0.17199999999999999</v>
      </c>
      <c r="G5" s="17">
        <v>0.17199999999999999</v>
      </c>
      <c r="H5" s="18">
        <v>-1.56977024E-3</v>
      </c>
      <c r="I5" s="13"/>
      <c r="J5" s="9">
        <f>+D5-Sheet1!E18</f>
        <v>-9.9999999976716936E-2</v>
      </c>
      <c r="K5" s="9">
        <f>+C5-Sheet1!Q6</f>
        <v>0</v>
      </c>
    </row>
    <row r="6" spans="2:11">
      <c r="B6" s="6">
        <v>3</v>
      </c>
      <c r="C6" s="15">
        <v>2384.6</v>
      </c>
      <c r="D6" s="15">
        <v>2464.6999999999998</v>
      </c>
      <c r="E6" s="15">
        <v>80.099999999999994</v>
      </c>
      <c r="F6" s="17">
        <v>1E-3</v>
      </c>
      <c r="G6" s="17">
        <v>1E-3</v>
      </c>
      <c r="H6" s="18">
        <v>3.3590539289999999E-2</v>
      </c>
      <c r="I6" s="13"/>
      <c r="J6" s="9">
        <f>+D6-Sheet1!F18</f>
        <v>0</v>
      </c>
      <c r="K6" s="9">
        <f>+Sheet1!Q7-Sheet2!C6</f>
        <v>0</v>
      </c>
    </row>
    <row r="7" spans="2:11">
      <c r="B7" s="6">
        <v>4</v>
      </c>
      <c r="C7" s="15">
        <v>684507.9</v>
      </c>
      <c r="D7" s="15">
        <v>683001.6</v>
      </c>
      <c r="E7" s="15">
        <v>-1506.3</v>
      </c>
      <c r="F7" s="17">
        <v>0.38799999999999996</v>
      </c>
      <c r="G7" s="17">
        <v>0.38700000000000001</v>
      </c>
      <c r="H7" s="18">
        <v>-2.2005589700000001E-3</v>
      </c>
      <c r="I7" s="13"/>
      <c r="J7" s="9">
        <f>+D7-Sheet1!G18</f>
        <v>0</v>
      </c>
      <c r="K7" s="9">
        <f>+C7-Sheet1!Q8</f>
        <v>-9.9999999976716936E-2</v>
      </c>
    </row>
    <row r="8" spans="2:11">
      <c r="B8" s="6">
        <v>5</v>
      </c>
      <c r="C8" s="15">
        <v>297392.40000000002</v>
      </c>
      <c r="D8" s="15">
        <v>301417.09999999998</v>
      </c>
      <c r="E8" s="15">
        <v>4024.7</v>
      </c>
      <c r="F8" s="17">
        <v>0.16899999999999998</v>
      </c>
      <c r="G8" s="17">
        <v>0.17100000000000001</v>
      </c>
      <c r="H8" s="18">
        <v>1.3533298090000001E-2</v>
      </c>
      <c r="I8" s="13"/>
      <c r="J8" s="9">
        <f>+D8-Sheet1!H18</f>
        <v>0</v>
      </c>
      <c r="K8" s="9">
        <f>+C8-Sheet1!Q9</f>
        <v>0</v>
      </c>
    </row>
    <row r="9" spans="2:11">
      <c r="B9" s="6">
        <v>6</v>
      </c>
      <c r="C9" s="15">
        <v>332840.7</v>
      </c>
      <c r="D9" s="15">
        <v>339079.6</v>
      </c>
      <c r="E9" s="15">
        <v>6238.9</v>
      </c>
      <c r="F9" s="17">
        <v>0.18899999999999997</v>
      </c>
      <c r="G9" s="17">
        <v>0.192</v>
      </c>
      <c r="H9" s="18">
        <v>1.8744402350000001E-2</v>
      </c>
      <c r="I9" s="13"/>
      <c r="J9" s="9">
        <f>+D9-Sheet1!I18</f>
        <v>9.9999999976716936E-2</v>
      </c>
      <c r="K9" s="9">
        <f>+C9-Sheet1!Q10</f>
        <v>0</v>
      </c>
    </row>
    <row r="10" spans="2:11">
      <c r="B10" s="6">
        <v>7</v>
      </c>
      <c r="C10" s="15">
        <v>5495</v>
      </c>
      <c r="D10" s="15">
        <v>5454.4</v>
      </c>
      <c r="E10" s="15">
        <v>-40.6</v>
      </c>
      <c r="F10" s="17">
        <v>3.0000000000000001E-3</v>
      </c>
      <c r="G10" s="17">
        <v>3.0000000000000001E-3</v>
      </c>
      <c r="H10" s="18">
        <v>-7.3885350299999998E-3</v>
      </c>
      <c r="I10" s="13"/>
      <c r="J10" s="9">
        <f>+D10-Sheet1!J18</f>
        <v>9.9999999999454303E-2</v>
      </c>
      <c r="K10" s="9">
        <f>+C10-Sheet1!Q11</f>
        <v>0.1000000000003638</v>
      </c>
    </row>
    <row r="11" spans="2:11">
      <c r="B11" s="6">
        <v>8</v>
      </c>
      <c r="C11" s="15">
        <v>37567.5</v>
      </c>
      <c r="D11" s="15">
        <v>25138.400000000001</v>
      </c>
      <c r="E11" s="15">
        <v>-12429.1</v>
      </c>
      <c r="F11" s="17">
        <v>2.1000000000000001E-2</v>
      </c>
      <c r="G11" s="17">
        <v>1.3999999999999999E-2</v>
      </c>
      <c r="H11" s="18">
        <v>-0.33084714179999997</v>
      </c>
      <c r="I11" s="13"/>
      <c r="J11" s="9">
        <f>+D11-Sheet1!K18</f>
        <v>0.10000000000218279</v>
      </c>
      <c r="K11" s="9">
        <f>+C11-Sheet1!Q12</f>
        <v>0.19999999999708962</v>
      </c>
    </row>
    <row r="12" spans="2:11">
      <c r="B12" s="6">
        <v>9</v>
      </c>
      <c r="C12" s="15">
        <v>680.3</v>
      </c>
      <c r="D12" s="15">
        <v>692</v>
      </c>
      <c r="E12" s="15">
        <v>11.7</v>
      </c>
      <c r="F12" s="17">
        <v>0</v>
      </c>
      <c r="G12" s="17">
        <v>0</v>
      </c>
      <c r="H12" s="18">
        <v>1.7198294869999999E-2</v>
      </c>
      <c r="I12" s="13"/>
      <c r="J12" s="9">
        <f>+D12-Sheet1!L18</f>
        <v>-0.10000000000002274</v>
      </c>
      <c r="K12" s="9">
        <f>+C12-Sheet1!Q13</f>
        <v>0</v>
      </c>
    </row>
    <row r="13" spans="2:11">
      <c r="B13" s="6">
        <v>10</v>
      </c>
      <c r="C13" s="15">
        <v>2390.3000000000002</v>
      </c>
      <c r="D13" s="15">
        <v>2134.5</v>
      </c>
      <c r="E13" s="15">
        <v>-255.8</v>
      </c>
      <c r="F13" s="17">
        <v>1E-3</v>
      </c>
      <c r="G13" s="17">
        <v>1E-3</v>
      </c>
      <c r="H13" s="18">
        <v>-0.1070158558</v>
      </c>
      <c r="I13" s="13"/>
      <c r="J13" s="9">
        <f>+D13-Sheet1!M18</f>
        <v>0</v>
      </c>
      <c r="K13" s="9">
        <f>+C13-Sheet1!Q14</f>
        <v>-0.1999999999998181</v>
      </c>
    </row>
    <row r="14" spans="2:11">
      <c r="B14" s="6">
        <v>11</v>
      </c>
      <c r="C14" s="15">
        <v>28098.7</v>
      </c>
      <c r="D14" s="15">
        <v>24667.599999999999</v>
      </c>
      <c r="E14" s="15">
        <v>-3431.1</v>
      </c>
      <c r="F14" s="17">
        <v>1.6E-2</v>
      </c>
      <c r="G14" s="17">
        <v>1.3999999999999999E-2</v>
      </c>
      <c r="H14" s="18">
        <v>-0.122108852</v>
      </c>
      <c r="I14" s="13"/>
      <c r="J14" s="9">
        <f>+D14-Sheet1!N18</f>
        <v>-0.10000000000218279</v>
      </c>
      <c r="K14" s="9">
        <f>+C14-Sheet1!Q15</f>
        <v>0.10000000000218279</v>
      </c>
    </row>
    <row r="15" spans="2:11">
      <c r="B15" s="6">
        <v>12</v>
      </c>
      <c r="C15" s="15">
        <v>32579</v>
      </c>
      <c r="D15" s="15">
        <v>32579</v>
      </c>
      <c r="E15" s="15">
        <v>0</v>
      </c>
      <c r="F15" s="17">
        <v>1.8000000000000002E-2</v>
      </c>
      <c r="G15" s="17">
        <v>1.8000000000000002E-2</v>
      </c>
      <c r="H15" s="18">
        <v>0</v>
      </c>
      <c r="I15" s="13"/>
      <c r="J15" s="9">
        <f>+D15-Sheet1!O18</f>
        <v>0</v>
      </c>
      <c r="K15" s="9">
        <f>+C15-Sheet1!Q16</f>
        <v>0</v>
      </c>
    </row>
    <row r="16" spans="2:11">
      <c r="B16" s="6">
        <v>13</v>
      </c>
      <c r="C16" s="15">
        <v>32716.799999999999</v>
      </c>
      <c r="D16" s="15">
        <v>33342.400000000001</v>
      </c>
      <c r="E16" s="15">
        <v>625.6</v>
      </c>
      <c r="F16" s="17">
        <v>1.9E-2</v>
      </c>
      <c r="G16" s="17">
        <v>1.9E-2</v>
      </c>
      <c r="H16" s="18">
        <v>1.9121674490000001E-2</v>
      </c>
      <c r="I16" s="13"/>
      <c r="J16" s="9">
        <f>+D16-Sheet1!P18</f>
        <v>9.9999999998544808E-2</v>
      </c>
      <c r="K16" s="9">
        <f>+C16-Sheet1!Q17</f>
        <v>0</v>
      </c>
    </row>
    <row r="17" spans="2:8">
      <c r="B17" s="8">
        <v>1</v>
      </c>
      <c r="C17" s="68" t="s">
        <v>5</v>
      </c>
      <c r="D17" s="68"/>
      <c r="E17" s="69"/>
      <c r="F17" s="16"/>
      <c r="G17" s="16"/>
      <c r="H17" s="16"/>
    </row>
    <row r="18" spans="2:8">
      <c r="B18" s="8">
        <v>2</v>
      </c>
      <c r="C18" s="68" t="s">
        <v>6</v>
      </c>
      <c r="D18" s="68"/>
      <c r="E18" s="69"/>
      <c r="F18" s="16"/>
      <c r="G18" s="16"/>
      <c r="H18" s="16"/>
    </row>
    <row r="19" spans="2:8">
      <c r="B19" s="8">
        <v>3</v>
      </c>
      <c r="C19" s="68" t="s">
        <v>7</v>
      </c>
      <c r="D19" s="68"/>
      <c r="E19" s="69"/>
      <c r="F19" s="16"/>
      <c r="G19" s="16"/>
      <c r="H19" s="16"/>
    </row>
    <row r="20" spans="2:8">
      <c r="B20" s="8">
        <v>4</v>
      </c>
      <c r="C20" s="68" t="s">
        <v>8</v>
      </c>
      <c r="D20" s="68"/>
      <c r="E20" s="69"/>
      <c r="F20" s="16"/>
      <c r="G20" s="16"/>
      <c r="H20" s="16"/>
    </row>
    <row r="21" spans="2:8">
      <c r="B21" s="8">
        <v>5</v>
      </c>
      <c r="C21" s="68" t="s">
        <v>9</v>
      </c>
      <c r="D21" s="68"/>
      <c r="E21" s="69"/>
      <c r="F21" s="16"/>
      <c r="G21" s="16"/>
      <c r="H21" s="16"/>
    </row>
    <row r="22" spans="2:8">
      <c r="B22" s="8">
        <v>6</v>
      </c>
      <c r="C22" s="68" t="s">
        <v>10</v>
      </c>
      <c r="D22" s="68"/>
      <c r="E22" s="69"/>
      <c r="F22" s="16"/>
      <c r="G22" s="16"/>
      <c r="H22" s="16"/>
    </row>
    <row r="23" spans="2:8">
      <c r="B23" s="8">
        <v>7</v>
      </c>
      <c r="C23" s="68" t="s">
        <v>11</v>
      </c>
      <c r="D23" s="68"/>
      <c r="E23" s="69"/>
      <c r="F23" s="16"/>
      <c r="G23" s="16"/>
      <c r="H23" s="16"/>
    </row>
    <row r="24" spans="2:8">
      <c r="B24" s="8">
        <v>8</v>
      </c>
      <c r="C24" s="68" t="s">
        <v>12</v>
      </c>
      <c r="D24" s="68"/>
      <c r="E24" s="69"/>
      <c r="F24" s="16"/>
      <c r="G24" s="16"/>
      <c r="H24" s="16"/>
    </row>
    <row r="25" spans="2:8">
      <c r="B25" s="8">
        <v>9</v>
      </c>
      <c r="C25" s="68" t="s">
        <v>13</v>
      </c>
      <c r="D25" s="68"/>
      <c r="E25" s="69"/>
      <c r="F25" s="16"/>
      <c r="G25" s="16"/>
      <c r="H25" s="16"/>
    </row>
    <row r="26" spans="2:8">
      <c r="B26" s="8">
        <v>10</v>
      </c>
      <c r="C26" s="68" t="s">
        <v>14</v>
      </c>
      <c r="D26" s="68"/>
      <c r="E26" s="69"/>
      <c r="F26" s="16"/>
      <c r="G26" s="16"/>
      <c r="H26" s="16"/>
    </row>
    <row r="27" spans="2:8">
      <c r="B27" s="8">
        <v>11</v>
      </c>
      <c r="C27" s="68" t="s">
        <v>15</v>
      </c>
      <c r="D27" s="68"/>
      <c r="E27" s="69"/>
      <c r="F27" s="16"/>
      <c r="G27" s="16"/>
      <c r="H27" s="16"/>
    </row>
    <row r="28" spans="2:8">
      <c r="B28" s="8">
        <v>12</v>
      </c>
      <c r="C28" s="68" t="s">
        <v>16</v>
      </c>
      <c r="D28" s="68"/>
      <c r="E28" s="69"/>
      <c r="F28" s="16"/>
      <c r="G28" s="16"/>
      <c r="H28" s="16"/>
    </row>
    <row r="29" spans="2:8">
      <c r="B29" s="7">
        <v>13</v>
      </c>
      <c r="C29" s="70" t="s">
        <v>17</v>
      </c>
      <c r="D29" s="70"/>
      <c r="E29" s="71"/>
      <c r="F29" s="16"/>
      <c r="G29" s="16"/>
      <c r="H29" s="16"/>
    </row>
  </sheetData>
  <mergeCells count="14">
    <mergeCell ref="C29:E29"/>
    <mergeCell ref="B2:H2"/>
    <mergeCell ref="C23:E23"/>
    <mergeCell ref="C24:E24"/>
    <mergeCell ref="C25:E25"/>
    <mergeCell ref="C26:E26"/>
    <mergeCell ref="C27:E27"/>
    <mergeCell ref="C28:E28"/>
    <mergeCell ref="C17:E17"/>
    <mergeCell ref="C18:E18"/>
    <mergeCell ref="C19:E19"/>
    <mergeCell ref="C20:E20"/>
    <mergeCell ref="C21:E21"/>
    <mergeCell ref="C22:E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53CA-3A5B-45D7-A4DE-602E696190D0}">
  <dimension ref="B2:K29"/>
  <sheetViews>
    <sheetView workbookViewId="0">
      <selection activeCell="F21" sqref="F21"/>
    </sheetView>
  </sheetViews>
  <sheetFormatPr defaultRowHeight="15"/>
  <cols>
    <col min="1" max="1" width="9.140625" style="13"/>
    <col min="2" max="2" width="29.7109375" style="13" customWidth="1"/>
    <col min="3" max="7" width="11.28515625" style="13" customWidth="1"/>
    <col min="8" max="8" width="14.140625" style="13" customWidth="1"/>
    <col min="9" max="10" width="9.140625" style="13"/>
    <col min="11" max="11" width="9.5703125" style="13" bestFit="1" customWidth="1"/>
    <col min="12" max="16384" width="9.140625" style="13"/>
  </cols>
  <sheetData>
    <row r="2" spans="2:11">
      <c r="B2" s="63" t="s">
        <v>34</v>
      </c>
      <c r="C2" s="64"/>
      <c r="D2" s="64"/>
      <c r="E2" s="64"/>
      <c r="F2" s="64"/>
      <c r="G2" s="64"/>
      <c r="H2" s="65"/>
    </row>
    <row r="3" spans="2:11" ht="69" customHeight="1">
      <c r="B3" s="12"/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  <c r="H3" s="11" t="s">
        <v>40</v>
      </c>
      <c r="I3" s="14"/>
    </row>
    <row r="4" spans="2:11">
      <c r="B4" s="6" t="s">
        <v>5</v>
      </c>
      <c r="C4" s="15">
        <v>2975.5</v>
      </c>
      <c r="D4" s="15">
        <v>10133.700000000001</v>
      </c>
      <c r="E4" s="15">
        <v>7158.2</v>
      </c>
      <c r="F4" s="17">
        <v>2E-3</v>
      </c>
      <c r="G4" s="17">
        <v>6.0000000000000001E-3</v>
      </c>
      <c r="H4" s="18">
        <v>2.4057133250000002</v>
      </c>
      <c r="J4" s="9">
        <f>+D4-Sheet1!D18</f>
        <v>0.1000000000003638</v>
      </c>
      <c r="K4" s="9">
        <f>+C4-Sheet1!Q5</f>
        <v>0</v>
      </c>
    </row>
    <row r="5" spans="2:11">
      <c r="B5" s="6" t="s">
        <v>6</v>
      </c>
      <c r="C5" s="15">
        <v>303420.2</v>
      </c>
      <c r="D5" s="15">
        <v>302943.90000000002</v>
      </c>
      <c r="E5" s="15">
        <v>-476.3</v>
      </c>
      <c r="F5" s="17">
        <v>0.17199999999999999</v>
      </c>
      <c r="G5" s="17">
        <v>0.17199999999999999</v>
      </c>
      <c r="H5" s="18">
        <v>-1.56977024E-3</v>
      </c>
      <c r="J5" s="9">
        <f>+D5-Sheet1!E18</f>
        <v>-9.9999999976716936E-2</v>
      </c>
      <c r="K5" s="9">
        <f>+C5-Sheet1!Q6</f>
        <v>0</v>
      </c>
    </row>
    <row r="6" spans="2:11">
      <c r="B6" s="6" t="s">
        <v>7</v>
      </c>
      <c r="C6" s="15">
        <v>2384.6</v>
      </c>
      <c r="D6" s="15">
        <v>2464.6999999999998</v>
      </c>
      <c r="E6" s="15">
        <v>80.099999999999994</v>
      </c>
      <c r="F6" s="17">
        <v>1E-3</v>
      </c>
      <c r="G6" s="17">
        <v>1E-3</v>
      </c>
      <c r="H6" s="18">
        <v>3.3590539289999999E-2</v>
      </c>
      <c r="J6" s="9">
        <f>+D6-Sheet1!F18</f>
        <v>0</v>
      </c>
      <c r="K6" s="9">
        <f>+Sheet1!Q7-'Sheet2 (2)'!C6</f>
        <v>0</v>
      </c>
    </row>
    <row r="7" spans="2:11">
      <c r="B7" s="6" t="s">
        <v>8</v>
      </c>
      <c r="C7" s="15">
        <v>684507.9</v>
      </c>
      <c r="D7" s="15">
        <v>683001.6</v>
      </c>
      <c r="E7" s="15">
        <v>-1506.3</v>
      </c>
      <c r="F7" s="17">
        <v>0.38799999999999996</v>
      </c>
      <c r="G7" s="17">
        <v>0.38700000000000001</v>
      </c>
      <c r="H7" s="18">
        <v>-2.2005589700000001E-3</v>
      </c>
      <c r="J7" s="9">
        <f>+D7-Sheet1!G18</f>
        <v>0</v>
      </c>
      <c r="K7" s="9">
        <f>+C7-Sheet1!Q8</f>
        <v>-9.9999999976716936E-2</v>
      </c>
    </row>
    <row r="8" spans="2:11">
      <c r="B8" s="6" t="s">
        <v>9</v>
      </c>
      <c r="C8" s="15">
        <v>297392.40000000002</v>
      </c>
      <c r="D8" s="15">
        <v>301417.09999999998</v>
      </c>
      <c r="E8" s="15">
        <v>4024.7</v>
      </c>
      <c r="F8" s="17">
        <v>0.16899999999999998</v>
      </c>
      <c r="G8" s="17">
        <v>0.17100000000000001</v>
      </c>
      <c r="H8" s="18">
        <v>1.3533298090000001E-2</v>
      </c>
      <c r="J8" s="9">
        <f>+D8-Sheet1!H18</f>
        <v>0</v>
      </c>
      <c r="K8" s="9">
        <f>+C8-Sheet1!Q9</f>
        <v>0</v>
      </c>
    </row>
    <row r="9" spans="2:11">
      <c r="B9" s="6" t="s">
        <v>10</v>
      </c>
      <c r="C9" s="15">
        <v>332840.7</v>
      </c>
      <c r="D9" s="15">
        <v>339079.6</v>
      </c>
      <c r="E9" s="15">
        <v>6238.9</v>
      </c>
      <c r="F9" s="17">
        <v>0.18899999999999997</v>
      </c>
      <c r="G9" s="17">
        <v>0.192</v>
      </c>
      <c r="H9" s="18">
        <v>1.8744402350000001E-2</v>
      </c>
      <c r="J9" s="9">
        <f>+D9-Sheet1!I18</f>
        <v>9.9999999976716936E-2</v>
      </c>
      <c r="K9" s="9">
        <f>+C9-Sheet1!Q10</f>
        <v>0</v>
      </c>
    </row>
    <row r="10" spans="2:11">
      <c r="B10" s="6" t="s">
        <v>11</v>
      </c>
      <c r="C10" s="15">
        <v>5495</v>
      </c>
      <c r="D10" s="15">
        <v>5454.4</v>
      </c>
      <c r="E10" s="15">
        <v>-40.6</v>
      </c>
      <c r="F10" s="17">
        <v>3.0000000000000001E-3</v>
      </c>
      <c r="G10" s="17">
        <v>3.0000000000000001E-3</v>
      </c>
      <c r="H10" s="18">
        <v>-7.3885350299999998E-3</v>
      </c>
      <c r="J10" s="9">
        <f>+D10-Sheet1!J18</f>
        <v>9.9999999999454303E-2</v>
      </c>
      <c r="K10" s="9">
        <f>+C10-Sheet1!Q11</f>
        <v>0.1000000000003638</v>
      </c>
    </row>
    <row r="11" spans="2:11">
      <c r="B11" s="6" t="s">
        <v>12</v>
      </c>
      <c r="C11" s="15">
        <v>37567.5</v>
      </c>
      <c r="D11" s="15">
        <v>25138.400000000001</v>
      </c>
      <c r="E11" s="15">
        <v>-12429.1</v>
      </c>
      <c r="F11" s="17">
        <v>2.1000000000000001E-2</v>
      </c>
      <c r="G11" s="17">
        <v>1.3999999999999999E-2</v>
      </c>
      <c r="H11" s="18">
        <v>-0.33084714179999997</v>
      </c>
      <c r="J11" s="9">
        <f>+D11-Sheet1!K18</f>
        <v>0.10000000000218279</v>
      </c>
      <c r="K11" s="9">
        <f>+C11-Sheet1!Q12</f>
        <v>0.19999999999708962</v>
      </c>
    </row>
    <row r="12" spans="2:11">
      <c r="B12" s="6" t="s">
        <v>41</v>
      </c>
      <c r="C12" s="15">
        <v>680.3</v>
      </c>
      <c r="D12" s="15">
        <v>692</v>
      </c>
      <c r="E12" s="15">
        <v>11.7</v>
      </c>
      <c r="F12" s="17">
        <v>0</v>
      </c>
      <c r="G12" s="17">
        <v>0</v>
      </c>
      <c r="H12" s="18">
        <v>1.7198294869999999E-2</v>
      </c>
      <c r="J12" s="9">
        <f>+D12-Sheet1!L18</f>
        <v>-0.10000000000002274</v>
      </c>
      <c r="K12" s="9">
        <f>+C12-Sheet1!Q13</f>
        <v>0</v>
      </c>
    </row>
    <row r="13" spans="2:11">
      <c r="B13" s="6" t="s">
        <v>14</v>
      </c>
      <c r="C13" s="15">
        <v>2390.3000000000002</v>
      </c>
      <c r="D13" s="15">
        <v>2134.5</v>
      </c>
      <c r="E13" s="15">
        <v>-255.8</v>
      </c>
      <c r="F13" s="17">
        <v>1E-3</v>
      </c>
      <c r="G13" s="17">
        <v>1E-3</v>
      </c>
      <c r="H13" s="18">
        <v>-0.1070158558</v>
      </c>
      <c r="J13" s="9">
        <f>+D13-Sheet1!M18</f>
        <v>0</v>
      </c>
      <c r="K13" s="9">
        <f>+C13-Sheet1!Q14</f>
        <v>-0.1999999999998181</v>
      </c>
    </row>
    <row r="14" spans="2:11">
      <c r="B14" s="6" t="s">
        <v>15</v>
      </c>
      <c r="C14" s="15">
        <v>28098.7</v>
      </c>
      <c r="D14" s="15">
        <v>24667.599999999999</v>
      </c>
      <c r="E14" s="15">
        <v>-3431.1</v>
      </c>
      <c r="F14" s="17">
        <v>1.6E-2</v>
      </c>
      <c r="G14" s="17">
        <v>1.3999999999999999E-2</v>
      </c>
      <c r="H14" s="18">
        <v>-0.122108852</v>
      </c>
      <c r="J14" s="9">
        <f>+D14-Sheet1!N18</f>
        <v>-0.10000000000218279</v>
      </c>
      <c r="K14" s="9">
        <f>+C14-Sheet1!Q15</f>
        <v>0.10000000000218279</v>
      </c>
    </row>
    <row r="15" spans="2:11">
      <c r="B15" s="6" t="s">
        <v>16</v>
      </c>
      <c r="C15" s="15">
        <v>32579</v>
      </c>
      <c r="D15" s="15">
        <v>32579</v>
      </c>
      <c r="E15" s="15">
        <v>0</v>
      </c>
      <c r="F15" s="17">
        <v>1.8000000000000002E-2</v>
      </c>
      <c r="G15" s="17">
        <v>1.8000000000000002E-2</v>
      </c>
      <c r="H15" s="18">
        <v>0</v>
      </c>
      <c r="J15" s="9">
        <f>+D15-Sheet1!O18</f>
        <v>0</v>
      </c>
      <c r="K15" s="9">
        <f>+C15-Sheet1!Q16</f>
        <v>0</v>
      </c>
    </row>
    <row r="16" spans="2:11">
      <c r="B16" s="6" t="s">
        <v>42</v>
      </c>
      <c r="C16" s="15">
        <v>32716.799999999999</v>
      </c>
      <c r="D16" s="15">
        <v>33342.400000000001</v>
      </c>
      <c r="E16" s="15">
        <v>625.6</v>
      </c>
      <c r="F16" s="17">
        <v>1.9E-2</v>
      </c>
      <c r="G16" s="17">
        <v>1.9E-2</v>
      </c>
      <c r="H16" s="18">
        <v>1.9121674490000001E-2</v>
      </c>
      <c r="J16" s="9">
        <f>+D16-Sheet1!P18</f>
        <v>9.9999999998544808E-2</v>
      </c>
      <c r="K16" s="9">
        <f>+C16-Sheet1!Q17</f>
        <v>0</v>
      </c>
    </row>
    <row r="17" spans="2:8">
      <c r="B17" s="8">
        <v>1</v>
      </c>
      <c r="C17" s="68" t="s">
        <v>5</v>
      </c>
      <c r="D17" s="68"/>
      <c r="E17" s="69"/>
      <c r="F17" s="16"/>
      <c r="G17" s="16"/>
      <c r="H17" s="16"/>
    </row>
    <row r="18" spans="2:8">
      <c r="B18" s="8">
        <v>2</v>
      </c>
      <c r="C18" s="68" t="s">
        <v>6</v>
      </c>
      <c r="D18" s="68"/>
      <c r="E18" s="69"/>
      <c r="F18" s="16"/>
      <c r="G18" s="16"/>
      <c r="H18" s="16"/>
    </row>
    <row r="19" spans="2:8">
      <c r="B19" s="8">
        <v>3</v>
      </c>
      <c r="C19" s="68" t="s">
        <v>7</v>
      </c>
      <c r="D19" s="68"/>
      <c r="E19" s="69"/>
      <c r="F19" s="16"/>
      <c r="G19" s="16"/>
      <c r="H19" s="16"/>
    </row>
    <row r="20" spans="2:8">
      <c r="B20" s="8">
        <v>4</v>
      </c>
      <c r="C20" s="68" t="s">
        <v>8</v>
      </c>
      <c r="D20" s="68"/>
      <c r="E20" s="69"/>
      <c r="F20" s="16"/>
      <c r="G20" s="16"/>
      <c r="H20" s="16"/>
    </row>
    <row r="21" spans="2:8">
      <c r="B21" s="8">
        <v>5</v>
      </c>
      <c r="C21" s="68" t="s">
        <v>9</v>
      </c>
      <c r="D21" s="68"/>
      <c r="E21" s="69"/>
      <c r="F21" s="16"/>
      <c r="G21" s="16"/>
      <c r="H21" s="16"/>
    </row>
    <row r="22" spans="2:8">
      <c r="B22" s="8">
        <v>6</v>
      </c>
      <c r="C22" s="68" t="s">
        <v>10</v>
      </c>
      <c r="D22" s="68"/>
      <c r="E22" s="69"/>
      <c r="F22" s="16"/>
      <c r="G22" s="16"/>
      <c r="H22" s="16"/>
    </row>
    <row r="23" spans="2:8">
      <c r="B23" s="8">
        <v>7</v>
      </c>
      <c r="C23" s="68" t="s">
        <v>11</v>
      </c>
      <c r="D23" s="68"/>
      <c r="E23" s="69"/>
      <c r="F23" s="16"/>
      <c r="G23" s="16"/>
      <c r="H23" s="16"/>
    </row>
    <row r="24" spans="2:8">
      <c r="B24" s="8">
        <v>8</v>
      </c>
      <c r="C24" s="68" t="s">
        <v>12</v>
      </c>
      <c r="D24" s="68"/>
      <c r="E24" s="69"/>
      <c r="F24" s="16"/>
      <c r="G24" s="16"/>
      <c r="H24" s="16"/>
    </row>
    <row r="25" spans="2:8">
      <c r="B25" s="8">
        <v>9</v>
      </c>
      <c r="C25" s="68" t="s">
        <v>41</v>
      </c>
      <c r="D25" s="68"/>
      <c r="E25" s="69"/>
      <c r="F25" s="16"/>
      <c r="G25" s="16"/>
      <c r="H25" s="16"/>
    </row>
    <row r="26" spans="2:8">
      <c r="B26" s="8">
        <v>10</v>
      </c>
      <c r="C26" s="68" t="s">
        <v>14</v>
      </c>
      <c r="D26" s="68"/>
      <c r="E26" s="69"/>
      <c r="F26" s="16"/>
      <c r="G26" s="16"/>
      <c r="H26" s="16"/>
    </row>
    <row r="27" spans="2:8">
      <c r="B27" s="8">
        <v>11</v>
      </c>
      <c r="C27" s="68" t="s">
        <v>15</v>
      </c>
      <c r="D27" s="68"/>
      <c r="E27" s="69"/>
      <c r="F27" s="16"/>
      <c r="G27" s="16"/>
      <c r="H27" s="16"/>
    </row>
    <row r="28" spans="2:8">
      <c r="B28" s="8">
        <v>12</v>
      </c>
      <c r="C28" s="68" t="s">
        <v>16</v>
      </c>
      <c r="D28" s="68"/>
      <c r="E28" s="69"/>
      <c r="F28" s="16"/>
      <c r="G28" s="16"/>
      <c r="H28" s="16"/>
    </row>
    <row r="29" spans="2:8">
      <c r="B29" s="7">
        <v>13</v>
      </c>
      <c r="C29" s="70" t="s">
        <v>42</v>
      </c>
      <c r="D29" s="70"/>
      <c r="E29" s="71"/>
      <c r="F29" s="16"/>
      <c r="G29" s="16"/>
      <c r="H29" s="16"/>
    </row>
  </sheetData>
  <mergeCells count="14">
    <mergeCell ref="C28:E28"/>
    <mergeCell ref="C29:E29"/>
    <mergeCell ref="C22:E22"/>
    <mergeCell ref="C23:E23"/>
    <mergeCell ref="C24:E24"/>
    <mergeCell ref="C25:E25"/>
    <mergeCell ref="C26:E26"/>
    <mergeCell ref="C27:E27"/>
    <mergeCell ref="C21:E21"/>
    <mergeCell ref="B2:H2"/>
    <mergeCell ref="C17:E17"/>
    <mergeCell ref="C18:E18"/>
    <mergeCell ref="C19:E19"/>
    <mergeCell ref="C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0628-8BA4-43FD-B216-47883826105E}">
  <dimension ref="B2:R32"/>
  <sheetViews>
    <sheetView topLeftCell="B1" workbookViewId="0">
      <selection activeCell="B2" sqref="B2"/>
    </sheetView>
  </sheetViews>
  <sheetFormatPr defaultRowHeight="15"/>
  <cols>
    <col min="1" max="2" width="9.140625" style="13"/>
    <col min="3" max="3" width="15" style="13" customWidth="1"/>
    <col min="4" max="4" width="10.5703125" style="13" bestFit="1" customWidth="1"/>
    <col min="5" max="5" width="11.5703125" style="13" bestFit="1" customWidth="1"/>
    <col min="6" max="6" width="9.5703125" style="13" bestFit="1" customWidth="1"/>
    <col min="7" max="9" width="11.5703125" style="13" bestFit="1" customWidth="1"/>
    <col min="10" max="10" width="9.5703125" style="13" bestFit="1" customWidth="1"/>
    <col min="11" max="11" width="10.5703125" style="13" bestFit="1" customWidth="1"/>
    <col min="12" max="12" width="8" style="13" bestFit="1" customWidth="1"/>
    <col min="13" max="13" width="9.5703125" style="13" bestFit="1" customWidth="1"/>
    <col min="14" max="16" width="10.5703125" style="13" bestFit="1" customWidth="1"/>
    <col min="17" max="17" width="15.140625" style="13" customWidth="1"/>
    <col min="18" max="18" width="9.5703125" style="13" bestFit="1" customWidth="1"/>
    <col min="19" max="16384" width="9.140625" style="13"/>
  </cols>
  <sheetData>
    <row r="2" spans="2:18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16"/>
    </row>
    <row r="3" spans="2:18">
      <c r="B3" s="72" t="s">
        <v>1</v>
      </c>
      <c r="C3" s="64" t="s">
        <v>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6"/>
    </row>
    <row r="4" spans="2:18">
      <c r="B4" s="73"/>
      <c r="C4" s="10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4" t="s">
        <v>3</v>
      </c>
      <c r="R4" s="16"/>
    </row>
    <row r="5" spans="2:18">
      <c r="B5" s="73"/>
      <c r="C5" s="6">
        <v>1</v>
      </c>
      <c r="D5" s="22">
        <v>2975.5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5">
        <v>2975.5</v>
      </c>
      <c r="R5" s="16"/>
    </row>
    <row r="6" spans="2:18">
      <c r="B6" s="73"/>
      <c r="C6" s="6">
        <v>2</v>
      </c>
      <c r="D6" s="22">
        <v>2873.4</v>
      </c>
      <c r="E6" s="22">
        <v>298789.8</v>
      </c>
      <c r="F6" s="22">
        <v>0.6</v>
      </c>
      <c r="G6" s="22">
        <v>113</v>
      </c>
      <c r="H6" s="22">
        <v>284.3</v>
      </c>
      <c r="I6" s="22">
        <v>665.5</v>
      </c>
      <c r="J6" s="22">
        <v>23.8</v>
      </c>
      <c r="K6" s="22">
        <v>12.2</v>
      </c>
      <c r="L6" s="22">
        <v>0.4</v>
      </c>
      <c r="M6" s="22">
        <v>2.5</v>
      </c>
      <c r="N6" s="22">
        <v>108.1</v>
      </c>
      <c r="O6" s="22">
        <v>0</v>
      </c>
      <c r="P6" s="22">
        <v>546.6</v>
      </c>
      <c r="Q6" s="5">
        <v>303420.2</v>
      </c>
      <c r="R6" s="20"/>
    </row>
    <row r="7" spans="2:18">
      <c r="B7" s="73"/>
      <c r="C7" s="6">
        <v>3</v>
      </c>
      <c r="D7" s="22">
        <v>5.5</v>
      </c>
      <c r="E7" s="22">
        <v>0</v>
      </c>
      <c r="F7" s="22">
        <v>2375.6999999999998</v>
      </c>
      <c r="G7" s="22">
        <v>0.2</v>
      </c>
      <c r="H7" s="22">
        <v>0.3</v>
      </c>
      <c r="I7" s="22">
        <v>2.9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5">
        <v>2384.6</v>
      </c>
      <c r="R7" s="16"/>
    </row>
    <row r="8" spans="2:18">
      <c r="B8" s="73"/>
      <c r="C8" s="6">
        <v>4</v>
      </c>
      <c r="D8" s="22">
        <v>3773.7</v>
      </c>
      <c r="E8" s="22">
        <v>21.5</v>
      </c>
      <c r="F8" s="22">
        <v>0.7</v>
      </c>
      <c r="G8" s="22">
        <v>673849.6</v>
      </c>
      <c r="H8" s="22">
        <v>1879.1</v>
      </c>
      <c r="I8" s="22">
        <v>4375.1000000000004</v>
      </c>
      <c r="J8" s="22">
        <v>39.1</v>
      </c>
      <c r="K8" s="22">
        <v>23.1</v>
      </c>
      <c r="L8" s="22">
        <v>0.4</v>
      </c>
      <c r="M8" s="22">
        <v>11.9</v>
      </c>
      <c r="N8" s="22">
        <v>133.30000000000001</v>
      </c>
      <c r="O8" s="22">
        <v>0</v>
      </c>
      <c r="P8" s="22">
        <v>400.4</v>
      </c>
      <c r="Q8" s="5">
        <v>684508</v>
      </c>
      <c r="R8" s="16"/>
    </row>
    <row r="9" spans="2:18">
      <c r="B9" s="73"/>
      <c r="C9" s="6">
        <v>5</v>
      </c>
      <c r="D9" s="22">
        <v>289</v>
      </c>
      <c r="E9" s="22">
        <v>807.9</v>
      </c>
      <c r="F9" s="22">
        <v>0.4</v>
      </c>
      <c r="G9" s="22">
        <v>819.9</v>
      </c>
      <c r="H9" s="22">
        <v>293469.90000000002</v>
      </c>
      <c r="I9" s="22">
        <v>251.5</v>
      </c>
      <c r="J9" s="22">
        <v>4</v>
      </c>
      <c r="K9" s="22">
        <v>2.1</v>
      </c>
      <c r="L9" s="22">
        <v>0.6</v>
      </c>
      <c r="M9" s="22">
        <v>223.4</v>
      </c>
      <c r="N9" s="22">
        <v>900.5</v>
      </c>
      <c r="O9" s="22">
        <v>0</v>
      </c>
      <c r="P9" s="22">
        <v>623.20000000000005</v>
      </c>
      <c r="Q9" s="5">
        <v>297392.40000000002</v>
      </c>
      <c r="R9" s="16"/>
    </row>
    <row r="10" spans="2:18">
      <c r="B10" s="73"/>
      <c r="C10" s="6">
        <v>6</v>
      </c>
      <c r="D10" s="22">
        <v>85.6</v>
      </c>
      <c r="E10" s="22">
        <v>1385.9</v>
      </c>
      <c r="F10" s="22">
        <v>27.8</v>
      </c>
      <c r="G10" s="22">
        <v>5369.9</v>
      </c>
      <c r="H10" s="22">
        <v>100.7</v>
      </c>
      <c r="I10" s="22">
        <v>325296.3</v>
      </c>
      <c r="J10" s="22">
        <v>0.5</v>
      </c>
      <c r="K10" s="22">
        <v>525</v>
      </c>
      <c r="L10" s="22">
        <v>20.100000000000001</v>
      </c>
      <c r="M10" s="22">
        <v>0</v>
      </c>
      <c r="N10" s="22">
        <v>1</v>
      </c>
      <c r="O10" s="22">
        <v>0</v>
      </c>
      <c r="P10" s="22">
        <v>27.9</v>
      </c>
      <c r="Q10" s="5">
        <v>332840.7</v>
      </c>
      <c r="R10" s="16"/>
    </row>
    <row r="11" spans="2:18">
      <c r="B11" s="73"/>
      <c r="C11" s="6">
        <v>7</v>
      </c>
      <c r="D11" s="22">
        <v>2.5</v>
      </c>
      <c r="E11" s="22">
        <v>11.2</v>
      </c>
      <c r="F11" s="22">
        <v>0</v>
      </c>
      <c r="G11" s="22">
        <v>18.100000000000001</v>
      </c>
      <c r="H11" s="22">
        <v>0.9</v>
      </c>
      <c r="I11" s="22">
        <v>18.2</v>
      </c>
      <c r="J11" s="22">
        <v>5341</v>
      </c>
      <c r="K11" s="22">
        <v>0.1</v>
      </c>
      <c r="L11" s="22">
        <v>0.1</v>
      </c>
      <c r="M11" s="22">
        <v>0</v>
      </c>
      <c r="N11" s="22">
        <v>0</v>
      </c>
      <c r="O11" s="22">
        <v>0</v>
      </c>
      <c r="P11" s="22">
        <v>102.9</v>
      </c>
      <c r="Q11" s="5">
        <v>5494.9</v>
      </c>
      <c r="R11" s="16"/>
    </row>
    <row r="12" spans="2:18">
      <c r="B12" s="73"/>
      <c r="C12" s="6">
        <v>8</v>
      </c>
      <c r="D12" s="22">
        <v>50.7</v>
      </c>
      <c r="E12" s="22">
        <v>1720</v>
      </c>
      <c r="F12" s="22">
        <v>59.3</v>
      </c>
      <c r="G12" s="22">
        <v>2669.8</v>
      </c>
      <c r="H12" s="22">
        <v>78.599999999999994</v>
      </c>
      <c r="I12" s="22">
        <v>8376.6</v>
      </c>
      <c r="J12" s="22">
        <v>26.6</v>
      </c>
      <c r="K12" s="22">
        <v>24573.200000000001</v>
      </c>
      <c r="L12" s="22">
        <v>1</v>
      </c>
      <c r="M12" s="22">
        <v>0.1</v>
      </c>
      <c r="N12" s="22">
        <v>2.4</v>
      </c>
      <c r="O12" s="22">
        <v>0</v>
      </c>
      <c r="P12" s="22">
        <v>9.1999999999999993</v>
      </c>
      <c r="Q12" s="5">
        <v>37567.300000000003</v>
      </c>
      <c r="R12" s="16"/>
    </row>
    <row r="13" spans="2:18">
      <c r="B13" s="73"/>
      <c r="C13" s="6">
        <v>9</v>
      </c>
      <c r="D13" s="22">
        <v>0.2</v>
      </c>
      <c r="E13" s="22">
        <v>0</v>
      </c>
      <c r="F13" s="22">
        <v>0</v>
      </c>
      <c r="G13" s="22">
        <v>2.4</v>
      </c>
      <c r="H13" s="22">
        <v>0</v>
      </c>
      <c r="I13" s="22">
        <v>8.9</v>
      </c>
      <c r="J13" s="22">
        <v>0.2</v>
      </c>
      <c r="K13" s="22">
        <v>0</v>
      </c>
      <c r="L13" s="22">
        <v>667.2</v>
      </c>
      <c r="M13" s="22">
        <v>0</v>
      </c>
      <c r="N13" s="22">
        <v>0</v>
      </c>
      <c r="O13" s="22">
        <v>0</v>
      </c>
      <c r="P13" s="22">
        <v>1.4</v>
      </c>
      <c r="Q13" s="5">
        <v>680.3</v>
      </c>
      <c r="R13" s="16"/>
    </row>
    <row r="14" spans="2:18">
      <c r="B14" s="73"/>
      <c r="C14" s="6">
        <v>10</v>
      </c>
      <c r="D14" s="22">
        <v>5</v>
      </c>
      <c r="E14" s="22">
        <v>2.7</v>
      </c>
      <c r="F14" s="22">
        <v>0</v>
      </c>
      <c r="G14" s="22">
        <v>3.2</v>
      </c>
      <c r="H14" s="22">
        <v>689</v>
      </c>
      <c r="I14" s="22">
        <v>0</v>
      </c>
      <c r="J14" s="22">
        <v>0</v>
      </c>
      <c r="K14" s="22">
        <v>0</v>
      </c>
      <c r="L14" s="22">
        <v>0</v>
      </c>
      <c r="M14" s="22">
        <v>1673.6</v>
      </c>
      <c r="N14" s="22">
        <v>11.7</v>
      </c>
      <c r="O14" s="22">
        <v>0</v>
      </c>
      <c r="P14" s="22">
        <v>5.0999999999999996</v>
      </c>
      <c r="Q14" s="5">
        <v>2390.5</v>
      </c>
      <c r="R14" s="16"/>
    </row>
    <row r="15" spans="2:18">
      <c r="B15" s="73"/>
      <c r="C15" s="6">
        <v>11</v>
      </c>
      <c r="D15" s="22">
        <v>3.9</v>
      </c>
      <c r="E15" s="22">
        <v>43.1</v>
      </c>
      <c r="F15" s="22">
        <v>0</v>
      </c>
      <c r="G15" s="22">
        <v>30</v>
      </c>
      <c r="H15" s="22">
        <v>4589.8999999999996</v>
      </c>
      <c r="I15" s="22">
        <v>0</v>
      </c>
      <c r="J15" s="22">
        <v>0</v>
      </c>
      <c r="K15" s="22">
        <v>1.6</v>
      </c>
      <c r="L15" s="22">
        <v>0</v>
      </c>
      <c r="M15" s="22">
        <v>209.6</v>
      </c>
      <c r="N15" s="22">
        <v>23205.8</v>
      </c>
      <c r="O15" s="22">
        <v>0</v>
      </c>
      <c r="P15" s="22">
        <v>14.8</v>
      </c>
      <c r="Q15" s="5">
        <v>28098.6</v>
      </c>
      <c r="R15" s="16"/>
    </row>
    <row r="16" spans="2:18">
      <c r="B16" s="73"/>
      <c r="C16" s="6">
        <v>12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32579</v>
      </c>
      <c r="P16" s="22">
        <v>0</v>
      </c>
      <c r="Q16" s="5">
        <v>32579</v>
      </c>
      <c r="R16" s="16"/>
    </row>
    <row r="17" spans="2:18">
      <c r="B17" s="73"/>
      <c r="C17" s="6">
        <v>13</v>
      </c>
      <c r="D17" s="22">
        <v>68.7</v>
      </c>
      <c r="E17" s="22">
        <v>161.80000000000001</v>
      </c>
      <c r="F17" s="22">
        <v>0.2</v>
      </c>
      <c r="G17" s="22">
        <v>125.5</v>
      </c>
      <c r="H17" s="22">
        <v>324.39999999999998</v>
      </c>
      <c r="I17" s="22">
        <v>84.6</v>
      </c>
      <c r="J17" s="22">
        <v>19.2</v>
      </c>
      <c r="K17" s="22">
        <v>1.1000000000000001</v>
      </c>
      <c r="L17" s="22">
        <v>2.2000000000000002</v>
      </c>
      <c r="M17" s="22">
        <v>13.4</v>
      </c>
      <c r="N17" s="22">
        <v>304.8</v>
      </c>
      <c r="O17" s="22">
        <v>0</v>
      </c>
      <c r="P17" s="22">
        <v>31610.9</v>
      </c>
      <c r="Q17" s="5">
        <v>32716.799999999999</v>
      </c>
      <c r="R17" s="16"/>
    </row>
    <row r="18" spans="2:18">
      <c r="B18" s="74"/>
      <c r="C18" s="4" t="s">
        <v>4</v>
      </c>
      <c r="D18" s="2">
        <v>10133.6</v>
      </c>
      <c r="E18" s="2">
        <v>302944</v>
      </c>
      <c r="F18" s="2">
        <v>2464.6999999999998</v>
      </c>
      <c r="G18" s="2">
        <v>683001.6</v>
      </c>
      <c r="H18" s="2">
        <v>301417.09999999998</v>
      </c>
      <c r="I18" s="2">
        <v>339079.5</v>
      </c>
      <c r="J18" s="2">
        <v>5454.3</v>
      </c>
      <c r="K18" s="2">
        <v>25138.3</v>
      </c>
      <c r="L18" s="2">
        <v>692.1</v>
      </c>
      <c r="M18" s="2">
        <v>2134.5</v>
      </c>
      <c r="N18" s="2">
        <v>24667.7</v>
      </c>
      <c r="O18" s="2">
        <v>32579</v>
      </c>
      <c r="P18" s="2">
        <v>33342.300000000003</v>
      </c>
      <c r="Q18" s="5">
        <v>1763048.7</v>
      </c>
      <c r="R18" s="16"/>
    </row>
    <row r="19" spans="2:18">
      <c r="B19" s="16"/>
      <c r="C19" s="16"/>
      <c r="D19" s="16"/>
      <c r="E19" s="2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3">
        <v>1</v>
      </c>
      <c r="C20" s="66" t="s">
        <v>5</v>
      </c>
      <c r="D20" s="66"/>
      <c r="E20" s="6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>
      <c r="B21" s="8">
        <v>2</v>
      </c>
      <c r="C21" s="68" t="s">
        <v>6</v>
      </c>
      <c r="D21" s="68"/>
      <c r="E21" s="6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>
      <c r="B22" s="8">
        <v>3</v>
      </c>
      <c r="C22" s="68" t="s">
        <v>7</v>
      </c>
      <c r="D22" s="68"/>
      <c r="E22" s="6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2:18">
      <c r="B23" s="8">
        <v>4</v>
      </c>
      <c r="C23" s="68" t="s">
        <v>8</v>
      </c>
      <c r="D23" s="68"/>
      <c r="E23" s="6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2:18">
      <c r="B24" s="8">
        <v>5</v>
      </c>
      <c r="C24" s="68" t="s">
        <v>9</v>
      </c>
      <c r="D24" s="68"/>
      <c r="E24" s="6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18">
      <c r="B25" s="8">
        <v>6</v>
      </c>
      <c r="C25" s="68" t="s">
        <v>10</v>
      </c>
      <c r="D25" s="68"/>
      <c r="E25" s="6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2:18">
      <c r="B26" s="8">
        <v>7</v>
      </c>
      <c r="C26" s="68" t="s">
        <v>11</v>
      </c>
      <c r="D26" s="68"/>
      <c r="E26" s="6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2:18">
      <c r="B27" s="8">
        <v>8</v>
      </c>
      <c r="C27" s="68" t="s">
        <v>12</v>
      </c>
      <c r="D27" s="68"/>
      <c r="E27" s="6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2:18">
      <c r="B28" s="8">
        <v>9</v>
      </c>
      <c r="C28" s="68" t="s">
        <v>13</v>
      </c>
      <c r="D28" s="68"/>
      <c r="E28" s="6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2:18">
      <c r="B29" s="8">
        <v>10</v>
      </c>
      <c r="C29" s="68" t="s">
        <v>14</v>
      </c>
      <c r="D29" s="68"/>
      <c r="E29" s="6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>
      <c r="B30" s="8">
        <v>11</v>
      </c>
      <c r="C30" s="68" t="s">
        <v>15</v>
      </c>
      <c r="D30" s="68"/>
      <c r="E30" s="6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2:18">
      <c r="B31" s="8">
        <v>12</v>
      </c>
      <c r="C31" s="68" t="s">
        <v>16</v>
      </c>
      <c r="D31" s="68"/>
      <c r="E31" s="6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18">
      <c r="B32" s="7">
        <v>13</v>
      </c>
      <c r="C32" s="70" t="s">
        <v>17</v>
      </c>
      <c r="D32" s="70"/>
      <c r="E32" s="7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</sheetData>
  <mergeCells count="16">
    <mergeCell ref="C22:E22"/>
    <mergeCell ref="B2:Q2"/>
    <mergeCell ref="B3:B18"/>
    <mergeCell ref="C3:Q3"/>
    <mergeCell ref="C20:E20"/>
    <mergeCell ref="C21:E21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28: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4EEF-1C2F-4A29-AE03-AB462345562D}">
  <dimension ref="B2:R33"/>
  <sheetViews>
    <sheetView topLeftCell="B2" workbookViewId="0">
      <selection activeCell="R6" sqref="R6"/>
    </sheetView>
  </sheetViews>
  <sheetFormatPr defaultRowHeight="15"/>
  <cols>
    <col min="1" max="2" width="9.140625" style="13"/>
    <col min="3" max="3" width="15" style="13" customWidth="1"/>
    <col min="4" max="4" width="10.5703125" style="13" bestFit="1" customWidth="1"/>
    <col min="5" max="5" width="11.5703125" style="13" bestFit="1" customWidth="1"/>
    <col min="6" max="6" width="9.5703125" style="13" bestFit="1" customWidth="1"/>
    <col min="7" max="9" width="11.5703125" style="13" bestFit="1" customWidth="1"/>
    <col min="10" max="10" width="9.5703125" style="13" bestFit="1" customWidth="1"/>
    <col min="11" max="11" width="10.5703125" style="13" bestFit="1" customWidth="1"/>
    <col min="12" max="12" width="8" style="13" bestFit="1" customWidth="1"/>
    <col min="13" max="13" width="9.5703125" style="13" bestFit="1" customWidth="1"/>
    <col min="14" max="16" width="10.5703125" style="13" bestFit="1" customWidth="1"/>
    <col min="17" max="17" width="15.140625" style="13" customWidth="1"/>
    <col min="18" max="18" width="9.5703125" style="13" bestFit="1" customWidth="1"/>
    <col min="19" max="16384" width="9.140625" style="13"/>
  </cols>
  <sheetData>
    <row r="2" spans="2:18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16"/>
    </row>
    <row r="3" spans="2:18">
      <c r="B3" s="72" t="s">
        <v>1</v>
      </c>
      <c r="C3" s="64" t="s">
        <v>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6"/>
    </row>
    <row r="4" spans="2:18">
      <c r="B4" s="73"/>
      <c r="C4" s="10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4" t="s">
        <v>3</v>
      </c>
      <c r="R4" s="16"/>
    </row>
    <row r="5" spans="2:18">
      <c r="B5" s="73"/>
      <c r="C5" s="6">
        <v>1</v>
      </c>
      <c r="D5" s="22">
        <v>2975.5</v>
      </c>
      <c r="E5" s="24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5">
        <v>2975.5</v>
      </c>
      <c r="R5" s="16"/>
    </row>
    <row r="6" spans="2:18">
      <c r="B6" s="73"/>
      <c r="C6" s="6">
        <v>2</v>
      </c>
      <c r="D6" s="23">
        <v>2873.4</v>
      </c>
      <c r="E6" s="22">
        <v>298789.8</v>
      </c>
      <c r="F6" s="23">
        <v>0.6</v>
      </c>
      <c r="G6" s="23">
        <v>113</v>
      </c>
      <c r="H6" s="23">
        <v>284.3</v>
      </c>
      <c r="I6" s="23">
        <v>665.5</v>
      </c>
      <c r="J6" s="23">
        <v>23.8</v>
      </c>
      <c r="K6" s="23">
        <v>12.2</v>
      </c>
      <c r="L6" s="23">
        <v>0.4</v>
      </c>
      <c r="M6" s="23">
        <v>2.5</v>
      </c>
      <c r="N6" s="23">
        <v>108.1</v>
      </c>
      <c r="O6" s="23">
        <v>0</v>
      </c>
      <c r="P6" s="23">
        <v>546.6</v>
      </c>
      <c r="Q6" s="5">
        <v>303420.2</v>
      </c>
      <c r="R6" s="20">
        <f>SUM(D6,F6:P6)</f>
        <v>4630.4000000000005</v>
      </c>
    </row>
    <row r="7" spans="2:18">
      <c r="B7" s="73"/>
      <c r="C7" s="6">
        <v>3</v>
      </c>
      <c r="D7" s="22">
        <v>5.5</v>
      </c>
      <c r="E7" s="24">
        <v>0</v>
      </c>
      <c r="F7" s="22">
        <v>2375.6999999999998</v>
      </c>
      <c r="G7" s="22">
        <v>0.2</v>
      </c>
      <c r="H7" s="22">
        <v>0.3</v>
      </c>
      <c r="I7" s="22">
        <v>2.9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5">
        <v>2384.6</v>
      </c>
      <c r="R7" s="16"/>
    </row>
    <row r="8" spans="2:18">
      <c r="B8" s="73"/>
      <c r="C8" s="6">
        <v>4</v>
      </c>
      <c r="D8" s="22">
        <v>3773.7</v>
      </c>
      <c r="E8" s="24">
        <v>21.5</v>
      </c>
      <c r="F8" s="22">
        <v>0.7</v>
      </c>
      <c r="G8" s="22">
        <v>673849.6</v>
      </c>
      <c r="H8" s="22">
        <v>1879.1</v>
      </c>
      <c r="I8" s="22">
        <v>4375.1000000000004</v>
      </c>
      <c r="J8" s="22">
        <v>39.1</v>
      </c>
      <c r="K8" s="22">
        <v>23.1</v>
      </c>
      <c r="L8" s="22">
        <v>0.4</v>
      </c>
      <c r="M8" s="22">
        <v>11.9</v>
      </c>
      <c r="N8" s="22">
        <v>133.30000000000001</v>
      </c>
      <c r="O8" s="22">
        <v>0</v>
      </c>
      <c r="P8" s="22">
        <v>400.4</v>
      </c>
      <c r="Q8" s="5">
        <v>684508</v>
      </c>
      <c r="R8" s="16"/>
    </row>
    <row r="9" spans="2:18">
      <c r="B9" s="73"/>
      <c r="C9" s="6">
        <v>5</v>
      </c>
      <c r="D9" s="22">
        <v>289</v>
      </c>
      <c r="E9" s="24">
        <v>807.9</v>
      </c>
      <c r="F9" s="22">
        <v>0.4</v>
      </c>
      <c r="G9" s="22">
        <v>819.9</v>
      </c>
      <c r="H9" s="22">
        <v>293469.90000000002</v>
      </c>
      <c r="I9" s="22">
        <v>251.5</v>
      </c>
      <c r="J9" s="22">
        <v>4</v>
      </c>
      <c r="K9" s="22">
        <v>2.1</v>
      </c>
      <c r="L9" s="22">
        <v>0.6</v>
      </c>
      <c r="M9" s="22">
        <v>223.4</v>
      </c>
      <c r="N9" s="22">
        <v>900.5</v>
      </c>
      <c r="O9" s="22">
        <v>0</v>
      </c>
      <c r="P9" s="22">
        <v>623.20000000000005</v>
      </c>
      <c r="Q9" s="5">
        <v>297392.40000000002</v>
      </c>
      <c r="R9" s="16"/>
    </row>
    <row r="10" spans="2:18">
      <c r="B10" s="73"/>
      <c r="C10" s="6">
        <v>6</v>
      </c>
      <c r="D10" s="22">
        <v>85.6</v>
      </c>
      <c r="E10" s="24">
        <v>1385.9</v>
      </c>
      <c r="F10" s="22">
        <v>27.8</v>
      </c>
      <c r="G10" s="22">
        <v>5369.9</v>
      </c>
      <c r="H10" s="22">
        <v>100.7</v>
      </c>
      <c r="I10" s="22">
        <v>325296.3</v>
      </c>
      <c r="J10" s="22">
        <v>0.5</v>
      </c>
      <c r="K10" s="22">
        <v>525</v>
      </c>
      <c r="L10" s="22">
        <v>20.100000000000001</v>
      </c>
      <c r="M10" s="22">
        <v>0</v>
      </c>
      <c r="N10" s="22">
        <v>1</v>
      </c>
      <c r="O10" s="22">
        <v>0</v>
      </c>
      <c r="P10" s="22">
        <v>27.9</v>
      </c>
      <c r="Q10" s="5">
        <v>332840.7</v>
      </c>
      <c r="R10" s="16"/>
    </row>
    <row r="11" spans="2:18">
      <c r="B11" s="73"/>
      <c r="C11" s="6">
        <v>7</v>
      </c>
      <c r="D11" s="22">
        <v>2.5</v>
      </c>
      <c r="E11" s="24">
        <v>11.2</v>
      </c>
      <c r="F11" s="22">
        <v>0</v>
      </c>
      <c r="G11" s="22">
        <v>18.100000000000001</v>
      </c>
      <c r="H11" s="22">
        <v>0.9</v>
      </c>
      <c r="I11" s="22">
        <v>18.2</v>
      </c>
      <c r="J11" s="22">
        <v>5341</v>
      </c>
      <c r="K11" s="22">
        <v>0.1</v>
      </c>
      <c r="L11" s="22">
        <v>0.1</v>
      </c>
      <c r="M11" s="22">
        <v>0</v>
      </c>
      <c r="N11" s="22">
        <v>0</v>
      </c>
      <c r="O11" s="22">
        <v>0</v>
      </c>
      <c r="P11" s="22">
        <v>102.9</v>
      </c>
      <c r="Q11" s="5">
        <v>5494.9</v>
      </c>
      <c r="R11" s="16"/>
    </row>
    <row r="12" spans="2:18">
      <c r="B12" s="73"/>
      <c r="C12" s="6">
        <v>8</v>
      </c>
      <c r="D12" s="22">
        <v>50.7</v>
      </c>
      <c r="E12" s="24">
        <v>1720</v>
      </c>
      <c r="F12" s="22">
        <v>59.3</v>
      </c>
      <c r="G12" s="22">
        <v>2669.8</v>
      </c>
      <c r="H12" s="22">
        <v>78.599999999999994</v>
      </c>
      <c r="I12" s="22">
        <v>8376.6</v>
      </c>
      <c r="J12" s="22">
        <v>26.6</v>
      </c>
      <c r="K12" s="22">
        <v>24573.200000000001</v>
      </c>
      <c r="L12" s="22">
        <v>1</v>
      </c>
      <c r="M12" s="22">
        <v>0.1</v>
      </c>
      <c r="N12" s="22">
        <v>2.4</v>
      </c>
      <c r="O12" s="22">
        <v>0</v>
      </c>
      <c r="P12" s="22">
        <v>9.1999999999999993</v>
      </c>
      <c r="Q12" s="5">
        <v>37567.300000000003</v>
      </c>
      <c r="R12" s="16"/>
    </row>
    <row r="13" spans="2:18">
      <c r="B13" s="73"/>
      <c r="C13" s="6">
        <v>9</v>
      </c>
      <c r="D13" s="22">
        <v>0.2</v>
      </c>
      <c r="E13" s="24">
        <v>0</v>
      </c>
      <c r="F13" s="22">
        <v>0</v>
      </c>
      <c r="G13" s="22">
        <v>2.4</v>
      </c>
      <c r="H13" s="22">
        <v>0</v>
      </c>
      <c r="I13" s="22">
        <v>8.9</v>
      </c>
      <c r="J13" s="22">
        <v>0.2</v>
      </c>
      <c r="K13" s="22">
        <v>0</v>
      </c>
      <c r="L13" s="22">
        <v>667.2</v>
      </c>
      <c r="M13" s="22">
        <v>0</v>
      </c>
      <c r="N13" s="22">
        <v>0</v>
      </c>
      <c r="O13" s="22">
        <v>0</v>
      </c>
      <c r="P13" s="22">
        <v>1.4</v>
      </c>
      <c r="Q13" s="5">
        <v>680.3</v>
      </c>
      <c r="R13" s="16"/>
    </row>
    <row r="14" spans="2:18">
      <c r="B14" s="73"/>
      <c r="C14" s="6">
        <v>10</v>
      </c>
      <c r="D14" s="22">
        <v>5</v>
      </c>
      <c r="E14" s="24">
        <v>2.7</v>
      </c>
      <c r="F14" s="22">
        <v>0</v>
      </c>
      <c r="G14" s="22">
        <v>3.2</v>
      </c>
      <c r="H14" s="22">
        <v>689</v>
      </c>
      <c r="I14" s="22">
        <v>0</v>
      </c>
      <c r="J14" s="22">
        <v>0</v>
      </c>
      <c r="K14" s="22">
        <v>0</v>
      </c>
      <c r="L14" s="22">
        <v>0</v>
      </c>
      <c r="M14" s="22">
        <v>1673.6</v>
      </c>
      <c r="N14" s="22">
        <v>11.7</v>
      </c>
      <c r="O14" s="22">
        <v>0</v>
      </c>
      <c r="P14" s="22">
        <v>5.0999999999999996</v>
      </c>
      <c r="Q14" s="5">
        <v>2390.5</v>
      </c>
      <c r="R14" s="16"/>
    </row>
    <row r="15" spans="2:18">
      <c r="B15" s="73"/>
      <c r="C15" s="6">
        <v>11</v>
      </c>
      <c r="D15" s="22">
        <v>3.9</v>
      </c>
      <c r="E15" s="24">
        <v>43.1</v>
      </c>
      <c r="F15" s="22">
        <v>0</v>
      </c>
      <c r="G15" s="22">
        <v>30</v>
      </c>
      <c r="H15" s="22">
        <v>4589.8999999999996</v>
      </c>
      <c r="I15" s="22">
        <v>0</v>
      </c>
      <c r="J15" s="22">
        <v>0</v>
      </c>
      <c r="K15" s="22">
        <v>1.6</v>
      </c>
      <c r="L15" s="22">
        <v>0</v>
      </c>
      <c r="M15" s="22">
        <v>209.6</v>
      </c>
      <c r="N15" s="22">
        <v>23205.8</v>
      </c>
      <c r="O15" s="22">
        <v>0</v>
      </c>
      <c r="P15" s="22">
        <v>14.8</v>
      </c>
      <c r="Q15" s="5">
        <v>28098.6</v>
      </c>
      <c r="R15" s="16"/>
    </row>
    <row r="16" spans="2:18">
      <c r="B16" s="73"/>
      <c r="C16" s="6">
        <v>12</v>
      </c>
      <c r="D16" s="22">
        <v>0</v>
      </c>
      <c r="E16" s="24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32579</v>
      </c>
      <c r="P16" s="22">
        <v>0</v>
      </c>
      <c r="Q16" s="5">
        <v>32579</v>
      </c>
      <c r="R16" s="16"/>
    </row>
    <row r="17" spans="2:18">
      <c r="B17" s="73"/>
      <c r="C17" s="6">
        <v>13</v>
      </c>
      <c r="D17" s="22">
        <v>68.7</v>
      </c>
      <c r="E17" s="24">
        <v>161.80000000000001</v>
      </c>
      <c r="F17" s="22">
        <v>0.2</v>
      </c>
      <c r="G17" s="22">
        <v>125.5</v>
      </c>
      <c r="H17" s="22">
        <v>324.39999999999998</v>
      </c>
      <c r="I17" s="22">
        <v>84.6</v>
      </c>
      <c r="J17" s="22">
        <v>19.2</v>
      </c>
      <c r="K17" s="22">
        <v>1.1000000000000001</v>
      </c>
      <c r="L17" s="22">
        <v>2.2000000000000002</v>
      </c>
      <c r="M17" s="22">
        <v>13.4</v>
      </c>
      <c r="N17" s="22">
        <v>304.8</v>
      </c>
      <c r="O17" s="22">
        <v>0</v>
      </c>
      <c r="P17" s="22">
        <v>31610.9</v>
      </c>
      <c r="Q17" s="5">
        <v>32716.799999999999</v>
      </c>
      <c r="R17" s="16"/>
    </row>
    <row r="18" spans="2:18">
      <c r="B18" s="74"/>
      <c r="C18" s="4" t="s">
        <v>4</v>
      </c>
      <c r="D18" s="2">
        <v>10133.6</v>
      </c>
      <c r="E18" s="2">
        <v>302944</v>
      </c>
      <c r="F18" s="2">
        <v>2464.6999999999998</v>
      </c>
      <c r="G18" s="2">
        <v>683001.6</v>
      </c>
      <c r="H18" s="2">
        <v>301417.09999999998</v>
      </c>
      <c r="I18" s="2">
        <v>339079.5</v>
      </c>
      <c r="J18" s="2">
        <v>5454.3</v>
      </c>
      <c r="K18" s="2">
        <v>25138.3</v>
      </c>
      <c r="L18" s="2">
        <v>692.1</v>
      </c>
      <c r="M18" s="2">
        <v>2134.5</v>
      </c>
      <c r="N18" s="2">
        <v>24667.7</v>
      </c>
      <c r="O18" s="2">
        <v>32579</v>
      </c>
      <c r="P18" s="2">
        <v>33342.300000000003</v>
      </c>
      <c r="Q18" s="5">
        <v>1763048.7</v>
      </c>
      <c r="R18" s="16"/>
    </row>
    <row r="19" spans="2:18">
      <c r="B19" s="16"/>
      <c r="C19" s="16"/>
      <c r="D19" s="16"/>
      <c r="E19" s="21">
        <f>SUM(E5,E7:E17)</f>
        <v>4154.0999999999995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16"/>
      <c r="C20" s="16"/>
      <c r="D20" s="16"/>
      <c r="E20" s="2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>
      <c r="B21" s="3">
        <v>1</v>
      </c>
      <c r="C21" s="66" t="s">
        <v>5</v>
      </c>
      <c r="D21" s="66"/>
      <c r="E21" s="6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>
      <c r="B22" s="8">
        <v>2</v>
      </c>
      <c r="C22" s="68" t="s">
        <v>6</v>
      </c>
      <c r="D22" s="68"/>
      <c r="E22" s="6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2:18">
      <c r="B23" s="8">
        <v>3</v>
      </c>
      <c r="C23" s="68" t="s">
        <v>7</v>
      </c>
      <c r="D23" s="68"/>
      <c r="E23" s="6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2:18">
      <c r="B24" s="8">
        <v>4</v>
      </c>
      <c r="C24" s="68" t="s">
        <v>8</v>
      </c>
      <c r="D24" s="68"/>
      <c r="E24" s="6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18">
      <c r="B25" s="8">
        <v>5</v>
      </c>
      <c r="C25" s="68" t="s">
        <v>9</v>
      </c>
      <c r="D25" s="68"/>
      <c r="E25" s="6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2:18">
      <c r="B26" s="8">
        <v>6</v>
      </c>
      <c r="C26" s="68" t="s">
        <v>10</v>
      </c>
      <c r="D26" s="68"/>
      <c r="E26" s="6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2:18">
      <c r="B27" s="8">
        <v>7</v>
      </c>
      <c r="C27" s="68" t="s">
        <v>11</v>
      </c>
      <c r="D27" s="68"/>
      <c r="E27" s="6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2:18">
      <c r="B28" s="8">
        <v>8</v>
      </c>
      <c r="C28" s="68" t="s">
        <v>12</v>
      </c>
      <c r="D28" s="68"/>
      <c r="E28" s="6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2:18">
      <c r="B29" s="8">
        <v>9</v>
      </c>
      <c r="C29" s="68" t="s">
        <v>13</v>
      </c>
      <c r="D29" s="68"/>
      <c r="E29" s="6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>
      <c r="B30" s="8">
        <v>10</v>
      </c>
      <c r="C30" s="68" t="s">
        <v>14</v>
      </c>
      <c r="D30" s="68"/>
      <c r="E30" s="6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2:18">
      <c r="B31" s="8">
        <v>11</v>
      </c>
      <c r="C31" s="68" t="s">
        <v>15</v>
      </c>
      <c r="D31" s="68"/>
      <c r="E31" s="6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18">
      <c r="B32" s="8">
        <v>12</v>
      </c>
      <c r="C32" s="68" t="s">
        <v>16</v>
      </c>
      <c r="D32" s="68"/>
      <c r="E32" s="69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2:18">
      <c r="B33" s="7">
        <v>13</v>
      </c>
      <c r="C33" s="70" t="s">
        <v>17</v>
      </c>
      <c r="D33" s="70"/>
      <c r="E33" s="7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</sheetData>
  <mergeCells count="16">
    <mergeCell ref="C23:E23"/>
    <mergeCell ref="B2:Q2"/>
    <mergeCell ref="B3:B18"/>
    <mergeCell ref="C3:Q3"/>
    <mergeCell ref="C21:E21"/>
    <mergeCell ref="C22:E22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29:E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F86B-C537-4085-AD8F-08072BB1A735}">
  <dimension ref="B2:R33"/>
  <sheetViews>
    <sheetView workbookViewId="0">
      <selection activeCell="D5" sqref="D5:R19"/>
    </sheetView>
  </sheetViews>
  <sheetFormatPr defaultRowHeight="15"/>
  <cols>
    <col min="1" max="2" width="9.140625" style="13"/>
    <col min="3" max="3" width="15" style="13" customWidth="1"/>
    <col min="4" max="4" width="10.5703125" style="13" bestFit="1" customWidth="1"/>
    <col min="5" max="5" width="11.5703125" style="13" bestFit="1" customWidth="1"/>
    <col min="6" max="6" width="9.5703125" style="13" bestFit="1" customWidth="1"/>
    <col min="7" max="9" width="11.5703125" style="13" bestFit="1" customWidth="1"/>
    <col min="10" max="10" width="9.5703125" style="13" bestFit="1" customWidth="1"/>
    <col min="11" max="11" width="10.5703125" style="13" bestFit="1" customWidth="1"/>
    <col min="12" max="12" width="8" style="13" bestFit="1" customWidth="1"/>
    <col min="13" max="13" width="9.5703125" style="13" bestFit="1" customWidth="1"/>
    <col min="14" max="16" width="10.5703125" style="13" bestFit="1" customWidth="1"/>
    <col min="17" max="17" width="15.140625" style="13" customWidth="1"/>
    <col min="18" max="18" width="9.5703125" style="13" bestFit="1" customWidth="1"/>
    <col min="19" max="16384" width="9.140625" style="13"/>
  </cols>
  <sheetData>
    <row r="2" spans="2:18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16"/>
    </row>
    <row r="3" spans="2:18">
      <c r="B3" s="72" t="s">
        <v>1</v>
      </c>
      <c r="C3" s="64" t="s">
        <v>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6"/>
    </row>
    <row r="4" spans="2:18">
      <c r="B4" s="73"/>
      <c r="C4" s="10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4" t="s">
        <v>3</v>
      </c>
      <c r="R4" s="16"/>
    </row>
    <row r="5" spans="2:18">
      <c r="B5" s="73"/>
      <c r="C5" s="6">
        <v>1</v>
      </c>
      <c r="D5" s="22">
        <v>2975.5</v>
      </c>
      <c r="E5" s="24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5">
        <v>2975.5</v>
      </c>
      <c r="R5" s="16"/>
    </row>
    <row r="6" spans="2:18">
      <c r="B6" s="73"/>
      <c r="C6" s="6">
        <v>2</v>
      </c>
      <c r="D6" s="23">
        <v>2873.4</v>
      </c>
      <c r="E6" s="22">
        <v>298789.8</v>
      </c>
      <c r="F6" s="23">
        <v>0.6</v>
      </c>
      <c r="G6" s="23">
        <v>113</v>
      </c>
      <c r="H6" s="23">
        <v>284.3</v>
      </c>
      <c r="I6" s="23">
        <v>665.5</v>
      </c>
      <c r="J6" s="23">
        <v>23.8</v>
      </c>
      <c r="K6" s="23">
        <v>12.2</v>
      </c>
      <c r="L6" s="23">
        <v>0.4</v>
      </c>
      <c r="M6" s="23">
        <v>2.5</v>
      </c>
      <c r="N6" s="23">
        <v>108.1</v>
      </c>
      <c r="O6" s="23">
        <v>0</v>
      </c>
      <c r="P6" s="23">
        <v>546.6</v>
      </c>
      <c r="Q6" s="5">
        <v>303420.2</v>
      </c>
      <c r="R6" s="20">
        <f>SUM(D6,F6:P6)</f>
        <v>4630.4000000000005</v>
      </c>
    </row>
    <row r="7" spans="2:18">
      <c r="B7" s="73"/>
      <c r="C7" s="6">
        <v>3</v>
      </c>
      <c r="D7" s="22">
        <v>5.5</v>
      </c>
      <c r="E7" s="24">
        <v>0</v>
      </c>
      <c r="F7" s="22">
        <v>2375.6999999999998</v>
      </c>
      <c r="G7" s="22">
        <v>0.2</v>
      </c>
      <c r="H7" s="22">
        <v>0.3</v>
      </c>
      <c r="I7" s="22">
        <v>2.9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5">
        <v>2384.6</v>
      </c>
      <c r="R7" s="16"/>
    </row>
    <row r="8" spans="2:18">
      <c r="B8" s="73"/>
      <c r="C8" s="6">
        <v>4</v>
      </c>
      <c r="D8" s="22">
        <v>3773.7</v>
      </c>
      <c r="E8" s="24">
        <v>21.5</v>
      </c>
      <c r="F8" s="22">
        <v>0.7</v>
      </c>
      <c r="G8" s="22">
        <v>673849.6</v>
      </c>
      <c r="H8" s="22">
        <v>1879.1</v>
      </c>
      <c r="I8" s="22">
        <v>4375.1000000000004</v>
      </c>
      <c r="J8" s="22">
        <v>39.1</v>
      </c>
      <c r="K8" s="22">
        <v>23.1</v>
      </c>
      <c r="L8" s="22">
        <v>0.4</v>
      </c>
      <c r="M8" s="22">
        <v>11.9</v>
      </c>
      <c r="N8" s="22">
        <v>133.30000000000001</v>
      </c>
      <c r="O8" s="22">
        <v>0</v>
      </c>
      <c r="P8" s="22">
        <v>400.4</v>
      </c>
      <c r="Q8" s="5">
        <v>684508</v>
      </c>
      <c r="R8" s="16"/>
    </row>
    <row r="9" spans="2:18">
      <c r="B9" s="73"/>
      <c r="C9" s="6">
        <v>5</v>
      </c>
      <c r="D9" s="22">
        <v>289</v>
      </c>
      <c r="E9" s="24">
        <v>807.9</v>
      </c>
      <c r="F9" s="22">
        <v>0.4</v>
      </c>
      <c r="G9" s="22">
        <v>819.9</v>
      </c>
      <c r="H9" s="22">
        <v>293469.90000000002</v>
      </c>
      <c r="I9" s="22">
        <v>251.5</v>
      </c>
      <c r="J9" s="22">
        <v>4</v>
      </c>
      <c r="K9" s="22">
        <v>2.1</v>
      </c>
      <c r="L9" s="22">
        <v>0.6</v>
      </c>
      <c r="M9" s="22">
        <v>223.4</v>
      </c>
      <c r="N9" s="22">
        <v>900.5</v>
      </c>
      <c r="O9" s="22">
        <v>0</v>
      </c>
      <c r="P9" s="22">
        <v>623.20000000000005</v>
      </c>
      <c r="Q9" s="5">
        <v>297392.40000000002</v>
      </c>
      <c r="R9" s="16"/>
    </row>
    <row r="10" spans="2:18">
      <c r="B10" s="73"/>
      <c r="C10" s="6">
        <v>6</v>
      </c>
      <c r="D10" s="22">
        <v>85.6</v>
      </c>
      <c r="E10" s="24">
        <v>1385.9</v>
      </c>
      <c r="F10" s="22">
        <v>27.8</v>
      </c>
      <c r="G10" s="22">
        <v>5369.9</v>
      </c>
      <c r="H10" s="22">
        <v>100.7</v>
      </c>
      <c r="I10" s="22">
        <v>325296.3</v>
      </c>
      <c r="J10" s="22">
        <v>0.5</v>
      </c>
      <c r="K10" s="22">
        <v>525</v>
      </c>
      <c r="L10" s="22">
        <v>20.100000000000001</v>
      </c>
      <c r="M10" s="22">
        <v>0</v>
      </c>
      <c r="N10" s="22">
        <v>1</v>
      </c>
      <c r="O10" s="22">
        <v>0</v>
      </c>
      <c r="P10" s="22">
        <v>27.9</v>
      </c>
      <c r="Q10" s="5">
        <v>332840.7</v>
      </c>
      <c r="R10" s="16"/>
    </row>
    <row r="11" spans="2:18">
      <c r="B11" s="73"/>
      <c r="C11" s="6">
        <v>7</v>
      </c>
      <c r="D11" s="22">
        <v>2.5</v>
      </c>
      <c r="E11" s="24">
        <v>11.2</v>
      </c>
      <c r="F11" s="22">
        <v>0</v>
      </c>
      <c r="G11" s="22">
        <v>18.100000000000001</v>
      </c>
      <c r="H11" s="22">
        <v>0.9</v>
      </c>
      <c r="I11" s="22">
        <v>18.2</v>
      </c>
      <c r="J11" s="22">
        <v>5341</v>
      </c>
      <c r="K11" s="22">
        <v>0.1</v>
      </c>
      <c r="L11" s="22">
        <v>0.1</v>
      </c>
      <c r="M11" s="22">
        <v>0</v>
      </c>
      <c r="N11" s="22">
        <v>0</v>
      </c>
      <c r="O11" s="22">
        <v>0</v>
      </c>
      <c r="P11" s="22">
        <v>102.9</v>
      </c>
      <c r="Q11" s="5">
        <v>5494.9</v>
      </c>
      <c r="R11" s="16"/>
    </row>
    <row r="12" spans="2:18">
      <c r="B12" s="73"/>
      <c r="C12" s="6">
        <v>8</v>
      </c>
      <c r="D12" s="22">
        <v>50.7</v>
      </c>
      <c r="E12" s="24">
        <v>1720</v>
      </c>
      <c r="F12" s="22">
        <v>59.3</v>
      </c>
      <c r="G12" s="22">
        <v>2669.8</v>
      </c>
      <c r="H12" s="22">
        <v>78.599999999999994</v>
      </c>
      <c r="I12" s="22">
        <v>8376.6</v>
      </c>
      <c r="J12" s="22">
        <v>26.6</v>
      </c>
      <c r="K12" s="22">
        <v>24573.200000000001</v>
      </c>
      <c r="L12" s="22">
        <v>1</v>
      </c>
      <c r="M12" s="22">
        <v>0.1</v>
      </c>
      <c r="N12" s="22">
        <v>2.4</v>
      </c>
      <c r="O12" s="22">
        <v>0</v>
      </c>
      <c r="P12" s="22">
        <v>9.1999999999999993</v>
      </c>
      <c r="Q12" s="5">
        <v>37567.300000000003</v>
      </c>
      <c r="R12" s="16"/>
    </row>
    <row r="13" spans="2:18">
      <c r="B13" s="73"/>
      <c r="C13" s="6">
        <v>9</v>
      </c>
      <c r="D13" s="22">
        <v>0.2</v>
      </c>
      <c r="E13" s="24">
        <v>0</v>
      </c>
      <c r="F13" s="22">
        <v>0</v>
      </c>
      <c r="G13" s="22">
        <v>2.4</v>
      </c>
      <c r="H13" s="22">
        <v>0</v>
      </c>
      <c r="I13" s="22">
        <v>8.9</v>
      </c>
      <c r="J13" s="22">
        <v>0.2</v>
      </c>
      <c r="K13" s="22">
        <v>0</v>
      </c>
      <c r="L13" s="22">
        <v>667.2</v>
      </c>
      <c r="M13" s="22">
        <v>0</v>
      </c>
      <c r="N13" s="22">
        <v>0</v>
      </c>
      <c r="O13" s="22">
        <v>0</v>
      </c>
      <c r="P13" s="22">
        <v>1.4</v>
      </c>
      <c r="Q13" s="5">
        <v>680.3</v>
      </c>
      <c r="R13" s="16"/>
    </row>
    <row r="14" spans="2:18">
      <c r="B14" s="73"/>
      <c r="C14" s="6">
        <v>10</v>
      </c>
      <c r="D14" s="22">
        <v>5</v>
      </c>
      <c r="E14" s="24">
        <v>2.7</v>
      </c>
      <c r="F14" s="22">
        <v>0</v>
      </c>
      <c r="G14" s="22">
        <v>3.2</v>
      </c>
      <c r="H14" s="22">
        <v>689</v>
      </c>
      <c r="I14" s="22">
        <v>0</v>
      </c>
      <c r="J14" s="22">
        <v>0</v>
      </c>
      <c r="K14" s="22">
        <v>0</v>
      </c>
      <c r="L14" s="22">
        <v>0</v>
      </c>
      <c r="M14" s="22">
        <v>1673.6</v>
      </c>
      <c r="N14" s="22">
        <v>11.7</v>
      </c>
      <c r="O14" s="22">
        <v>0</v>
      </c>
      <c r="P14" s="22">
        <v>5.0999999999999996</v>
      </c>
      <c r="Q14" s="5">
        <v>2390.5</v>
      </c>
      <c r="R14" s="16"/>
    </row>
    <row r="15" spans="2:18">
      <c r="B15" s="73"/>
      <c r="C15" s="6">
        <v>11</v>
      </c>
      <c r="D15" s="22">
        <v>3.9</v>
      </c>
      <c r="E15" s="24">
        <v>43.1</v>
      </c>
      <c r="F15" s="22">
        <v>0</v>
      </c>
      <c r="G15" s="22">
        <v>30</v>
      </c>
      <c r="H15" s="22">
        <v>4589.8999999999996</v>
      </c>
      <c r="I15" s="22">
        <v>0</v>
      </c>
      <c r="J15" s="22">
        <v>0</v>
      </c>
      <c r="K15" s="22">
        <v>1.6</v>
      </c>
      <c r="L15" s="22">
        <v>0</v>
      </c>
      <c r="M15" s="22">
        <v>209.6</v>
      </c>
      <c r="N15" s="22">
        <v>23205.8</v>
      </c>
      <c r="O15" s="22">
        <v>0</v>
      </c>
      <c r="P15" s="22">
        <v>14.8</v>
      </c>
      <c r="Q15" s="5">
        <v>28098.6</v>
      </c>
      <c r="R15" s="16"/>
    </row>
    <row r="16" spans="2:18">
      <c r="B16" s="73"/>
      <c r="C16" s="6">
        <v>12</v>
      </c>
      <c r="D16" s="22">
        <v>0</v>
      </c>
      <c r="E16" s="24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32579</v>
      </c>
      <c r="P16" s="22">
        <v>0</v>
      </c>
      <c r="Q16" s="5">
        <v>32579</v>
      </c>
      <c r="R16" s="16"/>
    </row>
    <row r="17" spans="2:18">
      <c r="B17" s="73"/>
      <c r="C17" s="6">
        <v>13</v>
      </c>
      <c r="D17" s="22">
        <v>68.7</v>
      </c>
      <c r="E17" s="24">
        <v>161.80000000000001</v>
      </c>
      <c r="F17" s="22">
        <v>0.2</v>
      </c>
      <c r="G17" s="22">
        <v>125.5</v>
      </c>
      <c r="H17" s="22">
        <v>324.39999999999998</v>
      </c>
      <c r="I17" s="22">
        <v>84.6</v>
      </c>
      <c r="J17" s="22">
        <v>19.2</v>
      </c>
      <c r="K17" s="22">
        <v>1.1000000000000001</v>
      </c>
      <c r="L17" s="22">
        <v>2.2000000000000002</v>
      </c>
      <c r="M17" s="22">
        <v>13.4</v>
      </c>
      <c r="N17" s="22">
        <v>304.8</v>
      </c>
      <c r="O17" s="22">
        <v>0</v>
      </c>
      <c r="P17" s="22">
        <v>31610.9</v>
      </c>
      <c r="Q17" s="5">
        <v>32716.799999999999</v>
      </c>
      <c r="R17" s="16"/>
    </row>
    <row r="18" spans="2:18">
      <c r="B18" s="74"/>
      <c r="C18" s="4" t="s">
        <v>4</v>
      </c>
      <c r="D18" s="2">
        <v>10133.6</v>
      </c>
      <c r="E18" s="2">
        <v>302944</v>
      </c>
      <c r="F18" s="2">
        <v>2464.6999999999998</v>
      </c>
      <c r="G18" s="2">
        <v>683001.6</v>
      </c>
      <c r="H18" s="2">
        <v>301417.09999999998</v>
      </c>
      <c r="I18" s="2">
        <v>339079.5</v>
      </c>
      <c r="J18" s="2">
        <v>5454.3</v>
      </c>
      <c r="K18" s="2">
        <v>25138.3</v>
      </c>
      <c r="L18" s="2">
        <v>692.1</v>
      </c>
      <c r="M18" s="2">
        <v>2134.5</v>
      </c>
      <c r="N18" s="2">
        <v>24667.7</v>
      </c>
      <c r="O18" s="2">
        <v>32579</v>
      </c>
      <c r="P18" s="2">
        <v>33342.300000000003</v>
      </c>
      <c r="Q18" s="5">
        <v>1763048.7</v>
      </c>
      <c r="R18" s="16"/>
    </row>
    <row r="19" spans="2:18">
      <c r="B19" s="16"/>
      <c r="C19" s="16"/>
      <c r="D19" s="16"/>
      <c r="E19" s="21">
        <f>SUM(E5,E7:E17)</f>
        <v>4154.0999999999995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16"/>
      <c r="C20" s="16"/>
      <c r="D20" s="16"/>
      <c r="E20" s="2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>
      <c r="B21" s="3">
        <v>1</v>
      </c>
      <c r="C21" s="66" t="s">
        <v>5</v>
      </c>
      <c r="D21" s="66"/>
      <c r="E21" s="6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>
      <c r="B22" s="8">
        <v>2</v>
      </c>
      <c r="C22" s="68" t="s">
        <v>6</v>
      </c>
      <c r="D22" s="68"/>
      <c r="E22" s="6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2:18">
      <c r="B23" s="8">
        <v>3</v>
      </c>
      <c r="C23" s="68" t="s">
        <v>7</v>
      </c>
      <c r="D23" s="68"/>
      <c r="E23" s="6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2:18">
      <c r="B24" s="8">
        <v>4</v>
      </c>
      <c r="C24" s="68" t="s">
        <v>8</v>
      </c>
      <c r="D24" s="68"/>
      <c r="E24" s="6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18">
      <c r="B25" s="8">
        <v>5</v>
      </c>
      <c r="C25" s="68" t="s">
        <v>9</v>
      </c>
      <c r="D25" s="68"/>
      <c r="E25" s="6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2:18">
      <c r="B26" s="8">
        <v>6</v>
      </c>
      <c r="C26" s="68" t="s">
        <v>10</v>
      </c>
      <c r="D26" s="68"/>
      <c r="E26" s="6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2:18">
      <c r="B27" s="8">
        <v>7</v>
      </c>
      <c r="C27" s="68" t="s">
        <v>11</v>
      </c>
      <c r="D27" s="68"/>
      <c r="E27" s="6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2:18">
      <c r="B28" s="8">
        <v>8</v>
      </c>
      <c r="C28" s="68" t="s">
        <v>12</v>
      </c>
      <c r="D28" s="68"/>
      <c r="E28" s="6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2:18">
      <c r="B29" s="8">
        <v>9</v>
      </c>
      <c r="C29" s="68" t="s">
        <v>13</v>
      </c>
      <c r="D29" s="68"/>
      <c r="E29" s="6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>
      <c r="B30" s="8">
        <v>10</v>
      </c>
      <c r="C30" s="68" t="s">
        <v>14</v>
      </c>
      <c r="D30" s="68"/>
      <c r="E30" s="6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2:18">
      <c r="B31" s="8">
        <v>11</v>
      </c>
      <c r="C31" s="68" t="s">
        <v>15</v>
      </c>
      <c r="D31" s="68"/>
      <c r="E31" s="6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18">
      <c r="B32" s="8">
        <v>12</v>
      </c>
      <c r="C32" s="68" t="s">
        <v>16</v>
      </c>
      <c r="D32" s="68"/>
      <c r="E32" s="69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2:18">
      <c r="B33" s="7">
        <v>13</v>
      </c>
      <c r="C33" s="70" t="s">
        <v>17</v>
      </c>
      <c r="D33" s="70"/>
      <c r="E33" s="7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</sheetData>
  <mergeCells count="16">
    <mergeCell ref="C23:E23"/>
    <mergeCell ref="B2:Q2"/>
    <mergeCell ref="B3:B18"/>
    <mergeCell ref="C3:Q3"/>
    <mergeCell ref="C21:E21"/>
    <mergeCell ref="C22:E22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29:E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3187-B741-4D0B-B85D-A5F0BC8D5283}">
  <dimension ref="B4:T20"/>
  <sheetViews>
    <sheetView workbookViewId="0">
      <selection activeCell="G8" sqref="G8"/>
    </sheetView>
  </sheetViews>
  <sheetFormatPr defaultRowHeight="15"/>
  <cols>
    <col min="3" max="3" width="14.85546875" customWidth="1"/>
    <col min="4" max="4" width="9.5703125" style="13" bestFit="1" customWidth="1"/>
    <col min="5" max="5" width="11.5703125" bestFit="1" customWidth="1"/>
    <col min="6" max="6" width="6.85546875" customWidth="1"/>
    <col min="7" max="7" width="12" customWidth="1"/>
    <col min="8" max="8" width="8.28515625" customWidth="1"/>
    <col min="9" max="9" width="7.85546875" customWidth="1"/>
    <col min="10" max="10" width="7.7109375" customWidth="1"/>
    <col min="11" max="11" width="7.140625" customWidth="1"/>
    <col min="12" max="12" width="7.28515625" customWidth="1"/>
    <col min="13" max="13" width="6.42578125" customWidth="1"/>
    <col min="14" max="14" width="8.5703125" customWidth="1"/>
    <col min="15" max="15" width="6.42578125" customWidth="1"/>
    <col min="16" max="16" width="8.140625" customWidth="1"/>
    <col min="17" max="17" width="15.28515625" customWidth="1"/>
    <col min="18" max="18" width="9.5703125" bestFit="1" customWidth="1"/>
  </cols>
  <sheetData>
    <row r="4" spans="2:20" ht="30">
      <c r="B4" s="13"/>
      <c r="C4" s="16"/>
      <c r="D4" s="16"/>
      <c r="E4" s="11" t="s">
        <v>18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4" t="s">
        <v>3</v>
      </c>
      <c r="R4" s="16"/>
      <c r="S4" s="16"/>
      <c r="T4" s="16"/>
    </row>
    <row r="5" spans="2:20">
      <c r="B5" s="13"/>
      <c r="C5" s="16"/>
      <c r="D5" s="16"/>
      <c r="E5" s="27">
        <v>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2:20" s="13" customFormat="1" ht="45">
      <c r="C6" s="11" t="s">
        <v>18</v>
      </c>
      <c r="D6" s="29">
        <v>2873.4</v>
      </c>
      <c r="E6" s="26">
        <v>298789.8</v>
      </c>
      <c r="F6" s="29">
        <v>0.6</v>
      </c>
      <c r="G6" s="29">
        <v>113</v>
      </c>
      <c r="H6" s="29">
        <v>284.3</v>
      </c>
      <c r="I6" s="29">
        <v>665.5</v>
      </c>
      <c r="J6" s="29">
        <v>23.8</v>
      </c>
      <c r="K6" s="29">
        <v>12.2</v>
      </c>
      <c r="L6" s="29">
        <v>0.4</v>
      </c>
      <c r="M6" s="29">
        <v>2.5</v>
      </c>
      <c r="N6" s="29">
        <v>108.1</v>
      </c>
      <c r="O6" s="29">
        <v>0</v>
      </c>
      <c r="P6" s="29">
        <v>546.6</v>
      </c>
      <c r="Q6" s="5">
        <v>303420.2</v>
      </c>
      <c r="R6" s="20">
        <f>SUM(D6,F6:P6)</f>
        <v>4630.4000000000005</v>
      </c>
      <c r="S6" s="16"/>
      <c r="T6" s="16"/>
    </row>
    <row r="7" spans="2:20" ht="15.75" thickBot="1">
      <c r="B7" s="13"/>
      <c r="C7" s="16"/>
      <c r="D7" s="16"/>
      <c r="E7" s="28">
        <v>0</v>
      </c>
      <c r="F7" s="3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>
      <c r="B8" s="13"/>
      <c r="C8" s="16"/>
      <c r="D8" s="16"/>
      <c r="E8" s="25">
        <v>21.5</v>
      </c>
      <c r="F8" s="30"/>
      <c r="G8" s="75" t="s">
        <v>19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</row>
    <row r="9" spans="2:20">
      <c r="B9" s="13"/>
      <c r="C9" s="16"/>
      <c r="D9" s="16"/>
      <c r="E9" s="25">
        <v>807.9</v>
      </c>
      <c r="F9" s="30"/>
      <c r="G9" s="42">
        <v>303420.2</v>
      </c>
      <c r="H9" s="35" t="s">
        <v>20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6"/>
    </row>
    <row r="10" spans="2:20">
      <c r="B10" s="13"/>
      <c r="C10" s="16"/>
      <c r="D10" s="16"/>
      <c r="E10" s="25">
        <v>1385.9</v>
      </c>
      <c r="F10" s="30"/>
      <c r="G10" s="37">
        <v>4154.0999999999995</v>
      </c>
      <c r="H10" s="35" t="s">
        <v>21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</row>
    <row r="11" spans="2:20">
      <c r="B11" s="13"/>
      <c r="C11" s="16"/>
      <c r="D11" s="16"/>
      <c r="E11" s="25">
        <v>11.2</v>
      </c>
      <c r="F11" s="30"/>
      <c r="G11" s="38">
        <v>4630.4000000000005</v>
      </c>
      <c r="H11" s="35" t="s">
        <v>22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6"/>
    </row>
    <row r="12" spans="2:20" ht="15.75" thickBot="1">
      <c r="B12" s="13"/>
      <c r="C12" s="16"/>
      <c r="D12" s="16"/>
      <c r="E12" s="25">
        <v>1720</v>
      </c>
      <c r="F12" s="30"/>
      <c r="G12" s="44">
        <f>SUM(G9:G10)-G11</f>
        <v>302943.89999999997</v>
      </c>
      <c r="H12" s="40" t="s">
        <v>23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  <row r="13" spans="2:20">
      <c r="B13" s="13"/>
      <c r="C13" s="16"/>
      <c r="D13" s="16"/>
      <c r="E13" s="25">
        <v>0</v>
      </c>
      <c r="F13" s="3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2:20">
      <c r="B14" s="13"/>
      <c r="C14" s="16"/>
      <c r="D14" s="16"/>
      <c r="E14" s="25">
        <v>2.7</v>
      </c>
      <c r="F14" s="3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2:20">
      <c r="B15" s="13"/>
      <c r="C15" s="16"/>
      <c r="D15" s="16"/>
      <c r="E15" s="25">
        <v>43.1</v>
      </c>
      <c r="F15" s="3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0">
      <c r="B16" s="13"/>
      <c r="C16" s="16"/>
      <c r="D16" s="16"/>
      <c r="E16" s="25">
        <v>0</v>
      </c>
      <c r="F16" s="3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3:20">
      <c r="C17" s="16"/>
      <c r="D17" s="16"/>
      <c r="E17" s="25">
        <v>161.80000000000001</v>
      </c>
      <c r="F17" s="3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0">
      <c r="C18" s="6" t="s">
        <v>4</v>
      </c>
      <c r="E18" s="2">
        <v>302944</v>
      </c>
      <c r="F18" s="19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3:20">
      <c r="C19" s="16"/>
      <c r="D19" s="16"/>
      <c r="E19" s="21">
        <f>SUM(E5,E7:E17)</f>
        <v>4154.0999999999995</v>
      </c>
      <c r="F19" s="16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3:20">
      <c r="C20" s="16"/>
      <c r="D20" s="16"/>
      <c r="E20" s="16"/>
      <c r="F20" s="1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</sheetData>
  <mergeCells count="1">
    <mergeCell ref="G8:T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C832-185A-4E77-9E8D-B8BF12265C45}">
  <dimension ref="D2:N7"/>
  <sheetViews>
    <sheetView workbookViewId="0">
      <selection activeCell="D3" sqref="D3:N7"/>
    </sheetView>
  </sheetViews>
  <sheetFormatPr defaultRowHeight="15"/>
  <cols>
    <col min="4" max="4" width="22.28515625" bestFit="1" customWidth="1"/>
    <col min="5" max="5" width="9.140625" customWidth="1"/>
  </cols>
  <sheetData>
    <row r="2" spans="4:14" ht="15.75" thickBot="1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4:14" ht="26.25">
      <c r="D3" s="78" t="s">
        <v>19</v>
      </c>
      <c r="E3" s="79"/>
      <c r="F3" s="79"/>
      <c r="G3" s="79"/>
      <c r="H3" s="79"/>
      <c r="I3" s="79"/>
      <c r="J3" s="79"/>
      <c r="K3" s="79"/>
      <c r="L3" s="79"/>
      <c r="M3" s="79"/>
      <c r="N3" s="80"/>
    </row>
    <row r="4" spans="4:14" ht="26.25">
      <c r="D4" s="45">
        <v>303420.2</v>
      </c>
      <c r="E4" s="46" t="s">
        <v>24</v>
      </c>
      <c r="F4" s="46"/>
      <c r="G4" s="46"/>
      <c r="H4" s="46"/>
      <c r="I4" s="46"/>
      <c r="J4" s="46"/>
      <c r="K4" s="46"/>
      <c r="L4" s="46"/>
      <c r="M4" s="46"/>
      <c r="N4" s="47"/>
    </row>
    <row r="5" spans="4:14" ht="26.25">
      <c r="D5" s="48">
        <v>4154.0999999999995</v>
      </c>
      <c r="E5" s="46" t="s">
        <v>25</v>
      </c>
      <c r="F5" s="46"/>
      <c r="G5" s="46"/>
      <c r="H5" s="46"/>
      <c r="I5" s="46"/>
      <c r="J5" s="46"/>
      <c r="K5" s="46"/>
      <c r="L5" s="46"/>
      <c r="M5" s="46"/>
      <c r="N5" s="47"/>
    </row>
    <row r="6" spans="4:14" ht="26.25">
      <c r="D6" s="49">
        <v>4630.4000000000005</v>
      </c>
      <c r="E6" s="46" t="s">
        <v>26</v>
      </c>
      <c r="F6" s="46"/>
      <c r="G6" s="46"/>
      <c r="H6" s="46"/>
      <c r="I6" s="46"/>
      <c r="J6" s="46"/>
      <c r="K6" s="46"/>
      <c r="L6" s="46"/>
      <c r="M6" s="46"/>
      <c r="N6" s="47"/>
    </row>
    <row r="7" spans="4:14" ht="27" thickBot="1">
      <c r="D7" s="50">
        <f>SUM(D4:D5)-D6</f>
        <v>302943.89999999997</v>
      </c>
      <c r="E7" s="51" t="s">
        <v>27</v>
      </c>
      <c r="F7" s="51"/>
      <c r="G7" s="51"/>
      <c r="H7" s="51"/>
      <c r="I7" s="51"/>
      <c r="J7" s="51"/>
      <c r="K7" s="51"/>
      <c r="L7" s="51"/>
      <c r="M7" s="51"/>
      <c r="N7" s="52"/>
    </row>
  </sheetData>
  <mergeCells count="1">
    <mergeCell ref="D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70E0-8C63-426E-88C8-5338985C7A63}">
  <dimension ref="B2:AJ33"/>
  <sheetViews>
    <sheetView topLeftCell="S5" workbookViewId="0">
      <selection activeCell="U4" sqref="U4:AJ19"/>
    </sheetView>
  </sheetViews>
  <sheetFormatPr defaultRowHeight="15"/>
  <cols>
    <col min="1" max="2" width="9.140625" style="13"/>
    <col min="3" max="3" width="15" style="13" customWidth="1"/>
    <col min="4" max="4" width="13.5703125" style="13" customWidth="1"/>
    <col min="5" max="16" width="4.85546875" style="13" customWidth="1"/>
    <col min="17" max="17" width="15.140625" style="13" customWidth="1"/>
    <col min="18" max="18" width="9.5703125" style="13" bestFit="1" customWidth="1"/>
    <col min="19" max="20" width="9.140625" style="13"/>
    <col min="21" max="21" width="14.5703125" style="13" customWidth="1"/>
    <col min="22" max="22" width="10.5703125" style="13" bestFit="1" customWidth="1"/>
    <col min="23" max="34" width="9.140625" style="13"/>
    <col min="35" max="35" width="15.85546875" style="13" bestFit="1" customWidth="1"/>
    <col min="36" max="36" width="9.5703125" style="13" bestFit="1" customWidth="1"/>
    <col min="37" max="16384" width="9.140625" style="13"/>
  </cols>
  <sheetData>
    <row r="2" spans="2:36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16"/>
      <c r="AJ2" s="16"/>
    </row>
    <row r="3" spans="2:36">
      <c r="B3" s="72" t="s">
        <v>1</v>
      </c>
      <c r="C3" s="64" t="s">
        <v>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16"/>
      <c r="AJ3" s="16"/>
    </row>
    <row r="4" spans="2:36" ht="30">
      <c r="B4" s="73"/>
      <c r="C4" s="16"/>
      <c r="D4" s="11" t="s">
        <v>28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4" t="s">
        <v>3</v>
      </c>
      <c r="R4" s="16"/>
      <c r="U4" s="16"/>
      <c r="V4" s="54" t="s">
        <v>28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4" t="s">
        <v>3</v>
      </c>
      <c r="AJ4" s="16"/>
    </row>
    <row r="5" spans="2:36" ht="35.25" customHeight="1">
      <c r="B5" s="73"/>
      <c r="C5" s="6" t="s">
        <v>28</v>
      </c>
      <c r="D5" s="22">
        <v>2975.5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5">
        <v>2975.5</v>
      </c>
      <c r="R5" s="53">
        <f>SUM(E5:P5)</f>
        <v>0</v>
      </c>
      <c r="U5" s="11" t="s">
        <v>28</v>
      </c>
      <c r="V5" s="26">
        <v>2975.5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5">
        <v>2975.5</v>
      </c>
      <c r="AJ5" s="53">
        <f>SUM(W5:AH5)</f>
        <v>0</v>
      </c>
    </row>
    <row r="6" spans="2:36">
      <c r="B6" s="73"/>
      <c r="C6" s="16"/>
      <c r="D6" s="24">
        <v>2873.4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0"/>
      <c r="U6" s="16"/>
      <c r="V6" s="25">
        <v>2873.4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20"/>
    </row>
    <row r="7" spans="2:36">
      <c r="B7" s="73"/>
      <c r="C7" s="16"/>
      <c r="D7" s="24">
        <v>5.5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U7" s="16"/>
      <c r="V7" s="25">
        <v>5.5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2:36">
      <c r="B8" s="73"/>
      <c r="C8" s="16"/>
      <c r="D8" s="24">
        <v>3773.7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U8" s="16"/>
      <c r="V8" s="25">
        <v>3773.7</v>
      </c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2:36">
      <c r="B9" s="73"/>
      <c r="C9" s="16"/>
      <c r="D9" s="24">
        <v>289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U9" s="16"/>
      <c r="V9" s="25">
        <v>289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2:36">
      <c r="B10" s="73"/>
      <c r="C10" s="16"/>
      <c r="D10" s="24">
        <v>85.6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U10" s="16"/>
      <c r="V10" s="25">
        <v>85.6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2:36">
      <c r="B11" s="73"/>
      <c r="C11" s="16"/>
      <c r="D11" s="24">
        <v>2.5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U11" s="16"/>
      <c r="V11" s="25">
        <v>2.5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2:36">
      <c r="B12" s="73"/>
      <c r="C12" s="16"/>
      <c r="D12" s="24">
        <v>50.7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U12" s="16"/>
      <c r="V12" s="25">
        <v>50.7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2:36">
      <c r="B13" s="73"/>
      <c r="C13" s="16"/>
      <c r="D13" s="24">
        <v>0.2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U13" s="16"/>
      <c r="V13" s="25">
        <v>0.2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2:36">
      <c r="B14" s="73"/>
      <c r="C14" s="16"/>
      <c r="D14" s="24"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U14" s="16"/>
      <c r="V14" s="25">
        <v>5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2:36">
      <c r="B15" s="73"/>
      <c r="C15" s="16"/>
      <c r="D15" s="24">
        <v>3.9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U15" s="16"/>
      <c r="V15" s="25">
        <v>3.9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2:36">
      <c r="B16" s="73"/>
      <c r="C16" s="16"/>
      <c r="D16" s="24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U16" s="16"/>
      <c r="V16" s="25">
        <v>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2:36">
      <c r="B17" s="73"/>
      <c r="C17" s="16"/>
      <c r="D17" s="24">
        <v>68.7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U17" s="16"/>
      <c r="V17" s="25">
        <v>68.7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2:36">
      <c r="B18" s="74"/>
      <c r="C18" s="4" t="s">
        <v>4</v>
      </c>
      <c r="D18" s="2">
        <v>10133.6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U18" s="4" t="s">
        <v>4</v>
      </c>
      <c r="V18" s="2">
        <v>10133.6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2:36">
      <c r="B19" s="16"/>
      <c r="C19" s="16"/>
      <c r="D19" s="21">
        <f>SUM(D6:D17)</f>
        <v>7158.2</v>
      </c>
      <c r="E19" s="2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U19" s="16"/>
      <c r="V19" s="21">
        <f>SUM(V6:V17)</f>
        <v>7158.2</v>
      </c>
      <c r="W19" s="21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2:36">
      <c r="B20" s="16"/>
      <c r="C20" s="16"/>
      <c r="D20" s="16"/>
      <c r="E20" s="2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U20" s="16"/>
      <c r="V20" s="16"/>
      <c r="W20" s="2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2:36">
      <c r="B21" s="3">
        <v>1</v>
      </c>
      <c r="C21" s="66" t="s">
        <v>5</v>
      </c>
      <c r="D21" s="66"/>
      <c r="E21" s="6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AJ21" s="16"/>
    </row>
    <row r="22" spans="2:36">
      <c r="B22" s="8">
        <v>2</v>
      </c>
      <c r="C22" s="68" t="s">
        <v>6</v>
      </c>
      <c r="D22" s="68"/>
      <c r="E22" s="6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AJ22" s="16"/>
    </row>
    <row r="23" spans="2:36">
      <c r="B23" s="8">
        <v>3</v>
      </c>
      <c r="C23" s="68" t="s">
        <v>7</v>
      </c>
      <c r="D23" s="68"/>
      <c r="E23" s="6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AJ23" s="16"/>
    </row>
    <row r="24" spans="2:36">
      <c r="B24" s="8">
        <v>4</v>
      </c>
      <c r="C24" s="68" t="s">
        <v>8</v>
      </c>
      <c r="D24" s="68"/>
      <c r="E24" s="6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AJ24" s="16"/>
    </row>
    <row r="25" spans="2:36">
      <c r="B25" s="8">
        <v>5</v>
      </c>
      <c r="C25" s="68" t="s">
        <v>9</v>
      </c>
      <c r="D25" s="68"/>
      <c r="E25" s="6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AJ25" s="16"/>
    </row>
    <row r="26" spans="2:36">
      <c r="B26" s="8">
        <v>6</v>
      </c>
      <c r="C26" s="68" t="s">
        <v>10</v>
      </c>
      <c r="D26" s="68"/>
      <c r="E26" s="6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AJ26" s="16"/>
    </row>
    <row r="27" spans="2:36">
      <c r="B27" s="8">
        <v>7</v>
      </c>
      <c r="C27" s="68" t="s">
        <v>11</v>
      </c>
      <c r="D27" s="68"/>
      <c r="E27" s="6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AJ27" s="16"/>
    </row>
    <row r="28" spans="2:36">
      <c r="B28" s="8">
        <v>8</v>
      </c>
      <c r="C28" s="68" t="s">
        <v>12</v>
      </c>
      <c r="D28" s="68"/>
      <c r="E28" s="6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AJ28" s="16"/>
    </row>
    <row r="29" spans="2:36">
      <c r="B29" s="8">
        <v>9</v>
      </c>
      <c r="C29" s="68" t="s">
        <v>13</v>
      </c>
      <c r="D29" s="68"/>
      <c r="E29" s="6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AJ29" s="16"/>
    </row>
    <row r="30" spans="2:36">
      <c r="B30" s="8">
        <v>10</v>
      </c>
      <c r="C30" s="68" t="s">
        <v>14</v>
      </c>
      <c r="D30" s="68"/>
      <c r="E30" s="6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AJ30" s="16"/>
    </row>
    <row r="31" spans="2:36">
      <c r="B31" s="8">
        <v>11</v>
      </c>
      <c r="C31" s="68" t="s">
        <v>15</v>
      </c>
      <c r="D31" s="68"/>
      <c r="E31" s="69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AJ31" s="16"/>
    </row>
    <row r="32" spans="2:36">
      <c r="B32" s="8">
        <v>12</v>
      </c>
      <c r="C32" s="68" t="s">
        <v>16</v>
      </c>
      <c r="D32" s="68"/>
      <c r="E32" s="69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AJ32" s="16"/>
    </row>
    <row r="33" spans="2:36">
      <c r="B33" s="7">
        <v>13</v>
      </c>
      <c r="C33" s="70" t="s">
        <v>17</v>
      </c>
      <c r="D33" s="70"/>
      <c r="E33" s="7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AJ33" s="16"/>
    </row>
  </sheetData>
  <mergeCells count="16">
    <mergeCell ref="C23:E23"/>
    <mergeCell ref="B2:Q2"/>
    <mergeCell ref="B3:B18"/>
    <mergeCell ref="C3:Q3"/>
    <mergeCell ref="C21:E21"/>
    <mergeCell ref="C22:E22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29:E29"/>
  </mergeCells>
  <pageMargins left="0.7" right="0.7" top="0.75" bottom="0.75" header="0.3" footer="0.3"/>
  <pageSetup orientation="portrait" r:id="rId1"/>
  <ignoredErrors>
    <ignoredError sqref="V19 AJ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E825-9DD1-4CF4-B93E-61B16C282E32}">
  <dimension ref="D2:N7"/>
  <sheetViews>
    <sheetView workbookViewId="0">
      <selection activeCell="K14" sqref="K14"/>
    </sheetView>
  </sheetViews>
  <sheetFormatPr defaultRowHeight="15"/>
  <cols>
    <col min="1" max="3" width="9.140625" style="13"/>
    <col min="4" max="4" width="21" style="13" customWidth="1"/>
    <col min="5" max="5" width="9.140625" style="13" customWidth="1"/>
    <col min="6" max="13" width="9.140625" style="13"/>
    <col min="14" max="14" width="21" style="13" customWidth="1"/>
    <col min="15" max="16384" width="9.140625" style="13"/>
  </cols>
  <sheetData>
    <row r="2" spans="4:14" ht="15.75" thickBot="1"/>
    <row r="3" spans="4:14" ht="31.5">
      <c r="D3" s="81" t="s">
        <v>29</v>
      </c>
      <c r="E3" s="82"/>
      <c r="F3" s="82"/>
      <c r="G3" s="82"/>
      <c r="H3" s="82"/>
      <c r="I3" s="82"/>
      <c r="J3" s="82"/>
      <c r="K3" s="82"/>
      <c r="L3" s="82"/>
      <c r="M3" s="82"/>
      <c r="N3" s="83"/>
    </row>
    <row r="4" spans="4:14" ht="31.5">
      <c r="D4" s="55">
        <v>2975.5</v>
      </c>
      <c r="E4" s="56" t="s">
        <v>30</v>
      </c>
      <c r="F4" s="56"/>
      <c r="G4" s="56"/>
      <c r="H4" s="56"/>
      <c r="I4" s="56"/>
      <c r="J4" s="56"/>
      <c r="K4" s="56"/>
      <c r="L4" s="56"/>
      <c r="M4" s="56"/>
      <c r="N4" s="57"/>
    </row>
    <row r="5" spans="4:14" ht="31.5">
      <c r="D5" s="58">
        <v>7158.2</v>
      </c>
      <c r="E5" s="56" t="s">
        <v>31</v>
      </c>
      <c r="F5" s="56"/>
      <c r="G5" s="56"/>
      <c r="H5" s="56"/>
      <c r="I5" s="56"/>
      <c r="J5" s="56"/>
      <c r="K5" s="56"/>
      <c r="L5" s="56"/>
      <c r="M5" s="56"/>
      <c r="N5" s="57"/>
    </row>
    <row r="6" spans="4:14" ht="31.5">
      <c r="D6" s="59">
        <v>0</v>
      </c>
      <c r="E6" s="56" t="s">
        <v>32</v>
      </c>
      <c r="F6" s="56"/>
      <c r="G6" s="56"/>
      <c r="H6" s="56"/>
      <c r="I6" s="56"/>
      <c r="J6" s="56"/>
      <c r="K6" s="56"/>
      <c r="L6" s="56"/>
      <c r="M6" s="56"/>
      <c r="N6" s="57"/>
    </row>
    <row r="7" spans="4:14" ht="32.25" thickBot="1">
      <c r="D7" s="60">
        <f>SUM(D4:D5)-D6</f>
        <v>10133.700000000001</v>
      </c>
      <c r="E7" s="61" t="s">
        <v>33</v>
      </c>
      <c r="F7" s="61"/>
      <c r="G7" s="61"/>
      <c r="H7" s="61"/>
      <c r="I7" s="61"/>
      <c r="J7" s="61"/>
      <c r="K7" s="61"/>
      <c r="L7" s="61"/>
      <c r="M7" s="61"/>
      <c r="N7" s="62"/>
    </row>
  </sheetData>
  <mergeCells count="1">
    <mergeCell ref="D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FC34-1F36-4CB3-B197-3560C5F22E3E}">
  <dimension ref="C4:T20"/>
  <sheetViews>
    <sheetView topLeftCell="D1" workbookViewId="0">
      <selection activeCell="G8" sqref="G8:T15"/>
    </sheetView>
  </sheetViews>
  <sheetFormatPr defaultRowHeight="15"/>
  <cols>
    <col min="1" max="2" width="9.140625" style="13"/>
    <col min="3" max="3" width="14.85546875" style="13" customWidth="1"/>
    <col min="4" max="4" width="9.5703125" style="13" bestFit="1" customWidth="1"/>
    <col min="5" max="5" width="11.5703125" style="13" bestFit="1" customWidth="1"/>
    <col min="6" max="6" width="6.85546875" style="13" customWidth="1"/>
    <col min="7" max="7" width="12" style="13" customWidth="1"/>
    <col min="8" max="8" width="8.28515625" style="13" customWidth="1"/>
    <col min="9" max="9" width="7.85546875" style="13" customWidth="1"/>
    <col min="10" max="10" width="7.7109375" style="13" customWidth="1"/>
    <col min="11" max="11" width="7.140625" style="13" customWidth="1"/>
    <col min="12" max="12" width="7.28515625" style="13" customWidth="1"/>
    <col min="13" max="13" width="6.42578125" style="13" customWidth="1"/>
    <col min="14" max="14" width="8.5703125" style="13" customWidth="1"/>
    <col min="15" max="15" width="6.42578125" style="13" customWidth="1"/>
    <col min="16" max="16" width="8.140625" style="13" customWidth="1"/>
    <col min="17" max="17" width="15.28515625" style="13" customWidth="1"/>
    <col min="18" max="18" width="9.5703125" style="13" bestFit="1" customWidth="1"/>
    <col min="19" max="16384" width="9.140625" style="13"/>
  </cols>
  <sheetData>
    <row r="4" spans="3:20" ht="30">
      <c r="C4" s="16"/>
      <c r="D4" s="16"/>
      <c r="E4" s="11" t="s">
        <v>18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4" t="s">
        <v>3</v>
      </c>
      <c r="R4" s="16"/>
      <c r="S4" s="16"/>
      <c r="T4" s="16"/>
    </row>
    <row r="5" spans="3:20">
      <c r="C5" s="16"/>
      <c r="D5" s="16"/>
      <c r="E5" s="27">
        <v>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3:20" ht="30">
      <c r="C6" s="11" t="s">
        <v>18</v>
      </c>
      <c r="D6" s="29">
        <v>2873.4</v>
      </c>
      <c r="E6" s="26">
        <v>298789.8</v>
      </c>
      <c r="F6" s="29">
        <v>0.6</v>
      </c>
      <c r="G6" s="29">
        <v>113</v>
      </c>
      <c r="H6" s="29">
        <v>284.3</v>
      </c>
      <c r="I6" s="29">
        <v>665.5</v>
      </c>
      <c r="J6" s="29">
        <v>23.8</v>
      </c>
      <c r="K6" s="29">
        <v>12.2</v>
      </c>
      <c r="L6" s="29">
        <v>0.4</v>
      </c>
      <c r="M6" s="29">
        <v>2.5</v>
      </c>
      <c r="N6" s="29">
        <v>108.1</v>
      </c>
      <c r="O6" s="29">
        <v>0</v>
      </c>
      <c r="P6" s="29">
        <v>546.6</v>
      </c>
      <c r="Q6" s="5">
        <v>303420.2</v>
      </c>
      <c r="R6" s="20">
        <f>SUM(D6,F6:P6)</f>
        <v>4630.4000000000005</v>
      </c>
      <c r="S6" s="16"/>
      <c r="T6" s="16"/>
    </row>
    <row r="7" spans="3:20" ht="15.75" thickBot="1">
      <c r="C7" s="16"/>
      <c r="D7" s="16"/>
      <c r="E7" s="28">
        <v>0</v>
      </c>
      <c r="F7" s="3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3:20">
      <c r="C8" s="16"/>
      <c r="D8" s="16"/>
      <c r="E8" s="25">
        <v>21.5</v>
      </c>
      <c r="F8" s="30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</row>
    <row r="9" spans="3:20">
      <c r="C9" s="16"/>
      <c r="D9" s="16"/>
      <c r="E9" s="25">
        <v>807.9</v>
      </c>
      <c r="F9" s="30"/>
      <c r="G9" s="34" t="s">
        <v>19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6"/>
    </row>
    <row r="10" spans="3:20">
      <c r="C10" s="16"/>
      <c r="D10" s="16"/>
      <c r="E10" s="25">
        <v>1385.9</v>
      </c>
      <c r="F10" s="30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</row>
    <row r="11" spans="3:20">
      <c r="C11" s="16"/>
      <c r="D11" s="16"/>
      <c r="E11" s="25">
        <v>11.2</v>
      </c>
      <c r="F11" s="30"/>
      <c r="G11" s="42">
        <v>303420.2</v>
      </c>
      <c r="H11" s="35" t="s">
        <v>20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6"/>
    </row>
    <row r="12" spans="3:20">
      <c r="C12" s="16"/>
      <c r="D12" s="16"/>
      <c r="E12" s="25">
        <v>1720</v>
      </c>
      <c r="F12" s="30"/>
      <c r="G12" s="37">
        <v>4154.0999999999995</v>
      </c>
      <c r="H12" s="35" t="s">
        <v>21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6"/>
    </row>
    <row r="13" spans="3:20">
      <c r="C13" s="16"/>
      <c r="D13" s="16"/>
      <c r="E13" s="25">
        <v>0</v>
      </c>
      <c r="F13" s="30"/>
      <c r="G13" s="38">
        <v>4630.4000000000005</v>
      </c>
      <c r="H13" s="35" t="s">
        <v>22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6"/>
    </row>
    <row r="14" spans="3:20">
      <c r="C14" s="16"/>
      <c r="D14" s="16"/>
      <c r="E14" s="25">
        <v>2.7</v>
      </c>
      <c r="F14" s="30"/>
      <c r="G14" s="43">
        <f>SUM(G11:G12)-G13</f>
        <v>302943.89999999997</v>
      </c>
      <c r="H14" s="35" t="s">
        <v>23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6"/>
    </row>
    <row r="15" spans="3:20" ht="15.75" thickBot="1">
      <c r="C15" s="16"/>
      <c r="D15" s="16"/>
      <c r="E15" s="25">
        <v>43.1</v>
      </c>
      <c r="F15" s="30"/>
      <c r="G15" s="39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</row>
    <row r="16" spans="3:20">
      <c r="C16" s="16"/>
      <c r="D16" s="16"/>
      <c r="E16" s="25">
        <v>0</v>
      </c>
      <c r="F16" s="3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3:20">
      <c r="C17" s="16"/>
      <c r="D17" s="16"/>
      <c r="E17" s="25">
        <v>161.80000000000001</v>
      </c>
      <c r="F17" s="3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0">
      <c r="C18" s="6" t="s">
        <v>4</v>
      </c>
      <c r="E18" s="2">
        <v>302944</v>
      </c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3:20">
      <c r="C19" s="16"/>
      <c r="D19" s="16"/>
      <c r="E19" s="21">
        <f>SUM(E5,E7:E17)</f>
        <v>4154.0999999999995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3:20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E5421389A9C45B9715F4635D04BA2" ma:contentTypeVersion="13" ma:contentTypeDescription="Create a new document." ma:contentTypeScope="" ma:versionID="9680790f1491ff625b4fcbe0784532ac">
  <xsd:schema xmlns:xsd="http://www.w3.org/2001/XMLSchema" xmlns:xs="http://www.w3.org/2001/XMLSchema" xmlns:p="http://schemas.microsoft.com/office/2006/metadata/properties" xmlns:ns3="7ff20512-7bd8-4e16-b2ba-a008efca7f6a" xmlns:ns4="44a14099-cec4-4adc-a615-00f5e506ea84" targetNamespace="http://schemas.microsoft.com/office/2006/metadata/properties" ma:root="true" ma:fieldsID="2c553242b72b166683c2f3bdeac6df28" ns3:_="" ns4:_="">
    <xsd:import namespace="7ff20512-7bd8-4e16-b2ba-a008efca7f6a"/>
    <xsd:import namespace="44a14099-cec4-4adc-a615-00f5e506ea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20512-7bd8-4e16-b2ba-a008efca7f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099-cec4-4adc-a615-00f5e506e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91A33-1B40-42A8-AD1E-B6FB26204CC5}"/>
</file>

<file path=customXml/itemProps2.xml><?xml version="1.0" encoding="utf-8"?>
<ds:datastoreItem xmlns:ds="http://schemas.openxmlformats.org/officeDocument/2006/customXml" ds:itemID="{7EC2AF34-DFBE-4E64-8B30-110186CEBE4B}"/>
</file>

<file path=customXml/itemProps3.xml><?xml version="1.0" encoding="utf-8"?>
<ds:datastoreItem xmlns:ds="http://schemas.openxmlformats.org/officeDocument/2006/customXml" ds:itemID="{4F785C21-7812-40AB-9BE1-613923D9F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2020-07-01T14:43:28Z</dcterms:created>
  <dcterms:modified xsi:type="dcterms:W3CDTF">2020-07-27T04:57:23Z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0x0101003B8E5421389A9C45B9715F4635D04BA2</vt:lpwstr>
  </property>
</Properties>
</file>