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Fizi trining Manuals\Video Tutorial\Images\"/>
    </mc:Choice>
  </mc:AlternateContent>
  <xr:revisionPtr revIDLastSave="0" documentId="8_{BBBFE208-D38F-41AF-AC96-3F63BB2B7C53}" xr6:coauthVersionLast="45" xr6:coauthVersionMax="45" xr10:uidLastSave="{00000000-0000-0000-0000-000000000000}"/>
  <bookViews>
    <workbookView xWindow="-120" yWindow="-120" windowWidth="29040" windowHeight="15840"/>
  </bookViews>
  <sheets>
    <sheet name="Data" sheetId="67" r:id="rId1"/>
    <sheet name="water" sheetId="104" r:id="rId2"/>
    <sheet name="urban" sheetId="69" r:id="rId3"/>
    <sheet name="crop" sheetId="122" r:id="rId4"/>
    <sheet name="About" sheetId="65" r:id="rId5"/>
    <sheet name="Annual data" sheetId="1" r:id="rId6"/>
    <sheet name="Trend Statistics" sheetId="2" r:id="rId7"/>
    <sheet name="Figure" sheetId="26" r:id="rId8"/>
  </sheets>
  <definedNames>
    <definedName name="_xlnm._FilterDatabase" localSheetId="0" hidden="1">Data!$A$1:$F$284</definedName>
    <definedName name="FirstDataYear">'Annual data'!$A$14</definedName>
    <definedName name="_xlnm.Print_Area" localSheetId="4">About!$A$1:$J$19</definedName>
    <definedName name="_xlnm.Print_Area" localSheetId="6">'Trend Statistics'!$A$1:$L$30</definedName>
    <definedName name="SelectFirstYear">'Annual data'!$A$10</definedName>
    <definedName name="station">'Annual data'!$A$3</definedName>
    <definedName name="station1">'Trend Statistics'!$A$3</definedName>
    <definedName name="TsCount">'Annual data'!$B$8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22" i="1"/>
  <c r="C23" i="1"/>
  <c r="C24" i="1"/>
  <c r="C14" i="1"/>
  <c r="B15" i="1"/>
  <c r="B16" i="1"/>
  <c r="B17" i="1"/>
  <c r="B18" i="1"/>
  <c r="B19" i="1"/>
  <c r="B20" i="1"/>
  <c r="B21" i="1"/>
  <c r="B22" i="1"/>
  <c r="B23" i="1"/>
  <c r="B24" i="1"/>
  <c r="B14" i="1"/>
  <c r="B9" i="1"/>
  <c r="C9" i="1"/>
  <c r="D9" i="1"/>
  <c r="E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B4" i="26"/>
  <c r="C41" i="26"/>
  <c r="A3" i="2"/>
  <c r="A6" i="2" a="1"/>
  <c r="A6" i="2" s="1"/>
  <c r="B6" i="2" a="1"/>
  <c r="B9" i="2" s="1"/>
  <c r="C6" i="2" a="1"/>
  <c r="C11" i="2" s="1"/>
  <c r="E19" i="67"/>
  <c r="E271" i="67"/>
  <c r="E272" i="67"/>
  <c r="E273" i="67"/>
  <c r="E274" i="67"/>
  <c r="E275" i="67"/>
  <c r="E276" i="67"/>
  <c r="E277" i="67"/>
  <c r="E278" i="67"/>
  <c r="E279" i="67"/>
  <c r="E280" i="67"/>
  <c r="E281" i="67"/>
  <c r="E282" i="67"/>
  <c r="E283" i="67"/>
  <c r="E284" i="67"/>
  <c r="E257" i="67"/>
  <c r="E258" i="67"/>
  <c r="E259" i="67"/>
  <c r="E260" i="67"/>
  <c r="E261" i="67"/>
  <c r="E262" i="67"/>
  <c r="E263" i="67"/>
  <c r="E264" i="67"/>
  <c r="E265" i="67"/>
  <c r="E266" i="67"/>
  <c r="E267" i="67"/>
  <c r="E268" i="67"/>
  <c r="E269" i="67"/>
  <c r="E270" i="67"/>
  <c r="E244" i="67"/>
  <c r="E245" i="67"/>
  <c r="E246" i="67"/>
  <c r="E247" i="67"/>
  <c r="E248" i="67"/>
  <c r="E249" i="67"/>
  <c r="E250" i="67"/>
  <c r="E251" i="67"/>
  <c r="E252" i="67"/>
  <c r="E253" i="67"/>
  <c r="E254" i="67"/>
  <c r="E255" i="67"/>
  <c r="E256" i="67"/>
  <c r="E231" i="67"/>
  <c r="E232" i="67"/>
  <c r="E233" i="67"/>
  <c r="E234" i="67"/>
  <c r="E235" i="67"/>
  <c r="E236" i="67"/>
  <c r="E237" i="67"/>
  <c r="E238" i="67"/>
  <c r="E239" i="67"/>
  <c r="E240" i="67"/>
  <c r="E241" i="67"/>
  <c r="E242" i="67"/>
  <c r="E243" i="67"/>
  <c r="E218" i="67"/>
  <c r="E219" i="67"/>
  <c r="E220" i="67"/>
  <c r="E221" i="67"/>
  <c r="E222" i="67"/>
  <c r="E223" i="67"/>
  <c r="E224" i="67"/>
  <c r="E225" i="67"/>
  <c r="E226" i="67"/>
  <c r="E227" i="67"/>
  <c r="E228" i="67"/>
  <c r="E229" i="67"/>
  <c r="E230" i="67"/>
  <c r="E217" i="67"/>
  <c r="E216" i="67"/>
  <c r="E215" i="67"/>
  <c r="E214" i="67"/>
  <c r="E213" i="67"/>
  <c r="E212" i="67"/>
  <c r="E211" i="67"/>
  <c r="E210" i="67"/>
  <c r="E209" i="67"/>
  <c r="E208" i="67"/>
  <c r="E207" i="67"/>
  <c r="E206" i="67"/>
  <c r="E205" i="67"/>
  <c r="E192" i="67"/>
  <c r="E193" i="67"/>
  <c r="E194" i="67"/>
  <c r="E195" i="67"/>
  <c r="E196" i="67"/>
  <c r="E197" i="67"/>
  <c r="E198" i="67"/>
  <c r="E199" i="67"/>
  <c r="E200" i="67"/>
  <c r="E201" i="67"/>
  <c r="E202" i="67"/>
  <c r="E203" i="67"/>
  <c r="E204" i="67"/>
  <c r="E179" i="67"/>
  <c r="E180" i="67"/>
  <c r="E181" i="67"/>
  <c r="E182" i="67"/>
  <c r="E183" i="67"/>
  <c r="E184" i="67"/>
  <c r="E185" i="67"/>
  <c r="E186" i="67"/>
  <c r="E187" i="67"/>
  <c r="E188" i="67"/>
  <c r="E189" i="67"/>
  <c r="E190" i="67"/>
  <c r="E191" i="67"/>
  <c r="E153" i="67"/>
  <c r="E154" i="67"/>
  <c r="E155" i="67"/>
  <c r="E156" i="67"/>
  <c r="E157" i="67"/>
  <c r="E158" i="67"/>
  <c r="E159" i="67"/>
  <c r="E160" i="67"/>
  <c r="E161" i="67"/>
  <c r="E162" i="67"/>
  <c r="E163" i="67"/>
  <c r="E164" i="67"/>
  <c r="E165" i="67"/>
  <c r="E140" i="67"/>
  <c r="E141" i="67"/>
  <c r="E142" i="67"/>
  <c r="E143" i="67"/>
  <c r="E144" i="67"/>
  <c r="E145" i="67"/>
  <c r="E146" i="67"/>
  <c r="E147" i="67"/>
  <c r="E148" i="67"/>
  <c r="E149" i="67"/>
  <c r="E150" i="67"/>
  <c r="E151" i="67"/>
  <c r="E152" i="67"/>
  <c r="E127" i="67"/>
  <c r="E128" i="67"/>
  <c r="E129" i="67"/>
  <c r="E130" i="67"/>
  <c r="E131" i="67"/>
  <c r="E132" i="67"/>
  <c r="E133" i="67"/>
  <c r="E134" i="67"/>
  <c r="E135" i="67"/>
  <c r="E136" i="67"/>
  <c r="E137" i="67"/>
  <c r="E138" i="67"/>
  <c r="E139" i="67"/>
  <c r="E126" i="67"/>
  <c r="E125" i="67"/>
  <c r="E124" i="67"/>
  <c r="E123" i="67"/>
  <c r="E122" i="67"/>
  <c r="E121" i="67"/>
  <c r="E120" i="67"/>
  <c r="E119" i="67"/>
  <c r="E118" i="67"/>
  <c r="E117" i="67"/>
  <c r="E116" i="67"/>
  <c r="E115" i="67"/>
  <c r="E114" i="67"/>
  <c r="E113" i="67"/>
  <c r="E112" i="67"/>
  <c r="E111" i="67"/>
  <c r="E110" i="67"/>
  <c r="E109" i="67"/>
  <c r="E108" i="67"/>
  <c r="E107" i="67"/>
  <c r="E106" i="67"/>
  <c r="E105" i="67"/>
  <c r="E104" i="67"/>
  <c r="E103" i="67"/>
  <c r="E102" i="67"/>
  <c r="E101" i="67"/>
  <c r="E100" i="67"/>
  <c r="E99" i="67"/>
  <c r="E98" i="67"/>
  <c r="E97" i="67"/>
  <c r="E96" i="67"/>
  <c r="E95" i="67"/>
  <c r="E94" i="67"/>
  <c r="E93" i="67"/>
  <c r="E92" i="67"/>
  <c r="E91" i="67"/>
  <c r="E90" i="67"/>
  <c r="E89" i="67"/>
  <c r="E88" i="67"/>
  <c r="E87" i="67"/>
  <c r="E86" i="67"/>
  <c r="E72" i="67"/>
  <c r="E73" i="67"/>
  <c r="E74" i="67"/>
  <c r="E75" i="67"/>
  <c r="E76" i="67"/>
  <c r="E77" i="67"/>
  <c r="E78" i="67"/>
  <c r="E79" i="67"/>
  <c r="E80" i="67"/>
  <c r="E81" i="67"/>
  <c r="E82" i="67"/>
  <c r="E83" i="67"/>
  <c r="E84" i="67"/>
  <c r="E85" i="67"/>
  <c r="E58" i="67"/>
  <c r="E59" i="67"/>
  <c r="E60" i="67"/>
  <c r="E61" i="67"/>
  <c r="E62" i="67"/>
  <c r="E63" i="67"/>
  <c r="E64" i="67"/>
  <c r="E65" i="67"/>
  <c r="E66" i="67"/>
  <c r="E67" i="67"/>
  <c r="E68" i="67"/>
  <c r="E69" i="67"/>
  <c r="E70" i="67"/>
  <c r="E71" i="67"/>
  <c r="E57" i="67"/>
  <c r="E56" i="67"/>
  <c r="E55" i="67"/>
  <c r="E54" i="67"/>
  <c r="E53" i="67"/>
  <c r="E52" i="67"/>
  <c r="E51" i="67"/>
  <c r="E50" i="67"/>
  <c r="E49" i="67"/>
  <c r="E48" i="67"/>
  <c r="E47" i="67"/>
  <c r="E46" i="67"/>
  <c r="E45" i="67"/>
  <c r="E44" i="67"/>
  <c r="E43" i="67"/>
  <c r="E42" i="67"/>
  <c r="E41" i="67"/>
  <c r="E40" i="67"/>
  <c r="E39" i="67"/>
  <c r="E38" i="67"/>
  <c r="E37" i="67"/>
  <c r="E36" i="67"/>
  <c r="E35" i="67"/>
  <c r="E34" i="67"/>
  <c r="E33" i="67"/>
  <c r="E32" i="67"/>
  <c r="E31" i="67"/>
  <c r="E30" i="67"/>
  <c r="E16" i="67"/>
  <c r="E17" i="67"/>
  <c r="E18" i="67"/>
  <c r="E20" i="67"/>
  <c r="E21" i="67"/>
  <c r="E22" i="67"/>
  <c r="E23" i="67"/>
  <c r="E24" i="67"/>
  <c r="E25" i="67"/>
  <c r="E26" i="67"/>
  <c r="E27" i="67"/>
  <c r="E28" i="67"/>
  <c r="E29" i="67"/>
  <c r="E3" i="67"/>
  <c r="E4" i="67"/>
  <c r="E5" i="67"/>
  <c r="E6" i="67"/>
  <c r="E7" i="67"/>
  <c r="E8" i="67"/>
  <c r="E9" i="67"/>
  <c r="E10" i="67"/>
  <c r="E11" i="67"/>
  <c r="E12" i="67"/>
  <c r="E13" i="67"/>
  <c r="E14" i="67"/>
  <c r="E15" i="67"/>
  <c r="E2" i="67"/>
  <c r="D6" i="2" l="1" a="1"/>
  <c r="D12" i="2" s="1"/>
  <c r="B8" i="1"/>
  <c r="A8" i="2"/>
  <c r="B11" i="2"/>
  <c r="B6" i="2"/>
  <c r="A27" i="2"/>
  <c r="A23" i="2"/>
  <c r="A19" i="2"/>
  <c r="A15" i="2"/>
  <c r="A11" i="2"/>
  <c r="C12" i="2"/>
  <c r="B8" i="2"/>
  <c r="A12" i="2"/>
  <c r="C7" i="2"/>
  <c r="C30" i="2"/>
  <c r="C26" i="2"/>
  <c r="C22" i="2"/>
  <c r="C18" i="2"/>
  <c r="C14" i="2"/>
  <c r="C10" i="2"/>
  <c r="B30" i="2"/>
  <c r="B26" i="2"/>
  <c r="B22" i="2"/>
  <c r="B18" i="2"/>
  <c r="B14" i="2"/>
  <c r="B10" i="2"/>
  <c r="C6" i="2"/>
  <c r="C28" i="2"/>
  <c r="C24" i="2"/>
  <c r="C20" i="2"/>
  <c r="C16" i="2"/>
  <c r="B28" i="2"/>
  <c r="B24" i="2"/>
  <c r="B20" i="2"/>
  <c r="B16" i="2"/>
  <c r="A28" i="2"/>
  <c r="A24" i="2"/>
  <c r="A20" i="2"/>
  <c r="A16" i="2"/>
  <c r="C27" i="2"/>
  <c r="C23" i="2"/>
  <c r="C19" i="2"/>
  <c r="C15" i="2"/>
  <c r="B27" i="2"/>
  <c r="B23" i="2"/>
  <c r="B19" i="2"/>
  <c r="B15" i="2"/>
  <c r="A30" i="2"/>
  <c r="A26" i="2"/>
  <c r="A22" i="2"/>
  <c r="A18" i="2"/>
  <c r="A14" i="2"/>
  <c r="A10" i="2"/>
  <c r="C29" i="2"/>
  <c r="C25" i="2"/>
  <c r="C21" i="2"/>
  <c r="C17" i="2"/>
  <c r="C13" i="2"/>
  <c r="C9" i="2"/>
  <c r="B7" i="2"/>
  <c r="C8" i="2"/>
  <c r="B12" i="2"/>
  <c r="A7" i="2"/>
  <c r="B29" i="2"/>
  <c r="B25" i="2"/>
  <c r="B21" i="2"/>
  <c r="B17" i="2"/>
  <c r="B13" i="2"/>
  <c r="A29" i="2"/>
  <c r="A25" i="2"/>
  <c r="A21" i="2"/>
  <c r="A17" i="2"/>
  <c r="A13" i="2"/>
  <c r="A9" i="2"/>
  <c r="D21" i="2" l="1"/>
  <c r="D27" i="2"/>
  <c r="D13" i="2"/>
  <c r="D11" i="2"/>
  <c r="D25" i="2"/>
  <c r="D26" i="2"/>
  <c r="D20" i="2"/>
  <c r="D19" i="2"/>
  <c r="D9" i="2"/>
  <c r="D17" i="2"/>
  <c r="D24" i="2"/>
  <c r="D16" i="2"/>
  <c r="D22" i="2"/>
  <c r="D8" i="2"/>
  <c r="D14" i="2"/>
  <c r="D29" i="2"/>
  <c r="D6" i="2"/>
  <c r="D10" i="2"/>
  <c r="D30" i="2"/>
  <c r="D28" i="2"/>
  <c r="D15" i="2"/>
  <c r="D7" i="2"/>
  <c r="D18" i="2"/>
  <c r="D23" i="2"/>
</calcChain>
</file>

<file path=xl/sharedStrings.xml><?xml version="1.0" encoding="utf-8"?>
<sst xmlns="http://schemas.openxmlformats.org/spreadsheetml/2006/main" count="826" uniqueCount="97">
  <si>
    <t>Year</t>
  </si>
  <si>
    <t>Time series</t>
  </si>
  <si>
    <t>First year</t>
  </si>
  <si>
    <t>Last Year</t>
  </si>
  <si>
    <t>Q</t>
  </si>
  <si>
    <t>Test Z</t>
  </si>
  <si>
    <t>Number of time series in the calculation:</t>
  </si>
  <si>
    <t>Number of annual values in the calculation:</t>
  </si>
  <si>
    <t>Select the FIRST YEAR of the calculation:</t>
  </si>
  <si>
    <t>Select the LAST YEAR of the calculation:</t>
  </si>
  <si>
    <t>B</t>
  </si>
  <si>
    <t>Years</t>
  </si>
  <si>
    <t>Data</t>
  </si>
  <si>
    <t>FIGURE</t>
  </si>
  <si>
    <t>Residual</t>
  </si>
  <si>
    <t>x</t>
  </si>
  <si>
    <t>Name</t>
  </si>
  <si>
    <t>Point values for the chart</t>
  </si>
  <si>
    <t>Chart options</t>
  </si>
  <si>
    <t>TREND STATISTICS</t>
  </si>
  <si>
    <t>ANNUAL DATA</t>
  </si>
  <si>
    <r>
      <t xml:space="preserve">macro can be activated by pushing the </t>
    </r>
    <r>
      <rPr>
        <b/>
        <sz val="12"/>
        <rFont val="Times New Roman"/>
        <family val="1"/>
      </rPr>
      <t xml:space="preserve">Calculate Trend Statistics </t>
    </r>
    <r>
      <rPr>
        <sz val="12"/>
        <rFont val="Times New Roman"/>
        <family val="1"/>
      </rPr>
      <t xml:space="preserve">button and the worksheet </t>
    </r>
    <r>
      <rPr>
        <b/>
        <sz val="12"/>
        <rFont val="Times New Roman"/>
        <family val="1"/>
      </rPr>
      <t>Trend</t>
    </r>
  </si>
  <si>
    <t xml:space="preserve">Copyright Finnish Meteorological Institute 2002 </t>
  </si>
  <si>
    <t>This template and accompanying written materials are provided "as is" without warranty of any kind.</t>
  </si>
  <si>
    <t>Qmin99</t>
  </si>
  <si>
    <t>Qmax99</t>
  </si>
  <si>
    <t>Qmin95</t>
  </si>
  <si>
    <t>Qmax95</t>
  </si>
  <si>
    <t>Bmin99</t>
  </si>
  <si>
    <t>Bmax99</t>
  </si>
  <si>
    <t>Bmin95</t>
  </si>
  <si>
    <t>Bmax95</t>
  </si>
  <si>
    <t>Equation of the lines:</t>
  </si>
  <si>
    <t>Sen's estimate</t>
  </si>
  <si>
    <t>99 % conf. min</t>
  </si>
  <si>
    <t>99 % conf. max</t>
  </si>
  <si>
    <t>95 % conf. min</t>
  </si>
  <si>
    <t>95 % conf. max</t>
  </si>
  <si>
    <t>Test S</t>
  </si>
  <si>
    <t>TsNumber</t>
  </si>
  <si>
    <t>f(year) = Q*(year-firstDataYear) + B</t>
  </si>
  <si>
    <t>FirstDataYear=</t>
  </si>
  <si>
    <t>Signific.</t>
  </si>
  <si>
    <t>Mann-Kendall trend</t>
  </si>
  <si>
    <t>Sen's slope estimate</t>
  </si>
  <si>
    <t>n</t>
  </si>
  <si>
    <t>***</t>
  </si>
  <si>
    <t>Version 1.0 Freeware</t>
  </si>
  <si>
    <t>MAKESENS 1.0</t>
  </si>
  <si>
    <r>
      <t>Ma</t>
    </r>
    <r>
      <rPr>
        <sz val="14"/>
        <rFont val="Arial"/>
        <family val="2"/>
      </rPr>
      <t>nn-</t>
    </r>
    <r>
      <rPr>
        <u/>
        <sz val="14"/>
        <rFont val="Arial"/>
        <family val="2"/>
      </rPr>
      <t>Ke</t>
    </r>
    <r>
      <rPr>
        <sz val="14"/>
        <rFont val="Arial"/>
        <family val="2"/>
      </rPr>
      <t xml:space="preserve">ndall Test and </t>
    </r>
    <r>
      <rPr>
        <u/>
        <sz val="14"/>
        <rFont val="Arial"/>
        <family val="2"/>
      </rPr>
      <t>Sen's</t>
    </r>
    <r>
      <rPr>
        <sz val="14"/>
        <rFont val="Arial"/>
        <family val="2"/>
      </rPr>
      <t xml:space="preserve"> Slope Estimates for the Trend of Annual Data</t>
    </r>
  </si>
  <si>
    <r>
      <t>Figure</t>
    </r>
    <r>
      <rPr>
        <sz val="12"/>
        <rFont val="Times New Roman"/>
        <family val="1"/>
      </rPr>
      <t xml:space="preserve">. At first the data of time series are typed or copied to the worksheet </t>
    </r>
    <r>
      <rPr>
        <b/>
        <sz val="12"/>
        <rFont val="Times New Roman"/>
        <family val="1"/>
      </rPr>
      <t>Annual data</t>
    </r>
    <r>
      <rPr>
        <sz val="12"/>
        <rFont val="Times New Roman"/>
        <family val="1"/>
      </rPr>
      <t xml:space="preserve"> and the periods</t>
    </r>
  </si>
  <si>
    <r>
      <t xml:space="preserve">time series at a time can be viewed numerically and visually on the worksheet </t>
    </r>
    <r>
      <rPr>
        <b/>
        <sz val="12"/>
        <rFont val="Times New Roman"/>
        <family val="1"/>
      </rPr>
      <t>Figure.</t>
    </r>
    <r>
      <rPr>
        <sz val="12"/>
        <rFont val="Times New Roman"/>
        <family val="1"/>
      </rPr>
      <t xml:space="preserve"> </t>
    </r>
  </si>
  <si>
    <t>This MSExcel template is developed for detecting and estimating trend in time series of annual values</t>
  </si>
  <si>
    <t>of atmospheric chemistry. The used statistical methods are the nonparametric Mann-Kendall test for</t>
  </si>
  <si>
    <t xml:space="preserve">method for estimating the slope of a linear trend. The Mann-Kendall test requires at least 4 values and </t>
  </si>
  <si>
    <t>calculation of the confidence intervals for the Sen's slope estimate requires at least 10 values in a time series.</t>
  </si>
  <si>
    <r>
      <t xml:space="preserve">The functional part of the template consists of three worksheets: </t>
    </r>
    <r>
      <rPr>
        <b/>
        <sz val="12"/>
        <rFont val="Times New Roman"/>
        <family val="1"/>
      </rPr>
      <t>Annual data,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Trend Statistics</t>
    </r>
    <r>
      <rPr>
        <sz val="12"/>
        <rFont val="Times New Roman"/>
        <family val="1"/>
      </rPr>
      <t xml:space="preserve"> and</t>
    </r>
  </si>
  <si>
    <t>to be included  to the calculations are selected individually for each time series. Then the calculation</t>
  </si>
  <si>
    <r>
      <t>Statistics</t>
    </r>
    <r>
      <rPr>
        <sz val="12"/>
        <rFont val="Times New Roman"/>
        <family val="1"/>
      </rPr>
      <t xml:space="preserve"> will contain the results of the calculations. Finally the original data and the statistics of one</t>
    </r>
  </si>
  <si>
    <t xml:space="preserve">testing the presence of  the monotonic increasing or decreasing trend and the nonparametric Sen’s </t>
  </si>
  <si>
    <t xml:space="preserve">Cell ID </t>
  </si>
  <si>
    <t>Cell names</t>
  </si>
  <si>
    <t>Cell Count</t>
  </si>
  <si>
    <t>Cell Area</t>
  </si>
  <si>
    <t xml:space="preserve">Cropland, irrigated or post-flooding </t>
  </si>
  <si>
    <t>Shrubland</t>
  </si>
  <si>
    <t xml:space="preserve">Urban areas </t>
  </si>
  <si>
    <t>Sparse vegetation (tree shrub, herbaceous cover) (&lt;15%)</t>
  </si>
  <si>
    <t>Tree covered, flooded, fresh or brakish water</t>
  </si>
  <si>
    <t>Tree or shrub cover</t>
  </si>
  <si>
    <t>Water Bodies</t>
  </si>
  <si>
    <t>Herbaceous cover</t>
  </si>
  <si>
    <t>Cropland, rainfed</t>
  </si>
  <si>
    <t>Tree cover, flooded, saline water</t>
  </si>
  <si>
    <t>Mosaic natural vegetation (tree shrub herbaceous cover) (&gt;50%) / cropland (&lt;50%)</t>
  </si>
  <si>
    <t>Mosaic cropland (&gt;50%)/ Natural vegetation (tree, shrub, herbaceous cover)</t>
  </si>
  <si>
    <t>Tree cover, broadleaved, evergreen, closed to open (&gt;15%)</t>
  </si>
  <si>
    <t xml:space="preserve">  *no d</t>
  </si>
  <si>
    <t>Cropland, irrigated or post-flooding</t>
  </si>
  <si>
    <t xml:space="preserve"> *no d</t>
  </si>
  <si>
    <t>Mosaic tree and shrub (&gt;50%)/ herbaceous cover (&lt;50%)</t>
  </si>
  <si>
    <t>https://en.ilmatieteenlaitos.fi/makesens</t>
  </si>
  <si>
    <t>Built Up</t>
  </si>
  <si>
    <t xml:space="preserve">Fiji SEEA Land Cover </t>
  </si>
  <si>
    <t xml:space="preserve"> 2005 -  2015</t>
  </si>
  <si>
    <t xml:space="preserve">Water </t>
  </si>
  <si>
    <t>Crop</t>
  </si>
  <si>
    <t>Urban</t>
  </si>
  <si>
    <t>Water</t>
  </si>
  <si>
    <t xml:space="preserve">save as excel 97 </t>
  </si>
  <si>
    <t>then go to Tools, Macros, security,  select low</t>
  </si>
  <si>
    <t>then save again as excel 97</t>
  </si>
  <si>
    <t>https://en.ilmatieteenlaitos.fi/documents/30106/335634754/MAKESENS-Manual_2002.pdf/25bbe115-7f7e-4de3-97d8-5a96ac88499f</t>
  </si>
  <si>
    <t xml:space="preserve">Fiji-NSO SEEA Land Cover Class </t>
  </si>
  <si>
    <t>Natural Tree</t>
  </si>
  <si>
    <t>Natural other</t>
  </si>
  <si>
    <t>Natural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</si>
</sst>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3" formatCode="0.000"/>
  </numFmts>
  <fonts count="22" x14ac:knownFonts="1">
    <font>
      <sz val="10"/>
      <name val="Arial"/>
    </font>
    <font>
      <i/>
      <sz val="10"/>
      <name val="Arial"/>
      <family val="2"/>
    </font>
    <font>
      <sz val="10"/>
      <color indexed="48"/>
      <name val="Arial"/>
      <family val="2"/>
    </font>
    <font>
      <b/>
      <sz val="10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2"/>
      <name val="Times New Roman"/>
      <family val="1"/>
    </font>
    <font>
      <sz val="12"/>
      <name val="Arial"/>
    </font>
    <font>
      <b/>
      <sz val="12"/>
      <name val="Times New Roman"/>
      <family val="1"/>
    </font>
    <font>
      <b/>
      <sz val="10"/>
      <name val="Arial"/>
    </font>
    <font>
      <u/>
      <sz val="10"/>
      <color indexed="12"/>
      <name val="Arial"/>
    </font>
    <font>
      <b/>
      <sz val="20"/>
      <name val="Arial"/>
      <family val="2"/>
    </font>
    <font>
      <u/>
      <sz val="14"/>
      <name val="Arial"/>
      <family val="2"/>
    </font>
    <font>
      <b/>
      <sz val="36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177">
    <xf numFmtId="0" fontId="0" fillId="0" borderId="0" xfId="0"/>
    <xf numFmtId="0" fontId="0" fillId="2" borderId="0" xfId="0" applyFill="1"/>
    <xf numFmtId="0" fontId="0" fillId="2" borderId="0" xfId="0" applyFill="1" applyProtection="1">
      <protection hidden="1"/>
    </xf>
    <xf numFmtId="0" fontId="5" fillId="0" borderId="1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4" fillId="0" borderId="1" xfId="0" applyFont="1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Fill="1" applyBorder="1" applyProtection="1">
      <protection locked="0"/>
    </xf>
    <xf numFmtId="0" fontId="0" fillId="0" borderId="4" xfId="0" applyFill="1" applyBorder="1" applyProtection="1">
      <protection locked="0"/>
    </xf>
    <xf numFmtId="0" fontId="0" fillId="0" borderId="5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1" fillId="0" borderId="7" xfId="0" applyFont="1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5" fillId="0" borderId="8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0" borderId="9" xfId="0" applyFill="1" applyBorder="1" applyProtection="1">
      <protection locked="0"/>
    </xf>
    <xf numFmtId="0" fontId="5" fillId="0" borderId="10" xfId="0" applyFont="1" applyFill="1" applyBorder="1" applyProtection="1">
      <protection locked="0"/>
    </xf>
    <xf numFmtId="0" fontId="5" fillId="0" borderId="11" xfId="0" applyFont="1" applyFill="1" applyBorder="1" applyProtection="1">
      <protection locked="0"/>
    </xf>
    <xf numFmtId="0" fontId="0" fillId="0" borderId="11" xfId="0" applyFill="1" applyBorder="1" applyProtection="1">
      <protection locked="0"/>
    </xf>
    <xf numFmtId="0" fontId="0" fillId="0" borderId="12" xfId="0" applyFill="1" applyBorder="1" applyProtection="1">
      <protection locked="0"/>
    </xf>
    <xf numFmtId="2" fontId="0" fillId="2" borderId="0" xfId="0" applyNumberFormat="1" applyFill="1" applyProtection="1"/>
    <xf numFmtId="0" fontId="3" fillId="2" borderId="0" xfId="0" applyFont="1" applyFill="1" applyProtection="1">
      <protection hidden="1"/>
    </xf>
    <xf numFmtId="0" fontId="7" fillId="2" borderId="0" xfId="0" applyFont="1" applyFill="1" applyProtection="1">
      <protection hidden="1"/>
    </xf>
    <xf numFmtId="0" fontId="8" fillId="2" borderId="0" xfId="0" applyFont="1" applyFill="1" applyProtection="1">
      <protection hidden="1"/>
    </xf>
    <xf numFmtId="0" fontId="3" fillId="2" borderId="0" xfId="0" applyFont="1" applyFill="1" applyAlignment="1" applyProtection="1">
      <alignment horizontal="left"/>
      <protection hidden="1"/>
    </xf>
    <xf numFmtId="0" fontId="5" fillId="2" borderId="0" xfId="0" applyFont="1" applyFill="1" applyProtection="1">
      <protection hidden="1"/>
    </xf>
    <xf numFmtId="0" fontId="2" fillId="2" borderId="0" xfId="0" applyFont="1" applyFill="1" applyProtection="1">
      <protection hidden="1"/>
    </xf>
    <xf numFmtId="0" fontId="3" fillId="0" borderId="13" xfId="0" applyFont="1" applyFill="1" applyBorder="1" applyAlignment="1" applyProtection="1">
      <alignment horizontal="right"/>
      <protection locked="0"/>
    </xf>
    <xf numFmtId="0" fontId="6" fillId="0" borderId="2" xfId="0" applyNumberFormat="1" applyFont="1" applyFill="1" applyBorder="1" applyProtection="1">
      <protection locked="0"/>
    </xf>
    <xf numFmtId="0" fontId="6" fillId="0" borderId="14" xfId="0" applyFont="1" applyFill="1" applyBorder="1" applyProtection="1">
      <protection locked="0"/>
    </xf>
    <xf numFmtId="0" fontId="6" fillId="0" borderId="4" xfId="0" applyNumberFormat="1" applyFont="1" applyFill="1" applyBorder="1" applyProtection="1">
      <protection locked="0"/>
    </xf>
    <xf numFmtId="0" fontId="6" fillId="0" borderId="1" xfId="0" applyNumberFormat="1" applyFont="1" applyFill="1" applyBorder="1" applyProtection="1">
      <protection locked="0"/>
    </xf>
    <xf numFmtId="0" fontId="7" fillId="2" borderId="0" xfId="0" applyNumberFormat="1" applyFont="1" applyFill="1" applyProtection="1">
      <protection locked="0"/>
    </xf>
    <xf numFmtId="0" fontId="8" fillId="2" borderId="0" xfId="0" applyNumberFormat="1" applyFont="1" applyFill="1" applyProtection="1">
      <protection locked="0"/>
    </xf>
    <xf numFmtId="0" fontId="6" fillId="2" borderId="15" xfId="0" applyFont="1" applyFill="1" applyBorder="1" applyProtection="1">
      <protection hidden="1"/>
    </xf>
    <xf numFmtId="0" fontId="5" fillId="2" borderId="16" xfId="0" applyFont="1" applyFill="1" applyBorder="1" applyProtection="1">
      <protection hidden="1"/>
    </xf>
    <xf numFmtId="0" fontId="5" fillId="2" borderId="17" xfId="0" applyFont="1" applyFill="1" applyBorder="1" applyProtection="1">
      <protection hidden="1"/>
    </xf>
    <xf numFmtId="0" fontId="5" fillId="2" borderId="18" xfId="0" applyFont="1" applyFill="1" applyBorder="1" applyProtection="1">
      <protection hidden="1"/>
    </xf>
    <xf numFmtId="0" fontId="0" fillId="0" borderId="0" xfId="0" applyFill="1" applyProtection="1">
      <protection locked="0"/>
    </xf>
    <xf numFmtId="0" fontId="7" fillId="0" borderId="0" xfId="0" applyNumberFormat="1" applyFont="1" applyFill="1" applyProtection="1">
      <protection locked="0"/>
    </xf>
    <xf numFmtId="0" fontId="0" fillId="0" borderId="0" xfId="0" applyNumberFormat="1" applyFill="1" applyProtection="1">
      <protection locked="0"/>
    </xf>
    <xf numFmtId="0" fontId="8" fillId="0" borderId="0" xfId="0" applyNumberFormat="1" applyFont="1" applyFill="1" applyProtection="1">
      <protection locked="0"/>
    </xf>
    <xf numFmtId="0" fontId="3" fillId="2" borderId="19" xfId="0" applyFont="1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0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0" borderId="0" xfId="0" applyFill="1"/>
    <xf numFmtId="0" fontId="9" fillId="2" borderId="0" xfId="0" applyNumberFormat="1" applyFont="1" applyFill="1" applyBorder="1" applyProtection="1">
      <protection hidden="1"/>
    </xf>
    <xf numFmtId="0" fontId="0" fillId="2" borderId="0" xfId="0" applyNumberFormat="1" applyFill="1" applyBorder="1" applyProtection="1">
      <protection locked="0"/>
    </xf>
    <xf numFmtId="0" fontId="3" fillId="2" borderId="0" xfId="0" applyFont="1" applyFill="1" applyBorder="1" applyProtection="1">
      <protection hidden="1"/>
    </xf>
    <xf numFmtId="0" fontId="0" fillId="2" borderId="0" xfId="0" applyFill="1" applyBorder="1" applyProtection="1">
      <protection locked="0"/>
    </xf>
    <xf numFmtId="0" fontId="3" fillId="0" borderId="27" xfId="0" applyFont="1" applyFill="1" applyBorder="1" applyProtection="1">
      <protection locked="0"/>
    </xf>
    <xf numFmtId="0" fontId="0" fillId="2" borderId="19" xfId="0" applyNumberFormat="1" applyFill="1" applyBorder="1" applyProtection="1">
      <protection locked="0"/>
    </xf>
    <xf numFmtId="0" fontId="8" fillId="2" borderId="20" xfId="0" applyNumberFormat="1" applyFont="1" applyFill="1" applyBorder="1" applyProtection="1">
      <protection locked="0"/>
    </xf>
    <xf numFmtId="0" fontId="8" fillId="2" borderId="21" xfId="0" applyNumberFormat="1" applyFont="1" applyFill="1" applyBorder="1" applyProtection="1">
      <protection locked="0"/>
    </xf>
    <xf numFmtId="0" fontId="0" fillId="2" borderId="23" xfId="0" applyNumberFormat="1" applyFill="1" applyBorder="1" applyProtection="1">
      <protection locked="0"/>
    </xf>
    <xf numFmtId="0" fontId="0" fillId="2" borderId="23" xfId="0" applyFill="1" applyBorder="1" applyProtection="1">
      <protection locked="0"/>
    </xf>
    <xf numFmtId="0" fontId="0" fillId="2" borderId="22" xfId="0" applyFill="1" applyBorder="1" applyProtection="1">
      <protection locked="0"/>
    </xf>
    <xf numFmtId="0" fontId="0" fillId="2" borderId="22" xfId="0" applyNumberFormat="1" applyFill="1" applyBorder="1" applyProtection="1">
      <protection locked="0"/>
    </xf>
    <xf numFmtId="0" fontId="0" fillId="2" borderId="24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9" fillId="2" borderId="0" xfId="0" applyFont="1" applyFill="1"/>
    <xf numFmtId="2" fontId="0" fillId="2" borderId="4" xfId="0" applyNumberFormat="1" applyFill="1" applyBorder="1" applyProtection="1">
      <protection locked="0"/>
    </xf>
    <xf numFmtId="193" fontId="0" fillId="2" borderId="4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193" fontId="0" fillId="2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0" fontId="0" fillId="2" borderId="11" xfId="0" applyFill="1" applyBorder="1" applyProtection="1">
      <protection locked="0"/>
    </xf>
    <xf numFmtId="0" fontId="9" fillId="2" borderId="0" xfId="0" applyNumberFormat="1" applyFont="1" applyFill="1" applyProtection="1"/>
    <xf numFmtId="0" fontId="0" fillId="2" borderId="0" xfId="0" applyFill="1" applyProtection="1">
      <protection locked="0"/>
    </xf>
    <xf numFmtId="2" fontId="0" fillId="2" borderId="0" xfId="0" applyNumberFormat="1" applyFill="1" applyProtection="1">
      <protection locked="0"/>
    </xf>
    <xf numFmtId="0" fontId="8" fillId="2" borderId="0" xfId="0" applyFont="1" applyFill="1" applyProtection="1">
      <protection locked="0"/>
    </xf>
    <xf numFmtId="2" fontId="0" fillId="2" borderId="5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12" xfId="0" applyFill="1" applyBorder="1" applyProtection="1">
      <protection locked="0"/>
    </xf>
    <xf numFmtId="0" fontId="3" fillId="2" borderId="0" xfId="0" applyFont="1" applyFill="1" applyProtection="1"/>
    <xf numFmtId="2" fontId="3" fillId="2" borderId="0" xfId="0" applyNumberFormat="1" applyFont="1" applyFill="1" applyProtection="1"/>
    <xf numFmtId="0" fontId="3" fillId="2" borderId="13" xfId="0" applyFont="1" applyFill="1" applyBorder="1" applyProtection="1"/>
    <xf numFmtId="0" fontId="3" fillId="2" borderId="2" xfId="0" applyFont="1" applyFill="1" applyBorder="1" applyProtection="1"/>
    <xf numFmtId="0" fontId="3" fillId="2" borderId="2" xfId="0" applyFont="1" applyFill="1" applyBorder="1" applyAlignment="1" applyProtection="1">
      <alignment horizontal="right"/>
    </xf>
    <xf numFmtId="0" fontId="1" fillId="2" borderId="14" xfId="0" applyFont="1" applyFill="1" applyBorder="1" applyProtection="1"/>
    <xf numFmtId="0" fontId="1" fillId="2" borderId="4" xfId="0" applyFont="1" applyFill="1" applyBorder="1" applyProtection="1"/>
    <xf numFmtId="0" fontId="1" fillId="2" borderId="7" xfId="0" applyFont="1" applyFill="1" applyBorder="1" applyProtection="1"/>
    <xf numFmtId="0" fontId="1" fillId="2" borderId="1" xfId="0" applyFont="1" applyFill="1" applyBorder="1" applyProtection="1"/>
    <xf numFmtId="0" fontId="1" fillId="2" borderId="10" xfId="0" applyFont="1" applyFill="1" applyBorder="1" applyProtection="1"/>
    <xf numFmtId="0" fontId="1" fillId="2" borderId="11" xfId="0" applyFont="1" applyFill="1" applyBorder="1" applyProtection="1"/>
    <xf numFmtId="2" fontId="3" fillId="2" borderId="2" xfId="0" applyNumberFormat="1" applyFont="1" applyFill="1" applyBorder="1" applyAlignment="1" applyProtection="1">
      <alignment horizontal="right"/>
    </xf>
    <xf numFmtId="0" fontId="3" fillId="2" borderId="3" xfId="0" applyFont="1" applyFill="1" applyBorder="1" applyProtection="1"/>
    <xf numFmtId="193" fontId="0" fillId="2" borderId="0" xfId="0" applyNumberFormat="1" applyFill="1" applyProtection="1">
      <protection locked="0"/>
    </xf>
    <xf numFmtId="193" fontId="3" fillId="2" borderId="0" xfId="0" applyNumberFormat="1" applyFont="1" applyFill="1" applyProtection="1"/>
    <xf numFmtId="193" fontId="3" fillId="2" borderId="2" xfId="0" applyNumberFormat="1" applyFont="1" applyFill="1" applyBorder="1" applyAlignment="1" applyProtection="1">
      <alignment horizontal="right"/>
    </xf>
    <xf numFmtId="193" fontId="0" fillId="2" borderId="4" xfId="0" applyNumberFormat="1" applyFill="1" applyBorder="1" applyAlignment="1" applyProtection="1">
      <alignment horizontal="right"/>
      <protection locked="0"/>
    </xf>
    <xf numFmtId="193" fontId="0" fillId="2" borderId="1" xfId="0" applyNumberFormat="1" applyFill="1" applyBorder="1" applyAlignment="1" applyProtection="1">
      <alignment horizontal="right"/>
      <protection locked="0"/>
    </xf>
    <xf numFmtId="193" fontId="0" fillId="2" borderId="11" xfId="0" applyNumberFormat="1" applyFill="1" applyBorder="1" applyProtection="1">
      <protection locked="0"/>
    </xf>
    <xf numFmtId="2" fontId="0" fillId="0" borderId="0" xfId="0" applyNumberFormat="1"/>
    <xf numFmtId="0" fontId="0" fillId="0" borderId="28" xfId="0" applyFill="1" applyBorder="1" applyProtection="1">
      <protection locked="0"/>
    </xf>
    <xf numFmtId="0" fontId="0" fillId="0" borderId="29" xfId="0" applyFill="1" applyBorder="1" applyProtection="1">
      <protection locked="0"/>
    </xf>
    <xf numFmtId="0" fontId="0" fillId="0" borderId="30" xfId="0" applyFill="1" applyBorder="1" applyProtection="1">
      <protection locked="0"/>
    </xf>
    <xf numFmtId="0" fontId="0" fillId="2" borderId="0" xfId="0" applyFill="1" applyBorder="1" applyProtection="1">
      <protection hidden="1"/>
    </xf>
    <xf numFmtId="2" fontId="0" fillId="0" borderId="0" xfId="0" applyNumberFormat="1" applyFill="1" applyProtection="1">
      <protection locked="0"/>
    </xf>
    <xf numFmtId="193" fontId="0" fillId="0" borderId="0" xfId="0" applyNumberFormat="1" applyFill="1" applyProtection="1">
      <protection locked="0"/>
    </xf>
    <xf numFmtId="0" fontId="6" fillId="0" borderId="1" xfId="0" applyFont="1" applyFill="1" applyBorder="1" applyProtection="1">
      <protection locked="0"/>
    </xf>
    <xf numFmtId="0" fontId="7" fillId="2" borderId="0" xfId="0" applyNumberFormat="1" applyFont="1" applyFill="1" applyProtection="1">
      <protection hidden="1"/>
    </xf>
    <xf numFmtId="0" fontId="5" fillId="0" borderId="2" xfId="0" applyFont="1" applyFill="1" applyBorder="1" applyProtection="1">
      <protection locked="0"/>
    </xf>
    <xf numFmtId="0" fontId="5" fillId="0" borderId="31" xfId="0" applyFont="1" applyFill="1" applyBorder="1" applyProtection="1">
      <protection locked="0"/>
    </xf>
    <xf numFmtId="0" fontId="16" fillId="2" borderId="0" xfId="0" applyFont="1" applyFill="1" applyProtection="1">
      <protection hidden="1"/>
    </xf>
    <xf numFmtId="0" fontId="10" fillId="0" borderId="0" xfId="0" applyFont="1" applyFill="1" applyProtection="1">
      <protection locked="0"/>
    </xf>
    <xf numFmtId="0" fontId="0" fillId="0" borderId="0" xfId="0" applyProtection="1">
      <protection locked="0"/>
    </xf>
    <xf numFmtId="0" fontId="13" fillId="0" borderId="0" xfId="0" applyFont="1" applyFill="1" applyProtection="1">
      <protection locked="0"/>
    </xf>
    <xf numFmtId="0" fontId="12" fillId="0" borderId="0" xfId="0" applyFont="1" applyFill="1" applyProtection="1">
      <protection locked="0"/>
    </xf>
    <xf numFmtId="0" fontId="15" fillId="2" borderId="0" xfId="0" applyFont="1" applyFill="1" applyProtection="1"/>
    <xf numFmtId="0" fontId="9" fillId="2" borderId="0" xfId="0" applyFont="1" applyFill="1" applyProtection="1"/>
    <xf numFmtId="0" fontId="17" fillId="2" borderId="0" xfId="0" applyFont="1" applyFill="1" applyProtection="1"/>
    <xf numFmtId="0" fontId="0" fillId="2" borderId="0" xfId="0" applyFill="1" applyProtection="1"/>
    <xf numFmtId="0" fontId="8" fillId="2" borderId="0" xfId="0" applyFont="1" applyFill="1" applyProtection="1"/>
    <xf numFmtId="0" fontId="10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3" fillId="2" borderId="32" xfId="0" applyFont="1" applyFill="1" applyBorder="1" applyProtection="1">
      <protection locked="0"/>
    </xf>
    <xf numFmtId="1" fontId="0" fillId="2" borderId="33" xfId="0" applyNumberFormat="1" applyFill="1" applyBorder="1" applyAlignment="1" applyProtection="1">
      <alignment horizontal="left" vertical="center"/>
      <protection locked="0"/>
    </xf>
    <xf numFmtId="1" fontId="0" fillId="2" borderId="34" xfId="0" applyNumberFormat="1" applyFill="1" applyBorder="1" applyAlignment="1" applyProtection="1">
      <alignment horizontal="left" vertical="center"/>
      <protection locked="0"/>
    </xf>
    <xf numFmtId="0" fontId="3" fillId="2" borderId="31" xfId="0" applyFont="1" applyFill="1" applyBorder="1" applyProtection="1">
      <protection locked="0"/>
    </xf>
    <xf numFmtId="1" fontId="0" fillId="2" borderId="35" xfId="0" applyNumberFormat="1" applyFill="1" applyBorder="1" applyAlignment="1" applyProtection="1">
      <alignment horizontal="left" vertical="center"/>
      <protection locked="0"/>
    </xf>
    <xf numFmtId="0" fontId="0" fillId="2" borderId="36" xfId="0" applyFill="1" applyBorder="1" applyAlignment="1" applyProtection="1">
      <alignment horizontal="left" vertical="center"/>
      <protection locked="0"/>
    </xf>
    <xf numFmtId="0" fontId="3" fillId="2" borderId="7" xfId="0" applyFont="1" applyFill="1" applyBorder="1" applyProtection="1">
      <protection locked="0"/>
    </xf>
    <xf numFmtId="2" fontId="0" fillId="2" borderId="37" xfId="0" applyNumberFormat="1" applyFill="1" applyBorder="1" applyAlignment="1" applyProtection="1">
      <alignment horizontal="left" vertical="center"/>
      <protection locked="0"/>
    </xf>
    <xf numFmtId="0" fontId="0" fillId="2" borderId="38" xfId="0" applyFill="1" applyBorder="1" applyProtection="1">
      <protection locked="0"/>
    </xf>
    <xf numFmtId="1" fontId="0" fillId="2" borderId="37" xfId="0" applyNumberFormat="1" applyFill="1" applyBorder="1" applyAlignment="1" applyProtection="1">
      <alignment horizontal="left" vertical="center"/>
      <protection locked="0"/>
    </xf>
    <xf numFmtId="1" fontId="0" fillId="2" borderId="38" xfId="0" applyNumberFormat="1" applyFill="1" applyBorder="1" applyAlignment="1" applyProtection="1">
      <alignment horizontal="left" vertical="center"/>
      <protection locked="0"/>
    </xf>
    <xf numFmtId="2" fontId="0" fillId="2" borderId="38" xfId="0" applyNumberFormat="1" applyFill="1" applyBorder="1" applyAlignment="1" applyProtection="1">
      <alignment horizontal="left" vertical="center"/>
      <protection locked="0"/>
    </xf>
    <xf numFmtId="0" fontId="0" fillId="2" borderId="37" xfId="0" applyFill="1" applyBorder="1" applyAlignment="1" applyProtection="1">
      <alignment horizontal="left" vertical="center"/>
      <protection locked="0"/>
    </xf>
    <xf numFmtId="0" fontId="0" fillId="2" borderId="38" xfId="0" applyFill="1" applyBorder="1" applyAlignment="1" applyProtection="1">
      <alignment horizontal="left" vertical="center"/>
      <protection locked="0"/>
    </xf>
    <xf numFmtId="11" fontId="0" fillId="2" borderId="37" xfId="0" applyNumberFormat="1" applyFill="1" applyBorder="1" applyAlignment="1" applyProtection="1">
      <alignment horizontal="left" vertical="center"/>
      <protection locked="0"/>
    </xf>
    <xf numFmtId="11" fontId="0" fillId="2" borderId="38" xfId="0" applyNumberFormat="1" applyFill="1" applyBorder="1" applyAlignment="1" applyProtection="1">
      <alignment horizontal="left" vertical="center"/>
      <protection locked="0"/>
    </xf>
    <xf numFmtId="0" fontId="3" fillId="2" borderId="10" xfId="0" applyFont="1" applyFill="1" applyBorder="1" applyProtection="1">
      <protection locked="0"/>
    </xf>
    <xf numFmtId="11" fontId="0" fillId="2" borderId="39" xfId="0" applyNumberFormat="1" applyFill="1" applyBorder="1" applyAlignment="1" applyProtection="1">
      <alignment horizontal="left" vertical="center"/>
      <protection locked="0"/>
    </xf>
    <xf numFmtId="11" fontId="0" fillId="2" borderId="40" xfId="0" applyNumberFormat="1" applyFill="1" applyBorder="1" applyAlignment="1" applyProtection="1">
      <alignment horizontal="left" vertical="center"/>
      <protection locked="0"/>
    </xf>
    <xf numFmtId="0" fontId="0" fillId="0" borderId="13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41" xfId="0" applyFill="1" applyBorder="1" applyProtection="1">
      <protection locked="0"/>
    </xf>
    <xf numFmtId="2" fontId="0" fillId="2" borderId="42" xfId="0" applyNumberFormat="1" applyFill="1" applyBorder="1" applyProtection="1">
      <protection locked="0"/>
    </xf>
    <xf numFmtId="2" fontId="0" fillId="2" borderId="43" xfId="0" applyNumberFormat="1" applyFill="1" applyBorder="1" applyProtection="1">
      <protection locked="0"/>
    </xf>
    <xf numFmtId="0" fontId="0" fillId="2" borderId="44" xfId="0" applyFill="1" applyBorder="1" applyProtection="1">
      <protection locked="0"/>
    </xf>
    <xf numFmtId="0" fontId="0" fillId="2" borderId="45" xfId="0" applyFill="1" applyBorder="1" applyProtection="1">
      <protection locked="0"/>
    </xf>
    <xf numFmtId="0" fontId="0" fillId="2" borderId="46" xfId="0" applyFill="1" applyBorder="1" applyProtection="1">
      <protection locked="0"/>
    </xf>
    <xf numFmtId="193" fontId="0" fillId="2" borderId="11" xfId="0" applyNumberFormat="1" applyFill="1" applyBorder="1" applyAlignment="1" applyProtection="1">
      <alignment horizontal="right"/>
      <protection locked="0"/>
    </xf>
    <xf numFmtId="0" fontId="18" fillId="0" borderId="47" xfId="2" applyFont="1" applyBorder="1" applyAlignment="1">
      <alignment horizontal="center" wrapText="1"/>
    </xf>
    <xf numFmtId="0" fontId="19" fillId="0" borderId="0" xfId="2" applyAlignment="1">
      <alignment wrapText="1"/>
    </xf>
    <xf numFmtId="0" fontId="19" fillId="0" borderId="47" xfId="2" applyBorder="1"/>
    <xf numFmtId="0" fontId="19" fillId="0" borderId="47" xfId="2" applyBorder="1" applyAlignment="1">
      <alignment horizontal="right"/>
    </xf>
    <xf numFmtId="0" fontId="19" fillId="0" borderId="47" xfId="2" applyBorder="1" applyAlignment="1">
      <alignment horizontal="left"/>
    </xf>
    <xf numFmtId="0" fontId="19" fillId="0" borderId="0" xfId="2"/>
    <xf numFmtId="0" fontId="19" fillId="0" borderId="48" xfId="2" applyBorder="1"/>
    <xf numFmtId="0" fontId="19" fillId="0" borderId="48" xfId="2" applyBorder="1" applyAlignment="1">
      <alignment horizontal="right"/>
    </xf>
    <xf numFmtId="0" fontId="19" fillId="0" borderId="48" xfId="2" applyBorder="1" applyAlignment="1">
      <alignment horizontal="left"/>
    </xf>
    <xf numFmtId="0" fontId="19" fillId="3" borderId="47" xfId="2" applyFill="1" applyBorder="1" applyAlignment="1">
      <alignment horizontal="right"/>
    </xf>
    <xf numFmtId="0" fontId="19" fillId="3" borderId="47" xfId="2" applyFill="1" applyBorder="1"/>
    <xf numFmtId="0" fontId="19" fillId="0" borderId="0" xfId="2" applyProtection="1">
      <protection locked="0"/>
    </xf>
    <xf numFmtId="0" fontId="18" fillId="0" borderId="49" xfId="2" applyFont="1" applyBorder="1" applyAlignment="1">
      <alignment horizontal="center" wrapText="1"/>
    </xf>
    <xf numFmtId="0" fontId="19" fillId="0" borderId="49" xfId="2" applyBorder="1"/>
    <xf numFmtId="0" fontId="19" fillId="0" borderId="50" xfId="2" applyBorder="1"/>
    <xf numFmtId="0" fontId="19" fillId="0" borderId="48" xfId="2" applyBorder="1" applyAlignment="1">
      <alignment wrapText="1"/>
    </xf>
    <xf numFmtId="0" fontId="19" fillId="0" borderId="51" xfId="2" applyFont="1" applyBorder="1"/>
    <xf numFmtId="0" fontId="19" fillId="0" borderId="51" xfId="2" applyBorder="1"/>
    <xf numFmtId="0" fontId="14" fillId="0" borderId="0" xfId="1" applyAlignment="1" applyProtection="1"/>
    <xf numFmtId="0" fontId="18" fillId="0" borderId="48" xfId="2" applyFont="1" applyBorder="1" applyAlignment="1">
      <alignment wrapText="1"/>
    </xf>
    <xf numFmtId="0" fontId="19" fillId="0" borderId="0" xfId="2" applyAlignment="1">
      <alignment horizontal="center"/>
    </xf>
  </cellXfs>
  <cellStyles count="3">
    <cellStyle name="Hyperlink" xfId="1" builtinId="8"/>
    <cellStyle name="Normal" xfId="0" builtinId="0"/>
    <cellStyle name="Normal_Fiji land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6384218388568"/>
          <c:y val="7.4868631624437409E-2"/>
          <c:w val="0.66105516980766765"/>
          <c:h val="0.77275123355222897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Figure!$F$30:$F$40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xVal>
          <c:yVal>
            <c:numRef>
              <c:f>Figure!$G$30:$G$40</c:f>
              <c:numCache>
                <c:formatCode>0.00</c:formatCode>
                <c:ptCount val="11"/>
                <c:pt idx="0">
                  <c:v>2729</c:v>
                </c:pt>
                <c:pt idx="1">
                  <c:v>2693</c:v>
                </c:pt>
                <c:pt idx="2">
                  <c:v>2675</c:v>
                </c:pt>
                <c:pt idx="3">
                  <c:v>2675</c:v>
                </c:pt>
                <c:pt idx="4">
                  <c:v>2645</c:v>
                </c:pt>
                <c:pt idx="5">
                  <c:v>2645</c:v>
                </c:pt>
                <c:pt idx="6">
                  <c:v>2641</c:v>
                </c:pt>
                <c:pt idx="7">
                  <c:v>2641</c:v>
                </c:pt>
                <c:pt idx="8">
                  <c:v>2640</c:v>
                </c:pt>
                <c:pt idx="9">
                  <c:v>2633</c:v>
                </c:pt>
                <c:pt idx="10">
                  <c:v>2633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30-4916-9B98-981182130F1E}"/>
            </c:ext>
          </c:extLst>
        </c:ser>
        <c:ser>
          <c:idx val="1"/>
          <c:order val="1"/>
          <c:tx>
            <c:v>Sen's estimate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Figure!$F$30:$F$40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xVal>
          <c:yVal>
            <c:numRef>
              <c:f>Figure!$H$30:$H$40</c:f>
              <c:numCache>
                <c:formatCode>0.00</c:formatCode>
                <c:ptCount val="11"/>
                <c:pt idx="0">
                  <c:v>2696</c:v>
                </c:pt>
                <c:pt idx="1">
                  <c:v>2689</c:v>
                </c:pt>
                <c:pt idx="2">
                  <c:v>2682</c:v>
                </c:pt>
                <c:pt idx="3">
                  <c:v>2675</c:v>
                </c:pt>
                <c:pt idx="4">
                  <c:v>2668</c:v>
                </c:pt>
                <c:pt idx="5">
                  <c:v>2661</c:v>
                </c:pt>
                <c:pt idx="6">
                  <c:v>2654</c:v>
                </c:pt>
                <c:pt idx="7">
                  <c:v>2647</c:v>
                </c:pt>
                <c:pt idx="8">
                  <c:v>2640</c:v>
                </c:pt>
                <c:pt idx="9">
                  <c:v>2633</c:v>
                </c:pt>
                <c:pt idx="10">
                  <c:v>2626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30-4916-9B98-981182130F1E}"/>
            </c:ext>
          </c:extLst>
        </c:ser>
        <c:ser>
          <c:idx val="2"/>
          <c:order val="2"/>
          <c:tx>
            <c:v>99 % conf. min</c:v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xVal>
            <c:numRef>
              <c:f>Figure!$F$30:$F$40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xVal>
          <c:yVal>
            <c:numRef>
              <c:f>Figure!$I$30:$I$40</c:f>
              <c:numCache>
                <c:formatCode>0.00</c:formatCode>
                <c:ptCount val="11"/>
                <c:pt idx="0">
                  <c:v>2727.0248761063872</c:v>
                </c:pt>
                <c:pt idx="1">
                  <c:v>2712.6873967553229</c:v>
                </c:pt>
                <c:pt idx="2">
                  <c:v>2698.3499174042581</c:v>
                </c:pt>
                <c:pt idx="3">
                  <c:v>2684.0124380531934</c:v>
                </c:pt>
                <c:pt idx="4">
                  <c:v>2669.6749587021291</c:v>
                </c:pt>
                <c:pt idx="5">
                  <c:v>2655.3374793510648</c:v>
                </c:pt>
                <c:pt idx="6">
                  <c:v>2641</c:v>
                </c:pt>
                <c:pt idx="7">
                  <c:v>2626.6625206489352</c:v>
                </c:pt>
                <c:pt idx="8">
                  <c:v>2612.3250412978709</c:v>
                </c:pt>
                <c:pt idx="9">
                  <c:v>2597.9875619468066</c:v>
                </c:pt>
                <c:pt idx="10">
                  <c:v>2583.6500825957419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30-4916-9B98-981182130F1E}"/>
            </c:ext>
          </c:extLst>
        </c:ser>
        <c:ser>
          <c:idx val="3"/>
          <c:order val="3"/>
          <c:tx>
            <c:v>99 % conf. max</c:v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xVal>
            <c:numRef>
              <c:f>Figure!$F$30:$F$40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xVal>
          <c:yVal>
            <c:numRef>
              <c:f>Figure!$J$30:$J$40</c:f>
              <c:numCache>
                <c:formatCode>0.00</c:formatCode>
                <c:ptCount val="11"/>
                <c:pt idx="0">
                  <c:v>2655</c:v>
                </c:pt>
                <c:pt idx="1">
                  <c:v>2653</c:v>
                </c:pt>
                <c:pt idx="2">
                  <c:v>2651</c:v>
                </c:pt>
                <c:pt idx="3">
                  <c:v>2649</c:v>
                </c:pt>
                <c:pt idx="4">
                  <c:v>2647</c:v>
                </c:pt>
                <c:pt idx="5">
                  <c:v>2645</c:v>
                </c:pt>
                <c:pt idx="6">
                  <c:v>2643</c:v>
                </c:pt>
                <c:pt idx="7">
                  <c:v>2641</c:v>
                </c:pt>
                <c:pt idx="8">
                  <c:v>2639</c:v>
                </c:pt>
                <c:pt idx="9">
                  <c:v>2637</c:v>
                </c:pt>
                <c:pt idx="10">
                  <c:v>2635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30-4916-9B98-981182130F1E}"/>
            </c:ext>
          </c:extLst>
        </c:ser>
        <c:ser>
          <c:idx val="4"/>
          <c:order val="4"/>
          <c:tx>
            <c:v>95 % conf. min</c:v>
          </c:tx>
          <c:spPr>
            <a:ln w="12700">
              <a:solidFill>
                <a:srgbClr val="FF0000"/>
              </a:solidFill>
              <a:prstDash val="lgDash"/>
            </a:ln>
          </c:spPr>
          <c:marker>
            <c:symbol val="none"/>
          </c:marker>
          <c:xVal>
            <c:numRef>
              <c:f>Figure!$F$30:$F$40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xVal>
          <c:yVal>
            <c:numRef>
              <c:f>Figure!$K$30:$K$40</c:f>
              <c:numCache>
                <c:formatCode>0.00</c:formatCode>
                <c:ptCount val="11"/>
                <c:pt idx="0">
                  <c:v>2708.2853582357557</c:v>
                </c:pt>
                <c:pt idx="1">
                  <c:v>2697.1902388238373</c:v>
                </c:pt>
                <c:pt idx="2">
                  <c:v>2686.0951194119184</c:v>
                </c:pt>
                <c:pt idx="3">
                  <c:v>2675</c:v>
                </c:pt>
                <c:pt idx="4">
                  <c:v>2663.9048805880811</c:v>
                </c:pt>
                <c:pt idx="5">
                  <c:v>2652.8097611761627</c:v>
                </c:pt>
                <c:pt idx="6">
                  <c:v>2641.7146417642443</c:v>
                </c:pt>
                <c:pt idx="7">
                  <c:v>2630.6195223523255</c:v>
                </c:pt>
                <c:pt idx="8">
                  <c:v>2619.5244029404071</c:v>
                </c:pt>
                <c:pt idx="9">
                  <c:v>2608.4292835284887</c:v>
                </c:pt>
                <c:pt idx="10">
                  <c:v>2597.3341641165698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30-4916-9B98-981182130F1E}"/>
            </c:ext>
          </c:extLst>
        </c:ser>
        <c:ser>
          <c:idx val="5"/>
          <c:order val="5"/>
          <c:tx>
            <c:v>95 % conf. max</c:v>
          </c:tx>
          <c:spPr>
            <a:ln w="12700">
              <a:solidFill>
                <a:srgbClr val="FF0000"/>
              </a:solidFill>
              <a:prstDash val="lgDash"/>
            </a:ln>
          </c:spPr>
          <c:marker>
            <c:symbol val="none"/>
          </c:marker>
          <c:xVal>
            <c:numRef>
              <c:f>Figure!$F$30:$F$40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xVal>
          <c:yVal>
            <c:numRef>
              <c:f>Figure!$L$30:$L$40</c:f>
              <c:numCache>
                <c:formatCode>0.00</c:formatCode>
                <c:ptCount val="11"/>
                <c:pt idx="0">
                  <c:v>2657.9216954860044</c:v>
                </c:pt>
                <c:pt idx="1">
                  <c:v>2655.5043104165752</c:v>
                </c:pt>
                <c:pt idx="2">
                  <c:v>2653.086925347146</c:v>
                </c:pt>
                <c:pt idx="3">
                  <c:v>2650.6695402777168</c:v>
                </c:pt>
                <c:pt idx="4">
                  <c:v>2648.2521552082876</c:v>
                </c:pt>
                <c:pt idx="5">
                  <c:v>2645.8347701388584</c:v>
                </c:pt>
                <c:pt idx="6">
                  <c:v>2643.4173850694292</c:v>
                </c:pt>
                <c:pt idx="7">
                  <c:v>2641</c:v>
                </c:pt>
                <c:pt idx="8">
                  <c:v>2638.5826149305708</c:v>
                </c:pt>
                <c:pt idx="9">
                  <c:v>2636.1652298611416</c:v>
                </c:pt>
                <c:pt idx="10">
                  <c:v>2633.7478447917124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30-4916-9B98-981182130F1E}"/>
            </c:ext>
          </c:extLst>
        </c:ser>
        <c:ser>
          <c:idx val="6"/>
          <c:order val="6"/>
          <c:tx>
            <c:v>Residual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Figure!$F$30:$F$40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xVal>
          <c:yVal>
            <c:numRef>
              <c:f>Figure!$M$30:$M$40</c:f>
              <c:numCache>
                <c:formatCode>0.00</c:formatCode>
                <c:ptCount val="11"/>
                <c:pt idx="0">
                  <c:v>33</c:v>
                </c:pt>
                <c:pt idx="1">
                  <c:v>4</c:v>
                </c:pt>
                <c:pt idx="2">
                  <c:v>-7</c:v>
                </c:pt>
                <c:pt idx="3">
                  <c:v>0</c:v>
                </c:pt>
                <c:pt idx="4">
                  <c:v>-23</c:v>
                </c:pt>
                <c:pt idx="5">
                  <c:v>-16</c:v>
                </c:pt>
                <c:pt idx="6">
                  <c:v>-13</c:v>
                </c:pt>
                <c:pt idx="7">
                  <c:v>-6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30-4916-9B98-981182130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7472"/>
        <c:axId val="1"/>
      </c:scatterChart>
      <c:valAx>
        <c:axId val="4944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Year</a:t>
                </a:r>
              </a:p>
            </c:rich>
          </c:tx>
          <c:layout>
            <c:manualLayout>
              <c:xMode val="edge"/>
              <c:yMode val="edge"/>
              <c:x val="0.43507145361143618"/>
              <c:y val="0.88238030128801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Water </a:t>
                </a:r>
              </a:p>
            </c:rich>
          </c:tx>
          <c:layout>
            <c:manualLayout>
              <c:xMode val="edge"/>
              <c:yMode val="edge"/>
              <c:x val="1.6895978781026649E-2"/>
              <c:y val="0.3930603160282963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4474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2051096955360658"/>
          <c:y val="0.23530141367680327"/>
          <c:w val="0.17107178515789481"/>
          <c:h val="0.45188566944749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4</xdr:col>
          <xdr:colOff>581025</xdr:colOff>
          <xdr:row>4</xdr:row>
          <xdr:rowOff>142875</xdr:rowOff>
        </xdr:to>
        <xdr:sp macro="" textlink="">
          <xdr:nvSpPr>
            <xdr:cNvPr id="1053" name="CB_CalculateSTatistics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664BA80-06E5-448A-BE09-2DBD816FEC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0</xdr:row>
          <xdr:rowOff>19050</xdr:rowOff>
        </xdr:from>
        <xdr:to>
          <xdr:col>10</xdr:col>
          <xdr:colOff>38100</xdr:colOff>
          <xdr:row>1</xdr:row>
          <xdr:rowOff>114300</xdr:rowOff>
        </xdr:to>
        <xdr:sp macro="" textlink="">
          <xdr:nvSpPr>
            <xdr:cNvPr id="5121" name="CommandButton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6B15B98B-7255-4557-B2E8-A8EB5F5B81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466725</xdr:colOff>
          <xdr:row>0</xdr:row>
          <xdr:rowOff>19050</xdr:rowOff>
        </xdr:from>
        <xdr:to>
          <xdr:col>14</xdr:col>
          <xdr:colOff>142875</xdr:colOff>
          <xdr:row>1</xdr:row>
          <xdr:rowOff>123825</xdr:rowOff>
        </xdr:to>
        <xdr:sp macro="" textlink="">
          <xdr:nvSpPr>
            <xdr:cNvPr id="5122" name="CommandButton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5F4D9154-44C3-48CD-A450-2A776E536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28</xdr:row>
          <xdr:rowOff>152400</xdr:rowOff>
        </xdr:from>
        <xdr:to>
          <xdr:col>3</xdr:col>
          <xdr:colOff>371475</xdr:colOff>
          <xdr:row>30</xdr:row>
          <xdr:rowOff>38100</xdr:rowOff>
        </xdr:to>
        <xdr:sp macro="" textlink="">
          <xdr:nvSpPr>
            <xdr:cNvPr id="6087" name="CheckBox1" hidden="1">
              <a:extLst>
                <a:ext uri="{63B3BB69-23CF-44E3-9099-C40C66FF867C}">
                  <a14:compatExt spid="_x0000_s6087"/>
                </a:ext>
                <a:ext uri="{FF2B5EF4-FFF2-40B4-BE49-F238E27FC236}">
                  <a16:creationId xmlns:a16="http://schemas.microsoft.com/office/drawing/2014/main" id="{96D94640-B8C9-4844-BA41-6B9851A0E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30</xdr:row>
          <xdr:rowOff>57150</xdr:rowOff>
        </xdr:from>
        <xdr:to>
          <xdr:col>3</xdr:col>
          <xdr:colOff>371475</xdr:colOff>
          <xdr:row>31</xdr:row>
          <xdr:rowOff>123825</xdr:rowOff>
        </xdr:to>
        <xdr:sp macro="" textlink="">
          <xdr:nvSpPr>
            <xdr:cNvPr id="6088" name="CheckBox2" hidden="1">
              <a:extLst>
                <a:ext uri="{63B3BB69-23CF-44E3-9099-C40C66FF867C}">
                  <a14:compatExt spid="_x0000_s6088"/>
                </a:ext>
                <a:ext uri="{FF2B5EF4-FFF2-40B4-BE49-F238E27FC236}">
                  <a16:creationId xmlns:a16="http://schemas.microsoft.com/office/drawing/2014/main" id="{EE219B14-C1FD-470A-BAEE-85400BBB7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31</xdr:row>
          <xdr:rowOff>152400</xdr:rowOff>
        </xdr:from>
        <xdr:to>
          <xdr:col>3</xdr:col>
          <xdr:colOff>371475</xdr:colOff>
          <xdr:row>33</xdr:row>
          <xdr:rowOff>57150</xdr:rowOff>
        </xdr:to>
        <xdr:sp macro="" textlink="">
          <xdr:nvSpPr>
            <xdr:cNvPr id="6089" name="CheckBox3" hidden="1">
              <a:extLst>
                <a:ext uri="{63B3BB69-23CF-44E3-9099-C40C66FF867C}">
                  <a14:compatExt spid="_x0000_s6089"/>
                </a:ext>
                <a:ext uri="{FF2B5EF4-FFF2-40B4-BE49-F238E27FC236}">
                  <a16:creationId xmlns:a16="http://schemas.microsoft.com/office/drawing/2014/main" id="{E39CCE27-1D7E-4A18-8499-B823E276F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161925</xdr:colOff>
          <xdr:row>34</xdr:row>
          <xdr:rowOff>28575</xdr:rowOff>
        </xdr:from>
        <xdr:to>
          <xdr:col>3</xdr:col>
          <xdr:colOff>342900</xdr:colOff>
          <xdr:row>35</xdr:row>
          <xdr:rowOff>133350</xdr:rowOff>
        </xdr:to>
        <xdr:sp macro="" textlink="">
          <xdr:nvSpPr>
            <xdr:cNvPr id="6090" name="CommandButton1" hidden="1">
              <a:extLst>
                <a:ext uri="{63B3BB69-23CF-44E3-9099-C40C66FF867C}">
                  <a14:compatExt spid="_x0000_s6090"/>
                </a:ext>
                <a:ext uri="{FF2B5EF4-FFF2-40B4-BE49-F238E27FC236}">
                  <a16:creationId xmlns:a16="http://schemas.microsoft.com/office/drawing/2014/main" id="{EC62F383-097C-4FB7-9D95-85261F0FEE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438150</xdr:colOff>
      <xdr:row>8</xdr:row>
      <xdr:rowOff>9525</xdr:rowOff>
    </xdr:from>
    <xdr:to>
      <xdr:col>20</xdr:col>
      <xdr:colOff>333375</xdr:colOff>
      <xdr:row>29</xdr:row>
      <xdr:rowOff>76200</xdr:rowOff>
    </xdr:to>
    <xdr:graphicFrame macro="">
      <xdr:nvGraphicFramePr>
        <xdr:cNvPr id="6199" name="figure">
          <a:extLst>
            <a:ext uri="{FF2B5EF4-FFF2-40B4-BE49-F238E27FC236}">
              <a16:creationId xmlns:a16="http://schemas.microsoft.com/office/drawing/2014/main" id="{262D2FBC-5BB6-4BD2-91A9-A592554BCC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n.ilmatieteenlaitos.fi/documents/30106/335634754/MAKESENS-Manual_2002.pdf/25bbe115-7f7e-4de3-97d8-5a96ac88499f" TargetMode="External"/><Relationship Id="rId1" Type="http://schemas.openxmlformats.org/officeDocument/2006/relationships/hyperlink" Target="https://en.ilmatieteenlaitos.fi/makesen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image" Target="../media/image6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12" Type="http://schemas.openxmlformats.org/officeDocument/2006/relationships/control" Target="../activeX/activeX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3.xml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5" Type="http://schemas.openxmlformats.org/officeDocument/2006/relationships/image" Target="../media/image7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2.xml"/><Relationship Id="rId9" Type="http://schemas.openxmlformats.org/officeDocument/2006/relationships/image" Target="../media/image4.emf"/><Relationship Id="rId14" Type="http://schemas.openxmlformats.org/officeDocument/2006/relationships/control" Target="../activeX/activeX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84"/>
  <sheetViews>
    <sheetView tabSelected="1" workbookViewId="0">
      <selection activeCell="F10" sqref="F10"/>
    </sheetView>
  </sheetViews>
  <sheetFormatPr defaultColWidth="8.85546875" defaultRowHeight="15" x14ac:dyDescent="0.25"/>
  <cols>
    <col min="1" max="1" width="8.85546875" style="161"/>
    <col min="2" max="2" width="9.140625" style="161" customWidth="1"/>
    <col min="3" max="3" width="75.42578125" style="161" bestFit="1" customWidth="1"/>
    <col min="4" max="4" width="13.140625" style="161" customWidth="1"/>
    <col min="5" max="5" width="12.85546875" style="161" customWidth="1"/>
    <col min="6" max="6" width="14.85546875" style="173" customWidth="1"/>
    <col min="7" max="16384" width="8.85546875" style="161"/>
  </cols>
  <sheetData>
    <row r="1" spans="1:6" s="157" customFormat="1" ht="114.6" customHeight="1" x14ac:dyDescent="0.25">
      <c r="A1" s="156" t="s">
        <v>11</v>
      </c>
      <c r="B1" s="156" t="s">
        <v>60</v>
      </c>
      <c r="C1" s="156" t="s">
        <v>61</v>
      </c>
      <c r="D1" s="156" t="s">
        <v>62</v>
      </c>
      <c r="E1" s="168" t="s">
        <v>63</v>
      </c>
      <c r="F1" s="175" t="s">
        <v>93</v>
      </c>
    </row>
    <row r="2" spans="1:6" x14ac:dyDescent="0.25">
      <c r="A2" s="158">
        <v>1995</v>
      </c>
      <c r="B2" s="159">
        <v>20</v>
      </c>
      <c r="C2" s="160" t="s">
        <v>64</v>
      </c>
      <c r="D2" s="159">
        <v>26</v>
      </c>
      <c r="E2" s="169">
        <f>D2*300*300*1/1000000</f>
        <v>2.34</v>
      </c>
      <c r="F2" s="172" t="s">
        <v>86</v>
      </c>
    </row>
    <row r="3" spans="1:6" x14ac:dyDescent="0.25">
      <c r="A3" s="158">
        <v>1995</v>
      </c>
      <c r="B3" s="159">
        <v>120</v>
      </c>
      <c r="C3" s="160" t="s">
        <v>65</v>
      </c>
      <c r="D3" s="159">
        <v>52</v>
      </c>
      <c r="E3" s="169">
        <f t="shared" ref="E3:E15" si="0">D3*300*300*1/1000000</f>
        <v>4.68</v>
      </c>
      <c r="F3" s="172" t="s">
        <v>95</v>
      </c>
    </row>
    <row r="4" spans="1:6" x14ac:dyDescent="0.25">
      <c r="A4" s="158">
        <v>1995</v>
      </c>
      <c r="B4" s="159">
        <v>190</v>
      </c>
      <c r="C4" s="160" t="s">
        <v>66</v>
      </c>
      <c r="D4" s="159">
        <v>262</v>
      </c>
      <c r="E4" s="169">
        <f t="shared" si="0"/>
        <v>23.58</v>
      </c>
      <c r="F4" s="172" t="s">
        <v>87</v>
      </c>
    </row>
    <row r="5" spans="1:6" x14ac:dyDescent="0.25">
      <c r="A5" s="158">
        <v>1995</v>
      </c>
      <c r="B5" s="159">
        <v>150</v>
      </c>
      <c r="C5" s="160" t="s">
        <v>67</v>
      </c>
      <c r="D5" s="159">
        <v>637</v>
      </c>
      <c r="E5" s="169">
        <f t="shared" si="0"/>
        <v>57.33</v>
      </c>
      <c r="F5" s="172" t="s">
        <v>95</v>
      </c>
    </row>
    <row r="6" spans="1:6" x14ac:dyDescent="0.25">
      <c r="A6" s="158">
        <v>1995</v>
      </c>
      <c r="B6" s="159">
        <v>160</v>
      </c>
      <c r="C6" s="160" t="s">
        <v>68</v>
      </c>
      <c r="D6" s="159">
        <v>1637</v>
      </c>
      <c r="E6" s="169">
        <f t="shared" si="0"/>
        <v>147.33000000000001</v>
      </c>
      <c r="F6" s="172" t="s">
        <v>94</v>
      </c>
    </row>
    <row r="7" spans="1:6" x14ac:dyDescent="0.25">
      <c r="A7" s="158">
        <v>1995</v>
      </c>
      <c r="B7" s="159">
        <v>12</v>
      </c>
      <c r="C7" s="160" t="s">
        <v>69</v>
      </c>
      <c r="D7" s="159">
        <v>2810</v>
      </c>
      <c r="E7" s="169">
        <f t="shared" si="0"/>
        <v>252.9</v>
      </c>
      <c r="F7" s="172" t="s">
        <v>94</v>
      </c>
    </row>
    <row r="8" spans="1:6" x14ac:dyDescent="0.25">
      <c r="A8" s="158">
        <v>1995</v>
      </c>
      <c r="B8" s="159">
        <v>210</v>
      </c>
      <c r="C8" s="160" t="s">
        <v>70</v>
      </c>
      <c r="D8" s="159">
        <v>3049</v>
      </c>
      <c r="E8" s="169">
        <f t="shared" si="0"/>
        <v>274.41000000000003</v>
      </c>
      <c r="F8" s="172" t="s">
        <v>88</v>
      </c>
    </row>
    <row r="9" spans="1:6" x14ac:dyDescent="0.25">
      <c r="A9" s="158">
        <v>1995</v>
      </c>
      <c r="B9" s="159">
        <v>11</v>
      </c>
      <c r="C9" s="160" t="s">
        <v>71</v>
      </c>
      <c r="D9" s="159">
        <v>3214</v>
      </c>
      <c r="E9" s="169">
        <f t="shared" si="0"/>
        <v>289.26</v>
      </c>
      <c r="F9" s="172" t="s">
        <v>95</v>
      </c>
    </row>
    <row r="10" spans="1:6" x14ac:dyDescent="0.25">
      <c r="A10" s="158">
        <v>1995</v>
      </c>
      <c r="B10" s="159">
        <v>10</v>
      </c>
      <c r="C10" s="160" t="s">
        <v>72</v>
      </c>
      <c r="D10" s="159">
        <v>4110</v>
      </c>
      <c r="E10" s="169">
        <f t="shared" si="0"/>
        <v>369.9</v>
      </c>
      <c r="F10" s="172" t="s">
        <v>86</v>
      </c>
    </row>
    <row r="11" spans="1:6" x14ac:dyDescent="0.25">
      <c r="A11" s="158">
        <v>1995</v>
      </c>
      <c r="B11" s="159">
        <v>170</v>
      </c>
      <c r="C11" s="160" t="s">
        <v>73</v>
      </c>
      <c r="D11" s="159">
        <v>9127</v>
      </c>
      <c r="E11" s="169">
        <f t="shared" si="0"/>
        <v>821.43</v>
      </c>
      <c r="F11" s="172" t="s">
        <v>94</v>
      </c>
    </row>
    <row r="12" spans="1:6" x14ac:dyDescent="0.25">
      <c r="A12" s="158">
        <v>1995</v>
      </c>
      <c r="B12" s="159">
        <v>40</v>
      </c>
      <c r="C12" s="160" t="s">
        <v>74</v>
      </c>
      <c r="D12" s="159">
        <v>10591</v>
      </c>
      <c r="E12" s="169">
        <f t="shared" si="0"/>
        <v>953.19</v>
      </c>
      <c r="F12" s="172" t="s">
        <v>95</v>
      </c>
    </row>
    <row r="13" spans="1:6" x14ac:dyDescent="0.25">
      <c r="A13" s="158">
        <v>1995</v>
      </c>
      <c r="B13" s="159">
        <v>30</v>
      </c>
      <c r="C13" s="160" t="s">
        <v>75</v>
      </c>
      <c r="D13" s="159">
        <v>39901</v>
      </c>
      <c r="E13" s="169">
        <f t="shared" si="0"/>
        <v>3591.09</v>
      </c>
      <c r="F13" s="172" t="s">
        <v>86</v>
      </c>
    </row>
    <row r="14" spans="1:6" x14ac:dyDescent="0.25">
      <c r="A14" s="162">
        <v>1995</v>
      </c>
      <c r="B14" s="163">
        <v>50</v>
      </c>
      <c r="C14" s="164" t="s">
        <v>76</v>
      </c>
      <c r="D14" s="163">
        <v>133601</v>
      </c>
      <c r="E14" s="170">
        <f t="shared" si="0"/>
        <v>12024.09</v>
      </c>
      <c r="F14" s="172" t="s">
        <v>94</v>
      </c>
    </row>
    <row r="15" spans="1:6" x14ac:dyDescent="0.25">
      <c r="A15" s="158">
        <v>1995</v>
      </c>
      <c r="B15" s="159" t="s">
        <v>77</v>
      </c>
      <c r="C15" s="165"/>
      <c r="D15" s="159">
        <v>99992695</v>
      </c>
      <c r="E15" s="169">
        <f t="shared" si="0"/>
        <v>8999342.5500000007</v>
      </c>
    </row>
    <row r="16" spans="1:6" x14ac:dyDescent="0.25">
      <c r="A16" s="158">
        <v>1996</v>
      </c>
      <c r="B16" s="158">
        <v>20</v>
      </c>
      <c r="C16" s="160" t="s">
        <v>78</v>
      </c>
      <c r="D16" s="158">
        <v>26</v>
      </c>
      <c r="E16" s="169">
        <f t="shared" ref="E16:E30" si="1">D16*300*300*1/1000000</f>
        <v>2.34</v>
      </c>
      <c r="F16" s="172" t="s">
        <v>86</v>
      </c>
    </row>
    <row r="17" spans="1:6" x14ac:dyDescent="0.25">
      <c r="A17" s="158">
        <v>1996</v>
      </c>
      <c r="B17" s="158">
        <v>120</v>
      </c>
      <c r="C17" s="160" t="s">
        <v>65</v>
      </c>
      <c r="D17" s="158">
        <v>52</v>
      </c>
      <c r="E17" s="169">
        <f t="shared" si="1"/>
        <v>4.68</v>
      </c>
      <c r="F17" s="172" t="s">
        <v>95</v>
      </c>
    </row>
    <row r="18" spans="1:6" x14ac:dyDescent="0.25">
      <c r="A18" s="158">
        <v>1996</v>
      </c>
      <c r="B18" s="158">
        <v>190</v>
      </c>
      <c r="C18" s="160" t="s">
        <v>66</v>
      </c>
      <c r="D18" s="158">
        <v>262</v>
      </c>
      <c r="E18" s="169">
        <f t="shared" si="1"/>
        <v>23.58</v>
      </c>
      <c r="F18" s="172" t="s">
        <v>87</v>
      </c>
    </row>
    <row r="19" spans="1:6" x14ac:dyDescent="0.25">
      <c r="A19" s="158">
        <v>1996</v>
      </c>
      <c r="B19" s="158">
        <v>150</v>
      </c>
      <c r="C19" s="160" t="s">
        <v>67</v>
      </c>
      <c r="D19" s="158">
        <v>637</v>
      </c>
      <c r="E19" s="169">
        <f t="shared" si="1"/>
        <v>57.33</v>
      </c>
      <c r="F19" s="172" t="s">
        <v>95</v>
      </c>
    </row>
    <row r="20" spans="1:6" x14ac:dyDescent="0.25">
      <c r="A20" s="158">
        <v>1996</v>
      </c>
      <c r="B20" s="158">
        <v>160</v>
      </c>
      <c r="C20" s="160" t="s">
        <v>68</v>
      </c>
      <c r="D20" s="158">
        <v>1637</v>
      </c>
      <c r="E20" s="169">
        <f t="shared" si="1"/>
        <v>147.33000000000001</v>
      </c>
      <c r="F20" s="172" t="s">
        <v>94</v>
      </c>
    </row>
    <row r="21" spans="1:6" x14ac:dyDescent="0.25">
      <c r="A21" s="158">
        <v>1996</v>
      </c>
      <c r="B21" s="158">
        <v>12</v>
      </c>
      <c r="C21" s="160" t="s">
        <v>69</v>
      </c>
      <c r="D21" s="158">
        <v>2810</v>
      </c>
      <c r="E21" s="169">
        <f t="shared" si="1"/>
        <v>252.9</v>
      </c>
      <c r="F21" s="172" t="s">
        <v>94</v>
      </c>
    </row>
    <row r="22" spans="1:6" x14ac:dyDescent="0.25">
      <c r="A22" s="158">
        <v>1996</v>
      </c>
      <c r="B22" s="158">
        <v>210</v>
      </c>
      <c r="C22" s="160" t="s">
        <v>70</v>
      </c>
      <c r="D22" s="158">
        <v>3049</v>
      </c>
      <c r="E22" s="169">
        <f t="shared" si="1"/>
        <v>274.41000000000003</v>
      </c>
      <c r="F22" s="172" t="s">
        <v>88</v>
      </c>
    </row>
    <row r="23" spans="1:6" x14ac:dyDescent="0.25">
      <c r="A23" s="158">
        <v>1996</v>
      </c>
      <c r="B23" s="158">
        <v>11</v>
      </c>
      <c r="C23" s="160" t="s">
        <v>71</v>
      </c>
      <c r="D23" s="158">
        <v>3214</v>
      </c>
      <c r="E23" s="169">
        <f t="shared" si="1"/>
        <v>289.26</v>
      </c>
      <c r="F23" s="172" t="s">
        <v>95</v>
      </c>
    </row>
    <row r="24" spans="1:6" x14ac:dyDescent="0.25">
      <c r="A24" s="158">
        <v>1996</v>
      </c>
      <c r="B24" s="158">
        <v>10</v>
      </c>
      <c r="C24" s="160" t="s">
        <v>72</v>
      </c>
      <c r="D24" s="158">
        <v>4110</v>
      </c>
      <c r="E24" s="169">
        <f t="shared" si="1"/>
        <v>369.9</v>
      </c>
      <c r="F24" s="172" t="s">
        <v>86</v>
      </c>
    </row>
    <row r="25" spans="1:6" x14ac:dyDescent="0.25">
      <c r="A25" s="158">
        <v>1996</v>
      </c>
      <c r="B25" s="158">
        <v>170</v>
      </c>
      <c r="C25" s="160" t="s">
        <v>73</v>
      </c>
      <c r="D25" s="158">
        <v>9127</v>
      </c>
      <c r="E25" s="169">
        <f t="shared" si="1"/>
        <v>821.43</v>
      </c>
      <c r="F25" s="172" t="s">
        <v>94</v>
      </c>
    </row>
    <row r="26" spans="1:6" x14ac:dyDescent="0.25">
      <c r="A26" s="158">
        <v>1996</v>
      </c>
      <c r="B26" s="158">
        <v>40</v>
      </c>
      <c r="C26" s="160" t="s">
        <v>74</v>
      </c>
      <c r="D26" s="158">
        <v>10591</v>
      </c>
      <c r="E26" s="169">
        <f t="shared" si="1"/>
        <v>953.19</v>
      </c>
      <c r="F26" s="172" t="s">
        <v>95</v>
      </c>
    </row>
    <row r="27" spans="1:6" x14ac:dyDescent="0.25">
      <c r="A27" s="158">
        <v>1996</v>
      </c>
      <c r="B27" s="158">
        <v>30</v>
      </c>
      <c r="C27" s="160" t="s">
        <v>75</v>
      </c>
      <c r="D27" s="158">
        <v>39901</v>
      </c>
      <c r="E27" s="169">
        <f t="shared" si="1"/>
        <v>3591.09</v>
      </c>
      <c r="F27" s="172" t="s">
        <v>86</v>
      </c>
    </row>
    <row r="28" spans="1:6" x14ac:dyDescent="0.25">
      <c r="A28" s="158">
        <v>1996</v>
      </c>
      <c r="B28" s="158">
        <v>50</v>
      </c>
      <c r="C28" s="160" t="s">
        <v>76</v>
      </c>
      <c r="D28" s="158">
        <v>133601</v>
      </c>
      <c r="E28" s="169">
        <f t="shared" si="1"/>
        <v>12024.09</v>
      </c>
      <c r="F28" s="172" t="s">
        <v>94</v>
      </c>
    </row>
    <row r="29" spans="1:6" x14ac:dyDescent="0.25">
      <c r="A29" s="158">
        <v>1996</v>
      </c>
      <c r="B29" s="158" t="s">
        <v>77</v>
      </c>
      <c r="C29" s="166"/>
      <c r="D29" s="158">
        <v>99992695</v>
      </c>
      <c r="E29" s="169">
        <f t="shared" si="1"/>
        <v>8999342.5500000007</v>
      </c>
    </row>
    <row r="30" spans="1:6" x14ac:dyDescent="0.25">
      <c r="A30" s="158">
        <v>1997</v>
      </c>
      <c r="B30" s="158">
        <v>20</v>
      </c>
      <c r="C30" s="160" t="s">
        <v>78</v>
      </c>
      <c r="D30" s="158">
        <v>26</v>
      </c>
      <c r="E30" s="169">
        <f t="shared" si="1"/>
        <v>2.34</v>
      </c>
      <c r="F30" s="172" t="s">
        <v>86</v>
      </c>
    </row>
    <row r="31" spans="1:6" x14ac:dyDescent="0.25">
      <c r="A31" s="158">
        <v>1997</v>
      </c>
      <c r="B31" s="158">
        <v>120</v>
      </c>
      <c r="C31" s="160" t="s">
        <v>65</v>
      </c>
      <c r="D31" s="158">
        <v>52</v>
      </c>
      <c r="E31" s="169">
        <f t="shared" ref="E31:E43" si="2">D31*300*300*1/1000000</f>
        <v>4.68</v>
      </c>
      <c r="F31" s="172" t="s">
        <v>95</v>
      </c>
    </row>
    <row r="32" spans="1:6" x14ac:dyDescent="0.25">
      <c r="A32" s="158">
        <v>1997</v>
      </c>
      <c r="B32" s="158">
        <v>190</v>
      </c>
      <c r="C32" s="160" t="s">
        <v>66</v>
      </c>
      <c r="D32" s="158">
        <v>262</v>
      </c>
      <c r="E32" s="169">
        <f t="shared" si="2"/>
        <v>23.58</v>
      </c>
      <c r="F32" s="172" t="s">
        <v>87</v>
      </c>
    </row>
    <row r="33" spans="1:6" x14ac:dyDescent="0.25">
      <c r="A33" s="158">
        <v>1997</v>
      </c>
      <c r="B33" s="158">
        <v>150</v>
      </c>
      <c r="C33" s="160" t="s">
        <v>67</v>
      </c>
      <c r="D33" s="158">
        <v>637</v>
      </c>
      <c r="E33" s="169">
        <f t="shared" si="2"/>
        <v>57.33</v>
      </c>
      <c r="F33" s="172" t="s">
        <v>95</v>
      </c>
    </row>
    <row r="34" spans="1:6" x14ac:dyDescent="0.25">
      <c r="A34" s="158">
        <v>1997</v>
      </c>
      <c r="B34" s="158">
        <v>160</v>
      </c>
      <c r="C34" s="160" t="s">
        <v>68</v>
      </c>
      <c r="D34" s="158">
        <v>1637</v>
      </c>
      <c r="E34" s="169">
        <f t="shared" si="2"/>
        <v>147.33000000000001</v>
      </c>
      <c r="F34" s="172" t="s">
        <v>94</v>
      </c>
    </row>
    <row r="35" spans="1:6" x14ac:dyDescent="0.25">
      <c r="A35" s="158">
        <v>1997</v>
      </c>
      <c r="B35" s="158">
        <v>12</v>
      </c>
      <c r="C35" s="160" t="s">
        <v>69</v>
      </c>
      <c r="D35" s="158">
        <v>2810</v>
      </c>
      <c r="E35" s="169">
        <f t="shared" si="2"/>
        <v>252.9</v>
      </c>
      <c r="F35" s="172" t="s">
        <v>94</v>
      </c>
    </row>
    <row r="36" spans="1:6" x14ac:dyDescent="0.25">
      <c r="A36" s="158">
        <v>1997</v>
      </c>
      <c r="B36" s="158">
        <v>210</v>
      </c>
      <c r="C36" s="160" t="s">
        <v>70</v>
      </c>
      <c r="D36" s="158">
        <v>3049</v>
      </c>
      <c r="E36" s="169">
        <f t="shared" si="2"/>
        <v>274.41000000000003</v>
      </c>
      <c r="F36" s="172" t="s">
        <v>88</v>
      </c>
    </row>
    <row r="37" spans="1:6" x14ac:dyDescent="0.25">
      <c r="A37" s="158">
        <v>1997</v>
      </c>
      <c r="B37" s="158">
        <v>11</v>
      </c>
      <c r="C37" s="160" t="s">
        <v>71</v>
      </c>
      <c r="D37" s="158">
        <v>3214</v>
      </c>
      <c r="E37" s="169">
        <f t="shared" si="2"/>
        <v>289.26</v>
      </c>
      <c r="F37" s="172" t="s">
        <v>95</v>
      </c>
    </row>
    <row r="38" spans="1:6" x14ac:dyDescent="0.25">
      <c r="A38" s="158">
        <v>1997</v>
      </c>
      <c r="B38" s="158">
        <v>10</v>
      </c>
      <c r="C38" s="160" t="s">
        <v>72</v>
      </c>
      <c r="D38" s="158">
        <v>4110</v>
      </c>
      <c r="E38" s="169">
        <f t="shared" si="2"/>
        <v>369.9</v>
      </c>
      <c r="F38" s="172" t="s">
        <v>86</v>
      </c>
    </row>
    <row r="39" spans="1:6" x14ac:dyDescent="0.25">
      <c r="A39" s="158">
        <v>1997</v>
      </c>
      <c r="B39" s="158">
        <v>170</v>
      </c>
      <c r="C39" s="160" t="s">
        <v>73</v>
      </c>
      <c r="D39" s="158">
        <v>9127</v>
      </c>
      <c r="E39" s="169">
        <f t="shared" si="2"/>
        <v>821.43</v>
      </c>
      <c r="F39" s="172" t="s">
        <v>94</v>
      </c>
    </row>
    <row r="40" spans="1:6" x14ac:dyDescent="0.25">
      <c r="A40" s="158">
        <v>1997</v>
      </c>
      <c r="B40" s="158">
        <v>40</v>
      </c>
      <c r="C40" s="160" t="s">
        <v>74</v>
      </c>
      <c r="D40" s="158">
        <v>10591</v>
      </c>
      <c r="E40" s="169">
        <f t="shared" si="2"/>
        <v>953.19</v>
      </c>
      <c r="F40" s="172" t="s">
        <v>95</v>
      </c>
    </row>
    <row r="41" spans="1:6" x14ac:dyDescent="0.25">
      <c r="A41" s="158">
        <v>1997</v>
      </c>
      <c r="B41" s="158">
        <v>30</v>
      </c>
      <c r="C41" s="160" t="s">
        <v>75</v>
      </c>
      <c r="D41" s="158">
        <v>39901</v>
      </c>
      <c r="E41" s="169">
        <f t="shared" si="2"/>
        <v>3591.09</v>
      </c>
      <c r="F41" s="172" t="s">
        <v>86</v>
      </c>
    </row>
    <row r="42" spans="1:6" x14ac:dyDescent="0.25">
      <c r="A42" s="158">
        <v>1997</v>
      </c>
      <c r="B42" s="158">
        <v>50</v>
      </c>
      <c r="C42" s="160" t="s">
        <v>76</v>
      </c>
      <c r="D42" s="158">
        <v>133601</v>
      </c>
      <c r="E42" s="169">
        <f t="shared" si="2"/>
        <v>12024.09</v>
      </c>
      <c r="F42" s="172" t="s">
        <v>94</v>
      </c>
    </row>
    <row r="43" spans="1:6" x14ac:dyDescent="0.25">
      <c r="A43" s="158">
        <v>1997</v>
      </c>
      <c r="B43" s="158" t="s">
        <v>77</v>
      </c>
      <c r="C43" s="166"/>
      <c r="D43" s="158">
        <v>99992695</v>
      </c>
      <c r="E43" s="169">
        <f t="shared" si="2"/>
        <v>8999342.5500000007</v>
      </c>
    </row>
    <row r="44" spans="1:6" x14ac:dyDescent="0.25">
      <c r="A44" s="158">
        <v>1998</v>
      </c>
      <c r="B44" s="158">
        <v>20</v>
      </c>
      <c r="C44" s="160" t="s">
        <v>78</v>
      </c>
      <c r="D44" s="158">
        <v>26</v>
      </c>
      <c r="E44" s="169">
        <f>D44*300*300*1/1000000</f>
        <v>2.34</v>
      </c>
      <c r="F44" s="172" t="s">
        <v>86</v>
      </c>
    </row>
    <row r="45" spans="1:6" x14ac:dyDescent="0.25">
      <c r="A45" s="158">
        <v>1998</v>
      </c>
      <c r="B45" s="158">
        <v>120</v>
      </c>
      <c r="C45" s="160" t="s">
        <v>65</v>
      </c>
      <c r="D45" s="158">
        <v>52</v>
      </c>
      <c r="E45" s="169">
        <f t="shared" ref="E45:E57" si="3">D45*300*300*1/1000000</f>
        <v>4.68</v>
      </c>
      <c r="F45" s="172" t="s">
        <v>95</v>
      </c>
    </row>
    <row r="46" spans="1:6" x14ac:dyDescent="0.25">
      <c r="A46" s="158">
        <v>1998</v>
      </c>
      <c r="B46" s="158">
        <v>190</v>
      </c>
      <c r="C46" s="160" t="s">
        <v>66</v>
      </c>
      <c r="D46" s="158">
        <v>262</v>
      </c>
      <c r="E46" s="169">
        <f t="shared" si="3"/>
        <v>23.58</v>
      </c>
      <c r="F46" s="172" t="s">
        <v>87</v>
      </c>
    </row>
    <row r="47" spans="1:6" x14ac:dyDescent="0.25">
      <c r="A47" s="158">
        <v>1998</v>
      </c>
      <c r="B47" s="158">
        <v>150</v>
      </c>
      <c r="C47" s="160" t="s">
        <v>67</v>
      </c>
      <c r="D47" s="158">
        <v>637</v>
      </c>
      <c r="E47" s="169">
        <f t="shared" si="3"/>
        <v>57.33</v>
      </c>
      <c r="F47" s="172" t="s">
        <v>95</v>
      </c>
    </row>
    <row r="48" spans="1:6" x14ac:dyDescent="0.25">
      <c r="A48" s="158">
        <v>1998</v>
      </c>
      <c r="B48" s="158">
        <v>160</v>
      </c>
      <c r="C48" s="160" t="s">
        <v>68</v>
      </c>
      <c r="D48" s="158">
        <v>1637</v>
      </c>
      <c r="E48" s="169">
        <f t="shared" si="3"/>
        <v>147.33000000000001</v>
      </c>
      <c r="F48" s="172" t="s">
        <v>94</v>
      </c>
    </row>
    <row r="49" spans="1:6" x14ac:dyDescent="0.25">
      <c r="A49" s="158">
        <v>1998</v>
      </c>
      <c r="B49" s="158">
        <v>12</v>
      </c>
      <c r="C49" s="160" t="s">
        <v>69</v>
      </c>
      <c r="D49" s="158">
        <v>2810</v>
      </c>
      <c r="E49" s="169">
        <f t="shared" si="3"/>
        <v>252.9</v>
      </c>
      <c r="F49" s="172" t="s">
        <v>94</v>
      </c>
    </row>
    <row r="50" spans="1:6" x14ac:dyDescent="0.25">
      <c r="A50" s="158">
        <v>1998</v>
      </c>
      <c r="B50" s="158">
        <v>210</v>
      </c>
      <c r="C50" s="160" t="s">
        <v>70</v>
      </c>
      <c r="D50" s="158">
        <v>3049</v>
      </c>
      <c r="E50" s="169">
        <f t="shared" si="3"/>
        <v>274.41000000000003</v>
      </c>
      <c r="F50" s="172" t="s">
        <v>88</v>
      </c>
    </row>
    <row r="51" spans="1:6" x14ac:dyDescent="0.25">
      <c r="A51" s="158">
        <v>1998</v>
      </c>
      <c r="B51" s="158">
        <v>11</v>
      </c>
      <c r="C51" s="160" t="s">
        <v>71</v>
      </c>
      <c r="D51" s="158">
        <v>3214</v>
      </c>
      <c r="E51" s="169">
        <f t="shared" si="3"/>
        <v>289.26</v>
      </c>
      <c r="F51" s="172" t="s">
        <v>95</v>
      </c>
    </row>
    <row r="52" spans="1:6" x14ac:dyDescent="0.25">
      <c r="A52" s="158">
        <v>1998</v>
      </c>
      <c r="B52" s="158">
        <v>10</v>
      </c>
      <c r="C52" s="160" t="s">
        <v>72</v>
      </c>
      <c r="D52" s="158">
        <v>4110</v>
      </c>
      <c r="E52" s="169">
        <f t="shared" si="3"/>
        <v>369.9</v>
      </c>
      <c r="F52" s="172" t="s">
        <v>86</v>
      </c>
    </row>
    <row r="53" spans="1:6" x14ac:dyDescent="0.25">
      <c r="A53" s="158">
        <v>1998</v>
      </c>
      <c r="B53" s="158">
        <v>170</v>
      </c>
      <c r="C53" s="160" t="s">
        <v>73</v>
      </c>
      <c r="D53" s="158">
        <v>9127</v>
      </c>
      <c r="E53" s="169">
        <f t="shared" si="3"/>
        <v>821.43</v>
      </c>
      <c r="F53" s="172" t="s">
        <v>94</v>
      </c>
    </row>
    <row r="54" spans="1:6" x14ac:dyDescent="0.25">
      <c r="A54" s="158">
        <v>1998</v>
      </c>
      <c r="B54" s="158">
        <v>40</v>
      </c>
      <c r="C54" s="160" t="s">
        <v>74</v>
      </c>
      <c r="D54" s="158">
        <v>10591</v>
      </c>
      <c r="E54" s="169">
        <f t="shared" si="3"/>
        <v>953.19</v>
      </c>
      <c r="F54" s="172" t="s">
        <v>95</v>
      </c>
    </row>
    <row r="55" spans="1:6" x14ac:dyDescent="0.25">
      <c r="A55" s="158">
        <v>1998</v>
      </c>
      <c r="B55" s="158">
        <v>30</v>
      </c>
      <c r="C55" s="160" t="s">
        <v>75</v>
      </c>
      <c r="D55" s="158">
        <v>39901</v>
      </c>
      <c r="E55" s="169">
        <f t="shared" si="3"/>
        <v>3591.09</v>
      </c>
      <c r="F55" s="172" t="s">
        <v>86</v>
      </c>
    </row>
    <row r="56" spans="1:6" x14ac:dyDescent="0.25">
      <c r="A56" s="158">
        <v>1998</v>
      </c>
      <c r="B56" s="158">
        <v>50</v>
      </c>
      <c r="C56" s="160" t="s">
        <v>76</v>
      </c>
      <c r="D56" s="158">
        <v>133601</v>
      </c>
      <c r="E56" s="169">
        <f t="shared" si="3"/>
        <v>12024.09</v>
      </c>
      <c r="F56" s="172" t="s">
        <v>94</v>
      </c>
    </row>
    <row r="57" spans="1:6" x14ac:dyDescent="0.25">
      <c r="A57" s="158">
        <v>1998</v>
      </c>
      <c r="B57" s="158" t="s">
        <v>77</v>
      </c>
      <c r="C57" s="166"/>
      <c r="D57" s="158">
        <v>99992695</v>
      </c>
      <c r="E57" s="169">
        <f t="shared" si="3"/>
        <v>8999342.5500000007</v>
      </c>
    </row>
    <row r="58" spans="1:6" x14ac:dyDescent="0.25">
      <c r="A58" s="158">
        <v>1999</v>
      </c>
      <c r="B58" s="158">
        <v>20</v>
      </c>
      <c r="C58" s="160" t="s">
        <v>78</v>
      </c>
      <c r="D58" s="158">
        <v>26</v>
      </c>
      <c r="E58" s="169">
        <f t="shared" ref="E58:E86" si="4">D58*300*300*1/1000000</f>
        <v>2.34</v>
      </c>
      <c r="F58" s="172" t="s">
        <v>86</v>
      </c>
    </row>
    <row r="59" spans="1:6" x14ac:dyDescent="0.25">
      <c r="A59" s="158">
        <v>1999</v>
      </c>
      <c r="B59" s="158">
        <v>120</v>
      </c>
      <c r="C59" s="160" t="s">
        <v>65</v>
      </c>
      <c r="D59" s="158">
        <v>52</v>
      </c>
      <c r="E59" s="169">
        <f t="shared" si="4"/>
        <v>4.68</v>
      </c>
      <c r="F59" s="172" t="s">
        <v>95</v>
      </c>
    </row>
    <row r="60" spans="1:6" x14ac:dyDescent="0.25">
      <c r="A60" s="158">
        <v>1999</v>
      </c>
      <c r="B60" s="158">
        <v>190</v>
      </c>
      <c r="C60" s="160" t="s">
        <v>66</v>
      </c>
      <c r="D60" s="158">
        <v>262</v>
      </c>
      <c r="E60" s="169">
        <f t="shared" si="4"/>
        <v>23.58</v>
      </c>
      <c r="F60" s="172" t="s">
        <v>87</v>
      </c>
    </row>
    <row r="61" spans="1:6" x14ac:dyDescent="0.25">
      <c r="A61" s="158">
        <v>1999</v>
      </c>
      <c r="B61" s="158">
        <v>150</v>
      </c>
      <c r="C61" s="160" t="s">
        <v>67</v>
      </c>
      <c r="D61" s="158">
        <v>637</v>
      </c>
      <c r="E61" s="169">
        <f t="shared" si="4"/>
        <v>57.33</v>
      </c>
      <c r="F61" s="172" t="s">
        <v>95</v>
      </c>
    </row>
    <row r="62" spans="1:6" x14ac:dyDescent="0.25">
      <c r="A62" s="158">
        <v>1999</v>
      </c>
      <c r="B62" s="158">
        <v>160</v>
      </c>
      <c r="C62" s="160" t="s">
        <v>68</v>
      </c>
      <c r="D62" s="158">
        <v>1637</v>
      </c>
      <c r="E62" s="169">
        <f t="shared" si="4"/>
        <v>147.33000000000001</v>
      </c>
      <c r="F62" s="172" t="s">
        <v>94</v>
      </c>
    </row>
    <row r="63" spans="1:6" x14ac:dyDescent="0.25">
      <c r="A63" s="158">
        <v>1999</v>
      </c>
      <c r="B63" s="158">
        <v>12</v>
      </c>
      <c r="C63" s="160" t="s">
        <v>69</v>
      </c>
      <c r="D63" s="158">
        <v>2810</v>
      </c>
      <c r="E63" s="169">
        <f t="shared" si="4"/>
        <v>252.9</v>
      </c>
      <c r="F63" s="172" t="s">
        <v>94</v>
      </c>
    </row>
    <row r="64" spans="1:6" x14ac:dyDescent="0.25">
      <c r="A64" s="158">
        <v>1999</v>
      </c>
      <c r="B64" s="158">
        <v>210</v>
      </c>
      <c r="C64" s="160" t="s">
        <v>70</v>
      </c>
      <c r="D64" s="158">
        <v>3049</v>
      </c>
      <c r="E64" s="169">
        <f t="shared" si="4"/>
        <v>274.41000000000003</v>
      </c>
      <c r="F64" s="172" t="s">
        <v>88</v>
      </c>
    </row>
    <row r="65" spans="1:6" x14ac:dyDescent="0.25">
      <c r="A65" s="158">
        <v>1999</v>
      </c>
      <c r="B65" s="158">
        <v>11</v>
      </c>
      <c r="C65" s="160" t="s">
        <v>71</v>
      </c>
      <c r="D65" s="158">
        <v>3214</v>
      </c>
      <c r="E65" s="169">
        <f t="shared" si="4"/>
        <v>289.26</v>
      </c>
      <c r="F65" s="172" t="s">
        <v>95</v>
      </c>
    </row>
    <row r="66" spans="1:6" x14ac:dyDescent="0.25">
      <c r="A66" s="158">
        <v>1999</v>
      </c>
      <c r="B66" s="158">
        <v>10</v>
      </c>
      <c r="C66" s="160" t="s">
        <v>72</v>
      </c>
      <c r="D66" s="158">
        <v>4110</v>
      </c>
      <c r="E66" s="169">
        <f t="shared" si="4"/>
        <v>369.9</v>
      </c>
      <c r="F66" s="172" t="s">
        <v>86</v>
      </c>
    </row>
    <row r="67" spans="1:6" x14ac:dyDescent="0.25">
      <c r="A67" s="158">
        <v>1999</v>
      </c>
      <c r="B67" s="158">
        <v>170</v>
      </c>
      <c r="C67" s="160" t="s">
        <v>73</v>
      </c>
      <c r="D67" s="158">
        <v>9127</v>
      </c>
      <c r="E67" s="169">
        <f t="shared" si="4"/>
        <v>821.43</v>
      </c>
      <c r="F67" s="172" t="s">
        <v>94</v>
      </c>
    </row>
    <row r="68" spans="1:6" x14ac:dyDescent="0.25">
      <c r="A68" s="158">
        <v>1999</v>
      </c>
      <c r="B68" s="158">
        <v>40</v>
      </c>
      <c r="C68" s="160" t="s">
        <v>74</v>
      </c>
      <c r="D68" s="158">
        <v>10591</v>
      </c>
      <c r="E68" s="169">
        <f t="shared" si="4"/>
        <v>953.19</v>
      </c>
      <c r="F68" s="172" t="s">
        <v>95</v>
      </c>
    </row>
    <row r="69" spans="1:6" x14ac:dyDescent="0.25">
      <c r="A69" s="158">
        <v>1999</v>
      </c>
      <c r="B69" s="158">
        <v>30</v>
      </c>
      <c r="C69" s="160" t="s">
        <v>75</v>
      </c>
      <c r="D69" s="158">
        <v>39901</v>
      </c>
      <c r="E69" s="169">
        <f t="shared" si="4"/>
        <v>3591.09</v>
      </c>
      <c r="F69" s="172" t="s">
        <v>86</v>
      </c>
    </row>
    <row r="70" spans="1:6" x14ac:dyDescent="0.25">
      <c r="A70" s="158">
        <v>1999</v>
      </c>
      <c r="B70" s="158">
        <v>50</v>
      </c>
      <c r="C70" s="160" t="s">
        <v>76</v>
      </c>
      <c r="D70" s="158">
        <v>133601</v>
      </c>
      <c r="E70" s="169">
        <f t="shared" si="4"/>
        <v>12024.09</v>
      </c>
      <c r="F70" s="172" t="s">
        <v>94</v>
      </c>
    </row>
    <row r="71" spans="1:6" x14ac:dyDescent="0.25">
      <c r="A71" s="158">
        <v>1999</v>
      </c>
      <c r="B71" s="158" t="s">
        <v>77</v>
      </c>
      <c r="C71" s="166"/>
      <c r="D71" s="158">
        <v>99992695</v>
      </c>
      <c r="E71" s="169">
        <f t="shared" si="4"/>
        <v>8999342.5500000007</v>
      </c>
    </row>
    <row r="72" spans="1:6" x14ac:dyDescent="0.25">
      <c r="A72" s="158">
        <v>2000</v>
      </c>
      <c r="B72" s="158">
        <v>20</v>
      </c>
      <c r="C72" s="160" t="s">
        <v>78</v>
      </c>
      <c r="D72" s="158">
        <v>26</v>
      </c>
      <c r="E72" s="169">
        <f t="shared" si="4"/>
        <v>2.34</v>
      </c>
      <c r="F72" s="172" t="s">
        <v>86</v>
      </c>
    </row>
    <row r="73" spans="1:6" x14ac:dyDescent="0.25">
      <c r="A73" s="158">
        <v>2000</v>
      </c>
      <c r="B73" s="158">
        <v>120</v>
      </c>
      <c r="C73" s="160" t="s">
        <v>65</v>
      </c>
      <c r="D73" s="158">
        <v>52</v>
      </c>
      <c r="E73" s="169">
        <f t="shared" si="4"/>
        <v>4.68</v>
      </c>
      <c r="F73" s="172" t="s">
        <v>95</v>
      </c>
    </row>
    <row r="74" spans="1:6" x14ac:dyDescent="0.25">
      <c r="A74" s="158">
        <v>2000</v>
      </c>
      <c r="B74" s="158">
        <v>190</v>
      </c>
      <c r="C74" s="160" t="s">
        <v>66</v>
      </c>
      <c r="D74" s="158">
        <v>262</v>
      </c>
      <c r="E74" s="169">
        <f t="shared" si="4"/>
        <v>23.58</v>
      </c>
      <c r="F74" s="172" t="s">
        <v>87</v>
      </c>
    </row>
    <row r="75" spans="1:6" x14ac:dyDescent="0.25">
      <c r="A75" s="158">
        <v>2000</v>
      </c>
      <c r="B75" s="158">
        <v>150</v>
      </c>
      <c r="C75" s="160" t="s">
        <v>67</v>
      </c>
      <c r="D75" s="158">
        <v>637</v>
      </c>
      <c r="E75" s="169">
        <f t="shared" si="4"/>
        <v>57.33</v>
      </c>
      <c r="F75" s="172" t="s">
        <v>95</v>
      </c>
    </row>
    <row r="76" spans="1:6" x14ac:dyDescent="0.25">
      <c r="A76" s="158">
        <v>2000</v>
      </c>
      <c r="B76" s="158">
        <v>160</v>
      </c>
      <c r="C76" s="160" t="s">
        <v>68</v>
      </c>
      <c r="D76" s="158">
        <v>1637</v>
      </c>
      <c r="E76" s="169">
        <f t="shared" si="4"/>
        <v>147.33000000000001</v>
      </c>
      <c r="F76" s="172" t="s">
        <v>94</v>
      </c>
    </row>
    <row r="77" spans="1:6" x14ac:dyDescent="0.25">
      <c r="A77" s="158">
        <v>2000</v>
      </c>
      <c r="B77" s="158">
        <v>12</v>
      </c>
      <c r="C77" s="160" t="s">
        <v>69</v>
      </c>
      <c r="D77" s="158">
        <v>2810</v>
      </c>
      <c r="E77" s="169">
        <f t="shared" si="4"/>
        <v>252.9</v>
      </c>
      <c r="F77" s="172" t="s">
        <v>94</v>
      </c>
    </row>
    <row r="78" spans="1:6" x14ac:dyDescent="0.25">
      <c r="A78" s="158">
        <v>2000</v>
      </c>
      <c r="B78" s="158">
        <v>210</v>
      </c>
      <c r="C78" s="160" t="s">
        <v>70</v>
      </c>
      <c r="D78" s="158">
        <v>3049</v>
      </c>
      <c r="E78" s="169">
        <f t="shared" si="4"/>
        <v>274.41000000000003</v>
      </c>
      <c r="F78" s="172" t="s">
        <v>88</v>
      </c>
    </row>
    <row r="79" spans="1:6" x14ac:dyDescent="0.25">
      <c r="A79" s="158">
        <v>2000</v>
      </c>
      <c r="B79" s="158">
        <v>11</v>
      </c>
      <c r="C79" s="160" t="s">
        <v>71</v>
      </c>
      <c r="D79" s="158">
        <v>3214</v>
      </c>
      <c r="E79" s="169">
        <f t="shared" si="4"/>
        <v>289.26</v>
      </c>
      <c r="F79" s="172" t="s">
        <v>95</v>
      </c>
    </row>
    <row r="80" spans="1:6" x14ac:dyDescent="0.25">
      <c r="A80" s="158">
        <v>2000</v>
      </c>
      <c r="B80" s="158">
        <v>10</v>
      </c>
      <c r="C80" s="160" t="s">
        <v>72</v>
      </c>
      <c r="D80" s="158">
        <v>4110</v>
      </c>
      <c r="E80" s="169">
        <f t="shared" si="4"/>
        <v>369.9</v>
      </c>
      <c r="F80" s="172" t="s">
        <v>86</v>
      </c>
    </row>
    <row r="81" spans="1:6" x14ac:dyDescent="0.25">
      <c r="A81" s="158">
        <v>2000</v>
      </c>
      <c r="B81" s="158">
        <v>170</v>
      </c>
      <c r="C81" s="160" t="s">
        <v>73</v>
      </c>
      <c r="D81" s="158">
        <v>9127</v>
      </c>
      <c r="E81" s="169">
        <f t="shared" si="4"/>
        <v>821.43</v>
      </c>
      <c r="F81" s="172" t="s">
        <v>94</v>
      </c>
    </row>
    <row r="82" spans="1:6" x14ac:dyDescent="0.25">
      <c r="A82" s="158">
        <v>2000</v>
      </c>
      <c r="B82" s="158">
        <v>40</v>
      </c>
      <c r="C82" s="160" t="s">
        <v>74</v>
      </c>
      <c r="D82" s="158">
        <v>10591</v>
      </c>
      <c r="E82" s="169">
        <f t="shared" si="4"/>
        <v>953.19</v>
      </c>
      <c r="F82" s="172" t="s">
        <v>95</v>
      </c>
    </row>
    <row r="83" spans="1:6" x14ac:dyDescent="0.25">
      <c r="A83" s="158">
        <v>2000</v>
      </c>
      <c r="B83" s="158">
        <v>30</v>
      </c>
      <c r="C83" s="160" t="s">
        <v>75</v>
      </c>
      <c r="D83" s="158">
        <v>39901</v>
      </c>
      <c r="E83" s="169">
        <f t="shared" si="4"/>
        <v>3591.09</v>
      </c>
      <c r="F83" s="172" t="s">
        <v>86</v>
      </c>
    </row>
    <row r="84" spans="1:6" x14ac:dyDescent="0.25">
      <c r="A84" s="158">
        <v>2000</v>
      </c>
      <c r="B84" s="158">
        <v>50</v>
      </c>
      <c r="C84" s="160" t="s">
        <v>76</v>
      </c>
      <c r="D84" s="158">
        <v>133601</v>
      </c>
      <c r="E84" s="169">
        <f t="shared" si="4"/>
        <v>12024.09</v>
      </c>
      <c r="F84" s="172" t="s">
        <v>94</v>
      </c>
    </row>
    <row r="85" spans="1:6" x14ac:dyDescent="0.25">
      <c r="A85" s="158">
        <v>2000</v>
      </c>
      <c r="B85" s="158" t="s">
        <v>77</v>
      </c>
      <c r="C85" s="166"/>
      <c r="D85" s="158">
        <v>99992695</v>
      </c>
      <c r="E85" s="169">
        <f t="shared" si="4"/>
        <v>8999342.5500000007</v>
      </c>
    </row>
    <row r="86" spans="1:6" x14ac:dyDescent="0.25">
      <c r="A86" s="158">
        <v>2001</v>
      </c>
      <c r="B86" s="158">
        <v>20</v>
      </c>
      <c r="C86" s="160" t="s">
        <v>78</v>
      </c>
      <c r="D86" s="158">
        <v>26</v>
      </c>
      <c r="E86" s="169">
        <f t="shared" si="4"/>
        <v>2.34</v>
      </c>
      <c r="F86" s="172" t="s">
        <v>86</v>
      </c>
    </row>
    <row r="87" spans="1:6" x14ac:dyDescent="0.25">
      <c r="A87" s="158">
        <v>2001</v>
      </c>
      <c r="B87" s="158">
        <v>120</v>
      </c>
      <c r="C87" s="160" t="s">
        <v>65</v>
      </c>
      <c r="D87" s="158">
        <v>52</v>
      </c>
      <c r="E87" s="169">
        <f t="shared" ref="E87:E99" si="5">D87*300*300*1/1000000</f>
        <v>4.68</v>
      </c>
      <c r="F87" s="172" t="s">
        <v>95</v>
      </c>
    </row>
    <row r="88" spans="1:6" x14ac:dyDescent="0.25">
      <c r="A88" s="158">
        <v>2001</v>
      </c>
      <c r="B88" s="158">
        <v>190</v>
      </c>
      <c r="C88" s="160" t="s">
        <v>66</v>
      </c>
      <c r="D88" s="158">
        <v>262</v>
      </c>
      <c r="E88" s="169">
        <f t="shared" si="5"/>
        <v>23.58</v>
      </c>
      <c r="F88" s="172" t="s">
        <v>87</v>
      </c>
    </row>
    <row r="89" spans="1:6" x14ac:dyDescent="0.25">
      <c r="A89" s="158">
        <v>2001</v>
      </c>
      <c r="B89" s="158">
        <v>150</v>
      </c>
      <c r="C89" s="160" t="s">
        <v>67</v>
      </c>
      <c r="D89" s="158">
        <v>637</v>
      </c>
      <c r="E89" s="169">
        <f t="shared" si="5"/>
        <v>57.33</v>
      </c>
      <c r="F89" s="172" t="s">
        <v>95</v>
      </c>
    </row>
    <row r="90" spans="1:6" x14ac:dyDescent="0.25">
      <c r="A90" s="158">
        <v>2001</v>
      </c>
      <c r="B90" s="158">
        <v>160</v>
      </c>
      <c r="C90" s="160" t="s">
        <v>68</v>
      </c>
      <c r="D90" s="158">
        <v>1643</v>
      </c>
      <c r="E90" s="169">
        <f t="shared" si="5"/>
        <v>147.87</v>
      </c>
      <c r="F90" s="172" t="s">
        <v>94</v>
      </c>
    </row>
    <row r="91" spans="1:6" x14ac:dyDescent="0.25">
      <c r="A91" s="158">
        <v>2001</v>
      </c>
      <c r="B91" s="158">
        <v>12</v>
      </c>
      <c r="C91" s="160" t="s">
        <v>69</v>
      </c>
      <c r="D91" s="158">
        <v>2842</v>
      </c>
      <c r="E91" s="169">
        <f t="shared" si="5"/>
        <v>255.78</v>
      </c>
      <c r="F91" s="172" t="s">
        <v>94</v>
      </c>
    </row>
    <row r="92" spans="1:6" x14ac:dyDescent="0.25">
      <c r="A92" s="158">
        <v>2001</v>
      </c>
      <c r="B92" s="158">
        <v>210</v>
      </c>
      <c r="C92" s="160" t="s">
        <v>70</v>
      </c>
      <c r="D92" s="158">
        <v>3013</v>
      </c>
      <c r="E92" s="169">
        <f t="shared" si="5"/>
        <v>271.17</v>
      </c>
      <c r="F92" s="172" t="s">
        <v>88</v>
      </c>
    </row>
    <row r="93" spans="1:6" x14ac:dyDescent="0.25">
      <c r="A93" s="158">
        <v>2001</v>
      </c>
      <c r="B93" s="158">
        <v>11</v>
      </c>
      <c r="C93" s="160" t="s">
        <v>71</v>
      </c>
      <c r="D93" s="158">
        <v>3225</v>
      </c>
      <c r="E93" s="169">
        <f t="shared" si="5"/>
        <v>290.25</v>
      </c>
      <c r="F93" s="172" t="s">
        <v>95</v>
      </c>
    </row>
    <row r="94" spans="1:6" x14ac:dyDescent="0.25">
      <c r="A94" s="158">
        <v>2001</v>
      </c>
      <c r="B94" s="158">
        <v>10</v>
      </c>
      <c r="C94" s="160" t="s">
        <v>72</v>
      </c>
      <c r="D94" s="158">
        <v>4113</v>
      </c>
      <c r="E94" s="169">
        <f t="shared" si="5"/>
        <v>370.17</v>
      </c>
      <c r="F94" s="172" t="s">
        <v>86</v>
      </c>
    </row>
    <row r="95" spans="1:6" x14ac:dyDescent="0.25">
      <c r="A95" s="158">
        <v>2001</v>
      </c>
      <c r="B95" s="158">
        <v>170</v>
      </c>
      <c r="C95" s="160" t="s">
        <v>73</v>
      </c>
      <c r="D95" s="158">
        <v>9144</v>
      </c>
      <c r="E95" s="169">
        <f t="shared" si="5"/>
        <v>822.96</v>
      </c>
      <c r="F95" s="172" t="s">
        <v>94</v>
      </c>
    </row>
    <row r="96" spans="1:6" x14ac:dyDescent="0.25">
      <c r="A96" s="158">
        <v>2001</v>
      </c>
      <c r="B96" s="158">
        <v>40</v>
      </c>
      <c r="C96" s="160" t="s">
        <v>74</v>
      </c>
      <c r="D96" s="158">
        <v>10595</v>
      </c>
      <c r="E96" s="169">
        <f t="shared" si="5"/>
        <v>953.55</v>
      </c>
      <c r="F96" s="172" t="s">
        <v>95</v>
      </c>
    </row>
    <row r="97" spans="1:6" x14ac:dyDescent="0.25">
      <c r="A97" s="158">
        <v>2001</v>
      </c>
      <c r="B97" s="158">
        <v>30</v>
      </c>
      <c r="C97" s="160" t="s">
        <v>75</v>
      </c>
      <c r="D97" s="158">
        <v>39840</v>
      </c>
      <c r="E97" s="169">
        <f t="shared" si="5"/>
        <v>3585.6</v>
      </c>
      <c r="F97" s="172" t="s">
        <v>86</v>
      </c>
    </row>
    <row r="98" spans="1:6" x14ac:dyDescent="0.25">
      <c r="A98" s="158">
        <v>2001</v>
      </c>
      <c r="B98" s="158">
        <v>50</v>
      </c>
      <c r="C98" s="160" t="s">
        <v>76</v>
      </c>
      <c r="D98" s="158">
        <v>133625</v>
      </c>
      <c r="E98" s="169">
        <f t="shared" si="5"/>
        <v>12026.25</v>
      </c>
      <c r="F98" s="172" t="s">
        <v>94</v>
      </c>
    </row>
    <row r="99" spans="1:6" x14ac:dyDescent="0.25">
      <c r="A99" s="158">
        <v>2001</v>
      </c>
      <c r="B99" s="158" t="s">
        <v>77</v>
      </c>
      <c r="C99" s="166"/>
      <c r="D99" s="158">
        <v>99992695</v>
      </c>
      <c r="E99" s="169">
        <f t="shared" si="5"/>
        <v>8999342.5500000007</v>
      </c>
    </row>
    <row r="100" spans="1:6" x14ac:dyDescent="0.25">
      <c r="A100" s="158">
        <v>2002</v>
      </c>
      <c r="B100" s="158">
        <v>120</v>
      </c>
      <c r="C100" s="160" t="s">
        <v>65</v>
      </c>
      <c r="D100" s="158">
        <v>8</v>
      </c>
      <c r="E100" s="169">
        <f>D100*300*300*1/1000000</f>
        <v>0.72</v>
      </c>
      <c r="F100" s="172" t="s">
        <v>95</v>
      </c>
    </row>
    <row r="101" spans="1:6" x14ac:dyDescent="0.25">
      <c r="A101" s="158">
        <v>2002</v>
      </c>
      <c r="B101" s="158">
        <v>20</v>
      </c>
      <c r="C101" s="160" t="s">
        <v>78</v>
      </c>
      <c r="D101" s="158">
        <v>26</v>
      </c>
      <c r="E101" s="169">
        <f t="shared" ref="E101:E113" si="6">D101*300*300*1/1000000</f>
        <v>2.34</v>
      </c>
      <c r="F101" s="172" t="s">
        <v>86</v>
      </c>
    </row>
    <row r="102" spans="1:6" x14ac:dyDescent="0.25">
      <c r="A102" s="158">
        <v>2002</v>
      </c>
      <c r="B102" s="158">
        <v>190</v>
      </c>
      <c r="C102" s="160" t="s">
        <v>66</v>
      </c>
      <c r="D102" s="158">
        <v>262</v>
      </c>
      <c r="E102" s="169">
        <f t="shared" si="6"/>
        <v>23.58</v>
      </c>
      <c r="F102" s="172" t="s">
        <v>87</v>
      </c>
    </row>
    <row r="103" spans="1:6" x14ac:dyDescent="0.25">
      <c r="A103" s="158">
        <v>2002</v>
      </c>
      <c r="B103" s="158">
        <v>150</v>
      </c>
      <c r="C103" s="160" t="s">
        <v>67</v>
      </c>
      <c r="D103" s="158">
        <v>637</v>
      </c>
      <c r="E103" s="169">
        <f t="shared" si="6"/>
        <v>57.33</v>
      </c>
      <c r="F103" s="172" t="s">
        <v>95</v>
      </c>
    </row>
    <row r="104" spans="1:6" x14ac:dyDescent="0.25">
      <c r="A104" s="158">
        <v>2002</v>
      </c>
      <c r="B104" s="158">
        <v>160</v>
      </c>
      <c r="C104" s="160" t="s">
        <v>68</v>
      </c>
      <c r="D104" s="158">
        <v>1648</v>
      </c>
      <c r="E104" s="169">
        <f t="shared" si="6"/>
        <v>148.32</v>
      </c>
      <c r="F104" s="172" t="s">
        <v>94</v>
      </c>
    </row>
    <row r="105" spans="1:6" x14ac:dyDescent="0.25">
      <c r="A105" s="158">
        <v>2002</v>
      </c>
      <c r="B105" s="158">
        <v>12</v>
      </c>
      <c r="C105" s="160" t="s">
        <v>69</v>
      </c>
      <c r="D105" s="158">
        <v>2846</v>
      </c>
      <c r="E105" s="169">
        <f t="shared" si="6"/>
        <v>256.14</v>
      </c>
      <c r="F105" s="172" t="s">
        <v>94</v>
      </c>
    </row>
    <row r="106" spans="1:6" x14ac:dyDescent="0.25">
      <c r="A106" s="158">
        <v>2002</v>
      </c>
      <c r="B106" s="158">
        <v>210</v>
      </c>
      <c r="C106" s="160" t="s">
        <v>70</v>
      </c>
      <c r="D106" s="158">
        <v>2992</v>
      </c>
      <c r="E106" s="169">
        <f t="shared" si="6"/>
        <v>269.27999999999997</v>
      </c>
      <c r="F106" s="172" t="s">
        <v>88</v>
      </c>
    </row>
    <row r="107" spans="1:6" x14ac:dyDescent="0.25">
      <c r="A107" s="158">
        <v>2002</v>
      </c>
      <c r="B107" s="158">
        <v>11</v>
      </c>
      <c r="C107" s="160" t="s">
        <v>71</v>
      </c>
      <c r="D107" s="158">
        <v>3255</v>
      </c>
      <c r="E107" s="169">
        <f t="shared" si="6"/>
        <v>292.95</v>
      </c>
      <c r="F107" s="172" t="s">
        <v>95</v>
      </c>
    </row>
    <row r="108" spans="1:6" x14ac:dyDescent="0.25">
      <c r="A108" s="158">
        <v>2002</v>
      </c>
      <c r="B108" s="158">
        <v>10</v>
      </c>
      <c r="C108" s="160" t="s">
        <v>72</v>
      </c>
      <c r="D108" s="158">
        <v>4121</v>
      </c>
      <c r="E108" s="169">
        <f t="shared" si="6"/>
        <v>370.89</v>
      </c>
      <c r="F108" s="172" t="s">
        <v>86</v>
      </c>
    </row>
    <row r="109" spans="1:6" x14ac:dyDescent="0.25">
      <c r="A109" s="158">
        <v>2002</v>
      </c>
      <c r="B109" s="158">
        <v>170</v>
      </c>
      <c r="C109" s="160" t="s">
        <v>73</v>
      </c>
      <c r="D109" s="158">
        <v>9153</v>
      </c>
      <c r="E109" s="169">
        <f t="shared" si="6"/>
        <v>823.77</v>
      </c>
      <c r="F109" s="172" t="s">
        <v>94</v>
      </c>
    </row>
    <row r="110" spans="1:6" x14ac:dyDescent="0.25">
      <c r="A110" s="158">
        <v>2002</v>
      </c>
      <c r="B110" s="158">
        <v>40</v>
      </c>
      <c r="C110" s="160" t="s">
        <v>74</v>
      </c>
      <c r="D110" s="158">
        <v>10593</v>
      </c>
      <c r="E110" s="169">
        <f t="shared" si="6"/>
        <v>953.37</v>
      </c>
      <c r="F110" s="172" t="s">
        <v>95</v>
      </c>
    </row>
    <row r="111" spans="1:6" x14ac:dyDescent="0.25">
      <c r="A111" s="158">
        <v>2002</v>
      </c>
      <c r="B111" s="158">
        <v>30</v>
      </c>
      <c r="C111" s="160" t="s">
        <v>75</v>
      </c>
      <c r="D111" s="158">
        <v>39763</v>
      </c>
      <c r="E111" s="169">
        <f t="shared" si="6"/>
        <v>3578.67</v>
      </c>
      <c r="F111" s="172" t="s">
        <v>86</v>
      </c>
    </row>
    <row r="112" spans="1:6" x14ac:dyDescent="0.25">
      <c r="A112" s="158">
        <v>2002</v>
      </c>
      <c r="B112" s="158">
        <v>50</v>
      </c>
      <c r="C112" s="160" t="s">
        <v>76</v>
      </c>
      <c r="D112" s="158">
        <v>133713</v>
      </c>
      <c r="E112" s="169">
        <f t="shared" si="6"/>
        <v>12034.17</v>
      </c>
      <c r="F112" s="172" t="s">
        <v>94</v>
      </c>
    </row>
    <row r="113" spans="1:6" x14ac:dyDescent="0.25">
      <c r="A113" s="158">
        <v>2002</v>
      </c>
      <c r="B113" s="158" t="s">
        <v>79</v>
      </c>
      <c r="C113" s="166"/>
      <c r="D113" s="158">
        <v>99992695</v>
      </c>
      <c r="E113" s="169">
        <f t="shared" si="6"/>
        <v>8999342.5500000007</v>
      </c>
    </row>
    <row r="114" spans="1:6" x14ac:dyDescent="0.25">
      <c r="A114" s="158">
        <v>2003</v>
      </c>
      <c r="B114" s="158">
        <v>20</v>
      </c>
      <c r="C114" s="160" t="s">
        <v>78</v>
      </c>
      <c r="D114" s="158">
        <v>26</v>
      </c>
      <c r="E114" s="169">
        <f>D114*300*300*1/1000000</f>
        <v>2.34</v>
      </c>
      <c r="F114" s="172" t="s">
        <v>86</v>
      </c>
    </row>
    <row r="115" spans="1:6" x14ac:dyDescent="0.25">
      <c r="A115" s="158">
        <v>2003</v>
      </c>
      <c r="B115" s="158">
        <v>190</v>
      </c>
      <c r="C115" s="160" t="s">
        <v>66</v>
      </c>
      <c r="D115" s="158">
        <v>262</v>
      </c>
      <c r="E115" s="169">
        <f t="shared" ref="E115:E126" si="7">D115*300*300*1/1000000</f>
        <v>23.58</v>
      </c>
      <c r="F115" s="172" t="s">
        <v>87</v>
      </c>
    </row>
    <row r="116" spans="1:6" x14ac:dyDescent="0.25">
      <c r="A116" s="158">
        <v>2003</v>
      </c>
      <c r="B116" s="158">
        <v>150</v>
      </c>
      <c r="C116" s="160" t="s">
        <v>67</v>
      </c>
      <c r="D116" s="158">
        <v>638</v>
      </c>
      <c r="E116" s="169">
        <f t="shared" si="7"/>
        <v>57.42</v>
      </c>
      <c r="F116" s="172" t="s">
        <v>95</v>
      </c>
    </row>
    <row r="117" spans="1:6" x14ac:dyDescent="0.25">
      <c r="A117" s="158">
        <v>2003</v>
      </c>
      <c r="B117" s="158">
        <v>160</v>
      </c>
      <c r="C117" s="160" t="s">
        <v>68</v>
      </c>
      <c r="D117" s="158">
        <v>1651</v>
      </c>
      <c r="E117" s="169">
        <f t="shared" si="7"/>
        <v>148.59</v>
      </c>
      <c r="F117" s="172" t="s">
        <v>94</v>
      </c>
    </row>
    <row r="118" spans="1:6" x14ac:dyDescent="0.25">
      <c r="A118" s="158">
        <v>2003</v>
      </c>
      <c r="B118" s="158">
        <v>210</v>
      </c>
      <c r="C118" s="160" t="s">
        <v>70</v>
      </c>
      <c r="D118" s="158">
        <v>2835</v>
      </c>
      <c r="E118" s="169">
        <f t="shared" si="7"/>
        <v>255.15</v>
      </c>
      <c r="F118" s="172" t="s">
        <v>88</v>
      </c>
    </row>
    <row r="119" spans="1:6" x14ac:dyDescent="0.25">
      <c r="A119" s="158">
        <v>2003</v>
      </c>
      <c r="B119" s="158">
        <v>12</v>
      </c>
      <c r="C119" s="160" t="s">
        <v>69</v>
      </c>
      <c r="D119" s="158">
        <v>2857</v>
      </c>
      <c r="E119" s="169">
        <f t="shared" si="7"/>
        <v>257.13</v>
      </c>
      <c r="F119" s="172" t="s">
        <v>94</v>
      </c>
    </row>
    <row r="120" spans="1:6" x14ac:dyDescent="0.25">
      <c r="A120" s="158">
        <v>2003</v>
      </c>
      <c r="B120" s="158">
        <v>11</v>
      </c>
      <c r="C120" s="160" t="s">
        <v>71</v>
      </c>
      <c r="D120" s="158">
        <v>3272</v>
      </c>
      <c r="E120" s="169">
        <f t="shared" si="7"/>
        <v>294.48</v>
      </c>
      <c r="F120" s="172" t="s">
        <v>95</v>
      </c>
    </row>
    <row r="121" spans="1:6" x14ac:dyDescent="0.25">
      <c r="A121" s="158">
        <v>2003</v>
      </c>
      <c r="B121" s="158">
        <v>10</v>
      </c>
      <c r="C121" s="160" t="s">
        <v>72</v>
      </c>
      <c r="D121" s="158">
        <v>4139</v>
      </c>
      <c r="E121" s="169">
        <f t="shared" si="7"/>
        <v>372.51</v>
      </c>
      <c r="F121" s="172" t="s">
        <v>86</v>
      </c>
    </row>
    <row r="122" spans="1:6" x14ac:dyDescent="0.25">
      <c r="A122" s="158">
        <v>2003</v>
      </c>
      <c r="B122" s="158">
        <v>170</v>
      </c>
      <c r="C122" s="160" t="s">
        <v>73</v>
      </c>
      <c r="D122" s="158">
        <v>9252</v>
      </c>
      <c r="E122" s="169">
        <f t="shared" si="7"/>
        <v>832.68</v>
      </c>
      <c r="F122" s="172" t="s">
        <v>94</v>
      </c>
    </row>
    <row r="123" spans="1:6" x14ac:dyDescent="0.25">
      <c r="A123" s="158">
        <v>2003</v>
      </c>
      <c r="B123" s="158">
        <v>40</v>
      </c>
      <c r="C123" s="160" t="s">
        <v>74</v>
      </c>
      <c r="D123" s="158">
        <v>10611</v>
      </c>
      <c r="E123" s="169">
        <f t="shared" si="7"/>
        <v>954.99</v>
      </c>
      <c r="F123" s="172" t="s">
        <v>95</v>
      </c>
    </row>
    <row r="124" spans="1:6" x14ac:dyDescent="0.25">
      <c r="A124" s="158">
        <v>2003</v>
      </c>
      <c r="B124" s="158">
        <v>30</v>
      </c>
      <c r="C124" s="160" t="s">
        <v>75</v>
      </c>
      <c r="D124" s="158">
        <v>39805</v>
      </c>
      <c r="E124" s="169">
        <f t="shared" si="7"/>
        <v>3582.45</v>
      </c>
      <c r="F124" s="172" t="s">
        <v>86</v>
      </c>
    </row>
    <row r="125" spans="1:6" x14ac:dyDescent="0.25">
      <c r="A125" s="158">
        <v>2003</v>
      </c>
      <c r="B125" s="158">
        <v>50</v>
      </c>
      <c r="C125" s="160" t="s">
        <v>76</v>
      </c>
      <c r="D125" s="158">
        <v>133669</v>
      </c>
      <c r="E125" s="169">
        <f t="shared" si="7"/>
        <v>12030.21</v>
      </c>
      <c r="F125" s="172" t="s">
        <v>94</v>
      </c>
    </row>
    <row r="126" spans="1:6" x14ac:dyDescent="0.25">
      <c r="A126" s="158">
        <v>2003</v>
      </c>
      <c r="B126" s="158" t="s">
        <v>77</v>
      </c>
      <c r="C126" s="166"/>
      <c r="D126" s="158">
        <v>99992695</v>
      </c>
      <c r="E126" s="169">
        <f t="shared" si="7"/>
        <v>8999342.5500000007</v>
      </c>
    </row>
    <row r="127" spans="1:6" x14ac:dyDescent="0.25">
      <c r="A127" s="158">
        <v>2004</v>
      </c>
      <c r="B127" s="158">
        <v>20</v>
      </c>
      <c r="C127" s="160" t="s">
        <v>78</v>
      </c>
      <c r="D127" s="158">
        <v>26</v>
      </c>
      <c r="E127" s="169">
        <f t="shared" ref="E127:E158" si="8">D127*300*300*1/1000000</f>
        <v>2.34</v>
      </c>
      <c r="F127" s="172" t="s">
        <v>86</v>
      </c>
    </row>
    <row r="128" spans="1:6" x14ac:dyDescent="0.25">
      <c r="A128" s="158">
        <v>2004</v>
      </c>
      <c r="B128" s="158">
        <v>190</v>
      </c>
      <c r="C128" s="160" t="s">
        <v>66</v>
      </c>
      <c r="D128" s="158">
        <v>263</v>
      </c>
      <c r="E128" s="169">
        <f t="shared" si="8"/>
        <v>23.67</v>
      </c>
      <c r="F128" s="172" t="s">
        <v>87</v>
      </c>
    </row>
    <row r="129" spans="1:6" x14ac:dyDescent="0.25">
      <c r="A129" s="158">
        <v>2004</v>
      </c>
      <c r="B129" s="158">
        <v>150</v>
      </c>
      <c r="C129" s="160" t="s">
        <v>67</v>
      </c>
      <c r="D129" s="158">
        <v>638</v>
      </c>
      <c r="E129" s="169">
        <f t="shared" si="8"/>
        <v>57.42</v>
      </c>
      <c r="F129" s="172" t="s">
        <v>95</v>
      </c>
    </row>
    <row r="130" spans="1:6" x14ac:dyDescent="0.25">
      <c r="A130" s="158">
        <v>2004</v>
      </c>
      <c r="B130" s="158">
        <v>160</v>
      </c>
      <c r="C130" s="160" t="s">
        <v>68</v>
      </c>
      <c r="D130" s="158">
        <v>1652</v>
      </c>
      <c r="E130" s="169">
        <f t="shared" si="8"/>
        <v>148.68</v>
      </c>
      <c r="F130" s="172" t="s">
        <v>94</v>
      </c>
    </row>
    <row r="131" spans="1:6" x14ac:dyDescent="0.25">
      <c r="A131" s="158">
        <v>2004</v>
      </c>
      <c r="B131" s="158">
        <v>210</v>
      </c>
      <c r="C131" s="160" t="s">
        <v>70</v>
      </c>
      <c r="D131" s="158">
        <v>2737</v>
      </c>
      <c r="E131" s="169">
        <f t="shared" si="8"/>
        <v>246.33</v>
      </c>
      <c r="F131" s="172" t="s">
        <v>88</v>
      </c>
    </row>
    <row r="132" spans="1:6" x14ac:dyDescent="0.25">
      <c r="A132" s="158">
        <v>2004</v>
      </c>
      <c r="B132" s="158">
        <v>12</v>
      </c>
      <c r="C132" s="160" t="s">
        <v>69</v>
      </c>
      <c r="D132" s="158">
        <v>2863</v>
      </c>
      <c r="E132" s="169">
        <f t="shared" si="8"/>
        <v>257.67</v>
      </c>
      <c r="F132" s="172" t="s">
        <v>94</v>
      </c>
    </row>
    <row r="133" spans="1:6" x14ac:dyDescent="0.25">
      <c r="A133" s="158">
        <v>2004</v>
      </c>
      <c r="B133" s="158">
        <v>11</v>
      </c>
      <c r="C133" s="160" t="s">
        <v>71</v>
      </c>
      <c r="D133" s="158">
        <v>3272</v>
      </c>
      <c r="E133" s="169">
        <f t="shared" si="8"/>
        <v>294.48</v>
      </c>
      <c r="F133" s="172" t="s">
        <v>95</v>
      </c>
    </row>
    <row r="134" spans="1:6" x14ac:dyDescent="0.25">
      <c r="A134" s="158">
        <v>2004</v>
      </c>
      <c r="B134" s="158">
        <v>10</v>
      </c>
      <c r="C134" s="160" t="s">
        <v>72</v>
      </c>
      <c r="D134" s="158">
        <v>4141</v>
      </c>
      <c r="E134" s="169">
        <f t="shared" si="8"/>
        <v>372.69</v>
      </c>
      <c r="F134" s="172" t="s">
        <v>86</v>
      </c>
    </row>
    <row r="135" spans="1:6" x14ac:dyDescent="0.25">
      <c r="A135" s="158">
        <v>2004</v>
      </c>
      <c r="B135" s="158">
        <v>170</v>
      </c>
      <c r="C135" s="160" t="s">
        <v>73</v>
      </c>
      <c r="D135" s="158">
        <v>9333</v>
      </c>
      <c r="E135" s="169">
        <f t="shared" si="8"/>
        <v>839.97</v>
      </c>
      <c r="F135" s="172" t="s">
        <v>94</v>
      </c>
    </row>
    <row r="136" spans="1:6" x14ac:dyDescent="0.25">
      <c r="A136" s="158">
        <v>2004</v>
      </c>
      <c r="B136" s="158">
        <v>40</v>
      </c>
      <c r="C136" s="160" t="s">
        <v>74</v>
      </c>
      <c r="D136" s="158">
        <v>10616</v>
      </c>
      <c r="E136" s="169">
        <f t="shared" si="8"/>
        <v>955.44</v>
      </c>
      <c r="F136" s="172" t="s">
        <v>95</v>
      </c>
    </row>
    <row r="137" spans="1:6" x14ac:dyDescent="0.25">
      <c r="A137" s="158">
        <v>2004</v>
      </c>
      <c r="B137" s="158">
        <v>30</v>
      </c>
      <c r="C137" s="160" t="s">
        <v>75</v>
      </c>
      <c r="D137" s="158">
        <v>39799</v>
      </c>
      <c r="E137" s="169">
        <f t="shared" si="8"/>
        <v>3581.91</v>
      </c>
      <c r="F137" s="172" t="s">
        <v>86</v>
      </c>
    </row>
    <row r="138" spans="1:6" x14ac:dyDescent="0.25">
      <c r="A138" s="158">
        <v>2004</v>
      </c>
      <c r="B138" s="158">
        <v>50</v>
      </c>
      <c r="C138" s="160" t="s">
        <v>76</v>
      </c>
      <c r="D138" s="158">
        <v>133677</v>
      </c>
      <c r="E138" s="169">
        <f t="shared" si="8"/>
        <v>12030.93</v>
      </c>
      <c r="F138" s="172" t="s">
        <v>94</v>
      </c>
    </row>
    <row r="139" spans="1:6" x14ac:dyDescent="0.25">
      <c r="A139" s="158">
        <v>2004</v>
      </c>
      <c r="B139" s="158" t="s">
        <v>77</v>
      </c>
      <c r="C139" s="166"/>
      <c r="D139" s="158">
        <v>99992695</v>
      </c>
      <c r="E139" s="169">
        <f t="shared" si="8"/>
        <v>8999342.5500000007</v>
      </c>
    </row>
    <row r="140" spans="1:6" x14ac:dyDescent="0.25">
      <c r="A140" s="158">
        <v>2005</v>
      </c>
      <c r="B140" s="158">
        <v>20</v>
      </c>
      <c r="C140" s="160" t="s">
        <v>78</v>
      </c>
      <c r="D140" s="158">
        <v>26</v>
      </c>
      <c r="E140" s="169">
        <f t="shared" si="8"/>
        <v>2.34</v>
      </c>
      <c r="F140" s="172" t="s">
        <v>86</v>
      </c>
    </row>
    <row r="141" spans="1:6" x14ac:dyDescent="0.25">
      <c r="A141" s="158">
        <v>2005</v>
      </c>
      <c r="B141" s="158">
        <v>190</v>
      </c>
      <c r="C141" s="160" t="s">
        <v>66</v>
      </c>
      <c r="D141" s="158">
        <v>263</v>
      </c>
      <c r="E141" s="169">
        <f t="shared" si="8"/>
        <v>23.67</v>
      </c>
      <c r="F141" s="172" t="s">
        <v>87</v>
      </c>
    </row>
    <row r="142" spans="1:6" x14ac:dyDescent="0.25">
      <c r="A142" s="158">
        <v>2005</v>
      </c>
      <c r="B142" s="158">
        <v>150</v>
      </c>
      <c r="C142" s="160" t="s">
        <v>67</v>
      </c>
      <c r="D142" s="158">
        <v>638</v>
      </c>
      <c r="E142" s="169">
        <f t="shared" si="8"/>
        <v>57.42</v>
      </c>
      <c r="F142" s="172" t="s">
        <v>95</v>
      </c>
    </row>
    <row r="143" spans="1:6" x14ac:dyDescent="0.25">
      <c r="A143" s="158">
        <v>2005</v>
      </c>
      <c r="B143" s="158">
        <v>160</v>
      </c>
      <c r="C143" s="160" t="s">
        <v>68</v>
      </c>
      <c r="D143" s="158">
        <v>1656</v>
      </c>
      <c r="E143" s="169">
        <f t="shared" si="8"/>
        <v>149.04</v>
      </c>
      <c r="F143" s="172" t="s">
        <v>94</v>
      </c>
    </row>
    <row r="144" spans="1:6" x14ac:dyDescent="0.25">
      <c r="A144" s="158">
        <v>2005</v>
      </c>
      <c r="B144" s="158">
        <v>210</v>
      </c>
      <c r="C144" s="160" t="s">
        <v>70</v>
      </c>
      <c r="D144" s="158">
        <v>2729</v>
      </c>
      <c r="E144" s="169">
        <f t="shared" si="8"/>
        <v>245.61</v>
      </c>
      <c r="F144" s="172" t="s">
        <v>88</v>
      </c>
    </row>
    <row r="145" spans="1:6" x14ac:dyDescent="0.25">
      <c r="A145" s="158">
        <v>2005</v>
      </c>
      <c r="B145" s="158">
        <v>12</v>
      </c>
      <c r="C145" s="160" t="s">
        <v>69</v>
      </c>
      <c r="D145" s="158">
        <v>2871</v>
      </c>
      <c r="E145" s="169">
        <f t="shared" si="8"/>
        <v>258.39</v>
      </c>
      <c r="F145" s="172" t="s">
        <v>94</v>
      </c>
    </row>
    <row r="146" spans="1:6" x14ac:dyDescent="0.25">
      <c r="A146" s="158">
        <v>2005</v>
      </c>
      <c r="B146" s="158">
        <v>11</v>
      </c>
      <c r="C146" s="160" t="s">
        <v>71</v>
      </c>
      <c r="D146" s="158">
        <v>3273</v>
      </c>
      <c r="E146" s="169">
        <f t="shared" si="8"/>
        <v>294.57</v>
      </c>
      <c r="F146" s="172" t="s">
        <v>95</v>
      </c>
    </row>
    <row r="147" spans="1:6" x14ac:dyDescent="0.25">
      <c r="A147" s="158">
        <v>2005</v>
      </c>
      <c r="B147" s="158">
        <v>10</v>
      </c>
      <c r="C147" s="160" t="s">
        <v>72</v>
      </c>
      <c r="D147" s="158">
        <v>4151</v>
      </c>
      <c r="E147" s="169">
        <f t="shared" si="8"/>
        <v>373.59</v>
      </c>
      <c r="F147" s="172" t="s">
        <v>86</v>
      </c>
    </row>
    <row r="148" spans="1:6" x14ac:dyDescent="0.25">
      <c r="A148" s="158">
        <v>2005</v>
      </c>
      <c r="B148" s="158">
        <v>170</v>
      </c>
      <c r="C148" s="160" t="s">
        <v>73</v>
      </c>
      <c r="D148" s="158">
        <v>9341</v>
      </c>
      <c r="E148" s="169">
        <f t="shared" si="8"/>
        <v>840.69</v>
      </c>
      <c r="F148" s="172" t="s">
        <v>94</v>
      </c>
    </row>
    <row r="149" spans="1:6" x14ac:dyDescent="0.25">
      <c r="A149" s="158">
        <v>2005</v>
      </c>
      <c r="B149" s="158">
        <v>40</v>
      </c>
      <c r="C149" s="160" t="s">
        <v>74</v>
      </c>
      <c r="D149" s="158">
        <v>10609</v>
      </c>
      <c r="E149" s="169">
        <f t="shared" si="8"/>
        <v>954.81</v>
      </c>
      <c r="F149" s="172" t="s">
        <v>95</v>
      </c>
    </row>
    <row r="150" spans="1:6" x14ac:dyDescent="0.25">
      <c r="A150" s="158">
        <v>2005</v>
      </c>
      <c r="B150" s="158">
        <v>30</v>
      </c>
      <c r="C150" s="160" t="s">
        <v>75</v>
      </c>
      <c r="D150" s="158">
        <v>39763</v>
      </c>
      <c r="E150" s="169">
        <f t="shared" si="8"/>
        <v>3578.67</v>
      </c>
      <c r="F150" s="172" t="s">
        <v>86</v>
      </c>
    </row>
    <row r="151" spans="1:6" x14ac:dyDescent="0.25">
      <c r="A151" s="158">
        <v>2005</v>
      </c>
      <c r="B151" s="158">
        <v>50</v>
      </c>
      <c r="C151" s="160" t="s">
        <v>76</v>
      </c>
      <c r="D151" s="158">
        <v>133697</v>
      </c>
      <c r="E151" s="169">
        <f t="shared" si="8"/>
        <v>12032.73</v>
      </c>
      <c r="F151" s="172" t="s">
        <v>94</v>
      </c>
    </row>
    <row r="152" spans="1:6" x14ac:dyDescent="0.25">
      <c r="A152" s="158">
        <v>2005</v>
      </c>
      <c r="B152" s="158" t="s">
        <v>79</v>
      </c>
      <c r="C152" s="166"/>
      <c r="D152" s="158">
        <v>99992695</v>
      </c>
      <c r="E152" s="169">
        <f t="shared" si="8"/>
        <v>8999342.5500000007</v>
      </c>
    </row>
    <row r="153" spans="1:6" x14ac:dyDescent="0.25">
      <c r="A153" s="158">
        <v>2006</v>
      </c>
      <c r="B153" s="158">
        <v>20</v>
      </c>
      <c r="C153" s="160" t="s">
        <v>78</v>
      </c>
      <c r="D153" s="158">
        <v>26</v>
      </c>
      <c r="E153" s="169">
        <f t="shared" si="8"/>
        <v>2.34</v>
      </c>
      <c r="F153" s="172" t="s">
        <v>86</v>
      </c>
    </row>
    <row r="154" spans="1:6" x14ac:dyDescent="0.25">
      <c r="A154" s="158">
        <v>2006</v>
      </c>
      <c r="B154" s="158">
        <v>190</v>
      </c>
      <c r="C154" s="160" t="s">
        <v>66</v>
      </c>
      <c r="D154" s="158">
        <v>275</v>
      </c>
      <c r="E154" s="169">
        <f t="shared" si="8"/>
        <v>24.75</v>
      </c>
      <c r="F154" s="172" t="s">
        <v>87</v>
      </c>
    </row>
    <row r="155" spans="1:6" x14ac:dyDescent="0.25">
      <c r="A155" s="158">
        <v>2006</v>
      </c>
      <c r="B155" s="158">
        <v>150</v>
      </c>
      <c r="C155" s="160" t="s">
        <v>67</v>
      </c>
      <c r="D155" s="158">
        <v>638</v>
      </c>
      <c r="E155" s="169">
        <f t="shared" si="8"/>
        <v>57.42</v>
      </c>
      <c r="F155" s="172" t="s">
        <v>95</v>
      </c>
    </row>
    <row r="156" spans="1:6" x14ac:dyDescent="0.25">
      <c r="A156" s="158">
        <v>2006</v>
      </c>
      <c r="B156" s="158">
        <v>160</v>
      </c>
      <c r="C156" s="160" t="s">
        <v>68</v>
      </c>
      <c r="D156" s="158">
        <v>1670</v>
      </c>
      <c r="E156" s="169">
        <f t="shared" si="8"/>
        <v>150.30000000000001</v>
      </c>
      <c r="F156" s="172" t="s">
        <v>94</v>
      </c>
    </row>
    <row r="157" spans="1:6" x14ac:dyDescent="0.25">
      <c r="A157" s="158">
        <v>2006</v>
      </c>
      <c r="B157" s="158">
        <v>210</v>
      </c>
      <c r="C157" s="160" t="s">
        <v>70</v>
      </c>
      <c r="D157" s="158">
        <v>2693</v>
      </c>
      <c r="E157" s="169">
        <f t="shared" si="8"/>
        <v>242.37</v>
      </c>
      <c r="F157" s="172" t="s">
        <v>88</v>
      </c>
    </row>
    <row r="158" spans="1:6" x14ac:dyDescent="0.25">
      <c r="A158" s="158">
        <v>2006</v>
      </c>
      <c r="B158" s="158">
        <v>12</v>
      </c>
      <c r="C158" s="160" t="s">
        <v>69</v>
      </c>
      <c r="D158" s="158">
        <v>2885</v>
      </c>
      <c r="E158" s="169">
        <f t="shared" si="8"/>
        <v>259.64999999999998</v>
      </c>
      <c r="F158" s="172" t="s">
        <v>94</v>
      </c>
    </row>
    <row r="159" spans="1:6" x14ac:dyDescent="0.25">
      <c r="A159" s="158">
        <v>2006</v>
      </c>
      <c r="B159" s="158">
        <v>11</v>
      </c>
      <c r="C159" s="160" t="s">
        <v>71</v>
      </c>
      <c r="D159" s="158">
        <v>3272</v>
      </c>
      <c r="E159" s="169">
        <f t="shared" ref="E159:E203" si="9">D159*300*300*1/1000000</f>
        <v>294.48</v>
      </c>
      <c r="F159" s="172" t="s">
        <v>95</v>
      </c>
    </row>
    <row r="160" spans="1:6" x14ac:dyDescent="0.25">
      <c r="A160" s="158">
        <v>2006</v>
      </c>
      <c r="B160" s="158">
        <v>10</v>
      </c>
      <c r="C160" s="160" t="s">
        <v>72</v>
      </c>
      <c r="D160" s="158">
        <v>4146</v>
      </c>
      <c r="E160" s="169">
        <f t="shared" si="9"/>
        <v>373.14</v>
      </c>
      <c r="F160" s="172" t="s">
        <v>86</v>
      </c>
    </row>
    <row r="161" spans="1:6" x14ac:dyDescent="0.25">
      <c r="A161" s="158">
        <v>2006</v>
      </c>
      <c r="B161" s="158">
        <v>170</v>
      </c>
      <c r="C161" s="160" t="s">
        <v>73</v>
      </c>
      <c r="D161" s="158">
        <v>9373</v>
      </c>
      <c r="E161" s="169">
        <f t="shared" si="9"/>
        <v>843.57</v>
      </c>
      <c r="F161" s="172" t="s">
        <v>94</v>
      </c>
    </row>
    <row r="162" spans="1:6" x14ac:dyDescent="0.25">
      <c r="A162" s="158">
        <v>2006</v>
      </c>
      <c r="B162" s="158">
        <v>40</v>
      </c>
      <c r="C162" s="160" t="s">
        <v>74</v>
      </c>
      <c r="D162" s="158">
        <v>10603</v>
      </c>
      <c r="E162" s="169">
        <f t="shared" si="9"/>
        <v>954.27</v>
      </c>
      <c r="F162" s="172" t="s">
        <v>95</v>
      </c>
    </row>
    <row r="163" spans="1:6" x14ac:dyDescent="0.25">
      <c r="A163" s="158">
        <v>2006</v>
      </c>
      <c r="B163" s="158">
        <v>30</v>
      </c>
      <c r="C163" s="160" t="s">
        <v>75</v>
      </c>
      <c r="D163" s="158">
        <v>39679</v>
      </c>
      <c r="E163" s="169">
        <f t="shared" si="9"/>
        <v>3571.11</v>
      </c>
      <c r="F163" s="172" t="s">
        <v>86</v>
      </c>
    </row>
    <row r="164" spans="1:6" x14ac:dyDescent="0.25">
      <c r="A164" s="158">
        <v>2006</v>
      </c>
      <c r="B164" s="158">
        <v>50</v>
      </c>
      <c r="C164" s="160" t="s">
        <v>76</v>
      </c>
      <c r="D164" s="158">
        <v>133757</v>
      </c>
      <c r="E164" s="169">
        <f t="shared" si="9"/>
        <v>12038.13</v>
      </c>
      <c r="F164" s="172" t="s">
        <v>94</v>
      </c>
    </row>
    <row r="165" spans="1:6" x14ac:dyDescent="0.25">
      <c r="A165" s="158">
        <v>2006</v>
      </c>
      <c r="B165" s="158" t="s">
        <v>79</v>
      </c>
      <c r="C165" s="166"/>
      <c r="D165" s="158">
        <v>99992695</v>
      </c>
      <c r="E165" s="169">
        <f t="shared" si="9"/>
        <v>8999342.5500000007</v>
      </c>
    </row>
    <row r="166" spans="1:6" x14ac:dyDescent="0.25">
      <c r="A166" s="158">
        <v>2007</v>
      </c>
      <c r="B166" s="158">
        <v>20</v>
      </c>
      <c r="C166" s="160" t="s">
        <v>78</v>
      </c>
      <c r="D166" s="158">
        <v>25</v>
      </c>
      <c r="E166" s="169">
        <v>2.25</v>
      </c>
      <c r="F166" s="172" t="s">
        <v>86</v>
      </c>
    </row>
    <row r="167" spans="1:6" x14ac:dyDescent="0.25">
      <c r="A167" s="158">
        <v>2007</v>
      </c>
      <c r="B167" s="158">
        <v>190</v>
      </c>
      <c r="C167" s="160" t="s">
        <v>66</v>
      </c>
      <c r="D167" s="158">
        <v>302</v>
      </c>
      <c r="E167" s="169">
        <v>27.18</v>
      </c>
      <c r="F167" s="172" t="s">
        <v>87</v>
      </c>
    </row>
    <row r="168" spans="1:6" x14ac:dyDescent="0.25">
      <c r="A168" s="158">
        <v>2007</v>
      </c>
      <c r="B168" s="158">
        <v>150</v>
      </c>
      <c r="C168" s="160" t="s">
        <v>67</v>
      </c>
      <c r="D168" s="158">
        <v>638</v>
      </c>
      <c r="E168" s="169">
        <v>57.42</v>
      </c>
      <c r="F168" s="172" t="s">
        <v>95</v>
      </c>
    </row>
    <row r="169" spans="1:6" x14ac:dyDescent="0.25">
      <c r="A169" s="158">
        <v>2007</v>
      </c>
      <c r="B169" s="158">
        <v>160</v>
      </c>
      <c r="C169" s="160" t="s">
        <v>68</v>
      </c>
      <c r="D169" s="158">
        <v>1699</v>
      </c>
      <c r="E169" s="169">
        <v>152.91</v>
      </c>
      <c r="F169" s="172" t="s">
        <v>94</v>
      </c>
    </row>
    <row r="170" spans="1:6" x14ac:dyDescent="0.25">
      <c r="A170" s="158">
        <v>2007</v>
      </c>
      <c r="B170" s="158">
        <v>210</v>
      </c>
      <c r="C170" s="160" t="s">
        <v>70</v>
      </c>
      <c r="D170" s="158">
        <v>2675</v>
      </c>
      <c r="E170" s="169">
        <v>240.75</v>
      </c>
      <c r="F170" s="172" t="s">
        <v>88</v>
      </c>
    </row>
    <row r="171" spans="1:6" x14ac:dyDescent="0.25">
      <c r="A171" s="158">
        <v>2007</v>
      </c>
      <c r="B171" s="158">
        <v>12</v>
      </c>
      <c r="C171" s="160" t="s">
        <v>69</v>
      </c>
      <c r="D171" s="158">
        <v>2875</v>
      </c>
      <c r="E171" s="169">
        <v>258.75</v>
      </c>
      <c r="F171" s="172" t="s">
        <v>94</v>
      </c>
    </row>
    <row r="172" spans="1:6" x14ac:dyDescent="0.25">
      <c r="A172" s="158">
        <v>2007</v>
      </c>
      <c r="B172" s="158">
        <v>11</v>
      </c>
      <c r="C172" s="160" t="s">
        <v>71</v>
      </c>
      <c r="D172" s="158">
        <v>3257</v>
      </c>
      <c r="E172" s="169">
        <v>293.13</v>
      </c>
      <c r="F172" s="172" t="s">
        <v>95</v>
      </c>
    </row>
    <row r="173" spans="1:6" x14ac:dyDescent="0.25">
      <c r="A173" s="158">
        <v>2007</v>
      </c>
      <c r="B173" s="158">
        <v>10</v>
      </c>
      <c r="C173" s="160" t="s">
        <v>72</v>
      </c>
      <c r="D173" s="158">
        <v>4141</v>
      </c>
      <c r="E173" s="169">
        <v>372.69</v>
      </c>
      <c r="F173" s="172" t="s">
        <v>86</v>
      </c>
    </row>
    <row r="174" spans="1:6" x14ac:dyDescent="0.25">
      <c r="A174" s="158">
        <v>2007</v>
      </c>
      <c r="B174" s="158">
        <v>170</v>
      </c>
      <c r="C174" s="160" t="s">
        <v>73</v>
      </c>
      <c r="D174" s="158">
        <v>9395</v>
      </c>
      <c r="E174" s="169">
        <v>845.55</v>
      </c>
      <c r="F174" s="172" t="s">
        <v>94</v>
      </c>
    </row>
    <row r="175" spans="1:6" x14ac:dyDescent="0.25">
      <c r="A175" s="158">
        <v>2007</v>
      </c>
      <c r="B175" s="158">
        <v>40</v>
      </c>
      <c r="C175" s="160" t="s">
        <v>74</v>
      </c>
      <c r="D175" s="158">
        <v>10527</v>
      </c>
      <c r="E175" s="169">
        <v>947.43</v>
      </c>
      <c r="F175" s="172" t="s">
        <v>95</v>
      </c>
    </row>
    <row r="176" spans="1:6" x14ac:dyDescent="0.25">
      <c r="A176" s="158">
        <v>2007</v>
      </c>
      <c r="B176" s="158">
        <v>30</v>
      </c>
      <c r="C176" s="160" t="s">
        <v>75</v>
      </c>
      <c r="D176" s="158">
        <v>39421</v>
      </c>
      <c r="E176" s="169">
        <v>3547.89</v>
      </c>
      <c r="F176" s="172" t="s">
        <v>86</v>
      </c>
    </row>
    <row r="177" spans="1:6" x14ac:dyDescent="0.25">
      <c r="A177" s="158">
        <v>2007</v>
      </c>
      <c r="B177" s="158">
        <v>50</v>
      </c>
      <c r="C177" s="160" t="s">
        <v>76</v>
      </c>
      <c r="D177" s="158">
        <v>134062</v>
      </c>
      <c r="E177" s="169">
        <v>12065.58</v>
      </c>
      <c r="F177" s="172" t="s">
        <v>94</v>
      </c>
    </row>
    <row r="178" spans="1:6" x14ac:dyDescent="0.25">
      <c r="A178" s="158">
        <v>2007</v>
      </c>
      <c r="B178" s="158" t="s">
        <v>79</v>
      </c>
      <c r="C178" s="166"/>
      <c r="D178" s="158">
        <v>99992695</v>
      </c>
      <c r="E178" s="169">
        <v>8999342.5500000007</v>
      </c>
    </row>
    <row r="179" spans="1:6" x14ac:dyDescent="0.25">
      <c r="A179" s="158">
        <v>2008</v>
      </c>
      <c r="B179" s="158">
        <v>20</v>
      </c>
      <c r="C179" s="160" t="s">
        <v>78</v>
      </c>
      <c r="D179" s="158">
        <v>25</v>
      </c>
      <c r="E179" s="169">
        <f t="shared" si="9"/>
        <v>2.25</v>
      </c>
      <c r="F179" s="172" t="s">
        <v>86</v>
      </c>
    </row>
    <row r="180" spans="1:6" x14ac:dyDescent="0.25">
      <c r="A180" s="158">
        <v>2008</v>
      </c>
      <c r="B180" s="158">
        <v>190</v>
      </c>
      <c r="C180" s="160" t="s">
        <v>66</v>
      </c>
      <c r="D180" s="158">
        <v>302</v>
      </c>
      <c r="E180" s="169">
        <f t="shared" si="9"/>
        <v>27.18</v>
      </c>
      <c r="F180" s="172" t="s">
        <v>87</v>
      </c>
    </row>
    <row r="181" spans="1:6" x14ac:dyDescent="0.25">
      <c r="A181" s="158">
        <v>2008</v>
      </c>
      <c r="B181" s="158">
        <v>150</v>
      </c>
      <c r="C181" s="160" t="s">
        <v>67</v>
      </c>
      <c r="D181" s="158">
        <v>638</v>
      </c>
      <c r="E181" s="169">
        <f t="shared" si="9"/>
        <v>57.42</v>
      </c>
      <c r="F181" s="172" t="s">
        <v>95</v>
      </c>
    </row>
    <row r="182" spans="1:6" x14ac:dyDescent="0.25">
      <c r="A182" s="158">
        <v>2008</v>
      </c>
      <c r="B182" s="158">
        <v>160</v>
      </c>
      <c r="C182" s="160" t="s">
        <v>68</v>
      </c>
      <c r="D182" s="158">
        <v>1699</v>
      </c>
      <c r="E182" s="169">
        <f t="shared" si="9"/>
        <v>152.91</v>
      </c>
      <c r="F182" s="172" t="s">
        <v>94</v>
      </c>
    </row>
    <row r="183" spans="1:6" x14ac:dyDescent="0.25">
      <c r="A183" s="158">
        <v>2008</v>
      </c>
      <c r="B183" s="158">
        <v>210</v>
      </c>
      <c r="C183" s="160" t="s">
        <v>70</v>
      </c>
      <c r="D183" s="158">
        <v>2675</v>
      </c>
      <c r="E183" s="169">
        <f t="shared" si="9"/>
        <v>240.75</v>
      </c>
      <c r="F183" s="172" t="s">
        <v>88</v>
      </c>
    </row>
    <row r="184" spans="1:6" x14ac:dyDescent="0.25">
      <c r="A184" s="158">
        <v>2008</v>
      </c>
      <c r="B184" s="158">
        <v>12</v>
      </c>
      <c r="C184" s="160" t="s">
        <v>69</v>
      </c>
      <c r="D184" s="158">
        <v>2875</v>
      </c>
      <c r="E184" s="169">
        <f t="shared" si="9"/>
        <v>258.75</v>
      </c>
      <c r="F184" s="172" t="s">
        <v>94</v>
      </c>
    </row>
    <row r="185" spans="1:6" x14ac:dyDescent="0.25">
      <c r="A185" s="158">
        <v>2008</v>
      </c>
      <c r="B185" s="158">
        <v>11</v>
      </c>
      <c r="C185" s="160" t="s">
        <v>71</v>
      </c>
      <c r="D185" s="158">
        <v>3257</v>
      </c>
      <c r="E185" s="169">
        <f t="shared" si="9"/>
        <v>293.13</v>
      </c>
      <c r="F185" s="172" t="s">
        <v>95</v>
      </c>
    </row>
    <row r="186" spans="1:6" x14ac:dyDescent="0.25">
      <c r="A186" s="158">
        <v>2008</v>
      </c>
      <c r="B186" s="158">
        <v>10</v>
      </c>
      <c r="C186" s="160" t="s">
        <v>72</v>
      </c>
      <c r="D186" s="158">
        <v>4141</v>
      </c>
      <c r="E186" s="169">
        <f t="shared" si="9"/>
        <v>372.69</v>
      </c>
      <c r="F186" s="172" t="s">
        <v>86</v>
      </c>
    </row>
    <row r="187" spans="1:6" x14ac:dyDescent="0.25">
      <c r="A187" s="158">
        <v>2008</v>
      </c>
      <c r="B187" s="158">
        <v>170</v>
      </c>
      <c r="C187" s="160" t="s">
        <v>73</v>
      </c>
      <c r="D187" s="158">
        <v>9395</v>
      </c>
      <c r="E187" s="169">
        <f t="shared" si="9"/>
        <v>845.55</v>
      </c>
      <c r="F187" s="172" t="s">
        <v>94</v>
      </c>
    </row>
    <row r="188" spans="1:6" x14ac:dyDescent="0.25">
      <c r="A188" s="158">
        <v>2008</v>
      </c>
      <c r="B188" s="158">
        <v>40</v>
      </c>
      <c r="C188" s="160" t="s">
        <v>74</v>
      </c>
      <c r="D188" s="158">
        <v>10527</v>
      </c>
      <c r="E188" s="169">
        <f t="shared" si="9"/>
        <v>947.43</v>
      </c>
      <c r="F188" s="172" t="s">
        <v>95</v>
      </c>
    </row>
    <row r="189" spans="1:6" x14ac:dyDescent="0.25">
      <c r="A189" s="158">
        <v>2008</v>
      </c>
      <c r="B189" s="158">
        <v>30</v>
      </c>
      <c r="C189" s="160" t="s">
        <v>75</v>
      </c>
      <c r="D189" s="158">
        <v>39421</v>
      </c>
      <c r="E189" s="169">
        <f t="shared" si="9"/>
        <v>3547.89</v>
      </c>
      <c r="F189" s="172" t="s">
        <v>86</v>
      </c>
    </row>
    <row r="190" spans="1:6" x14ac:dyDescent="0.25">
      <c r="A190" s="158">
        <v>2008</v>
      </c>
      <c r="B190" s="158">
        <v>50</v>
      </c>
      <c r="C190" s="160" t="s">
        <v>76</v>
      </c>
      <c r="D190" s="158">
        <v>134062</v>
      </c>
      <c r="E190" s="169">
        <f t="shared" si="9"/>
        <v>12065.58</v>
      </c>
      <c r="F190" s="172" t="s">
        <v>94</v>
      </c>
    </row>
    <row r="191" spans="1:6" x14ac:dyDescent="0.25">
      <c r="A191" s="158">
        <v>2008</v>
      </c>
      <c r="B191" s="158" t="s">
        <v>77</v>
      </c>
      <c r="C191" s="166"/>
      <c r="D191" s="158">
        <v>99992695</v>
      </c>
      <c r="E191" s="169">
        <f t="shared" si="9"/>
        <v>8999342.5500000007</v>
      </c>
    </row>
    <row r="192" spans="1:6" x14ac:dyDescent="0.25">
      <c r="A192" s="158">
        <v>2009</v>
      </c>
      <c r="B192" s="158">
        <v>20</v>
      </c>
      <c r="C192" s="160" t="s">
        <v>78</v>
      </c>
      <c r="D192" s="158">
        <v>25</v>
      </c>
      <c r="E192" s="169">
        <f t="shared" si="9"/>
        <v>2.25</v>
      </c>
      <c r="F192" s="172" t="s">
        <v>86</v>
      </c>
    </row>
    <row r="193" spans="1:6" x14ac:dyDescent="0.25">
      <c r="A193" s="158">
        <v>2009</v>
      </c>
      <c r="B193" s="158">
        <v>190</v>
      </c>
      <c r="C193" s="160" t="s">
        <v>66</v>
      </c>
      <c r="D193" s="158">
        <v>340</v>
      </c>
      <c r="E193" s="169">
        <f t="shared" si="9"/>
        <v>30.6</v>
      </c>
      <c r="F193" s="172" t="s">
        <v>87</v>
      </c>
    </row>
    <row r="194" spans="1:6" x14ac:dyDescent="0.25">
      <c r="A194" s="158">
        <v>2009</v>
      </c>
      <c r="B194" s="158">
        <v>150</v>
      </c>
      <c r="C194" s="160" t="s">
        <v>67</v>
      </c>
      <c r="D194" s="158">
        <v>654</v>
      </c>
      <c r="E194" s="169">
        <f t="shared" si="9"/>
        <v>58.86</v>
      </c>
      <c r="F194" s="172" t="s">
        <v>95</v>
      </c>
    </row>
    <row r="195" spans="1:6" x14ac:dyDescent="0.25">
      <c r="A195" s="158">
        <v>2009</v>
      </c>
      <c r="B195" s="158">
        <v>160</v>
      </c>
      <c r="C195" s="160" t="s">
        <v>68</v>
      </c>
      <c r="D195" s="158">
        <v>1718</v>
      </c>
      <c r="E195" s="169">
        <f t="shared" si="9"/>
        <v>154.62</v>
      </c>
      <c r="F195" s="172" t="s">
        <v>94</v>
      </c>
    </row>
    <row r="196" spans="1:6" x14ac:dyDescent="0.25">
      <c r="A196" s="158">
        <v>2009</v>
      </c>
      <c r="B196" s="158">
        <v>210</v>
      </c>
      <c r="C196" s="160" t="s">
        <v>70</v>
      </c>
      <c r="D196" s="158">
        <v>2645</v>
      </c>
      <c r="E196" s="169">
        <f t="shared" si="9"/>
        <v>238.05</v>
      </c>
      <c r="F196" s="172" t="s">
        <v>88</v>
      </c>
    </row>
    <row r="197" spans="1:6" x14ac:dyDescent="0.25">
      <c r="A197" s="158">
        <v>2009</v>
      </c>
      <c r="B197" s="158">
        <v>12</v>
      </c>
      <c r="C197" s="160" t="s">
        <v>69</v>
      </c>
      <c r="D197" s="158">
        <v>2895</v>
      </c>
      <c r="E197" s="169">
        <f t="shared" si="9"/>
        <v>260.55</v>
      </c>
      <c r="F197" s="172" t="s">
        <v>94</v>
      </c>
    </row>
    <row r="198" spans="1:6" x14ac:dyDescent="0.25">
      <c r="A198" s="158">
        <v>2009</v>
      </c>
      <c r="B198" s="158">
        <v>11</v>
      </c>
      <c r="C198" s="160" t="s">
        <v>71</v>
      </c>
      <c r="D198" s="158">
        <v>3291</v>
      </c>
      <c r="E198" s="169">
        <f t="shared" si="9"/>
        <v>296.19</v>
      </c>
      <c r="F198" s="172" t="s">
        <v>95</v>
      </c>
    </row>
    <row r="199" spans="1:6" x14ac:dyDescent="0.25">
      <c r="A199" s="158">
        <v>2009</v>
      </c>
      <c r="B199" s="158">
        <v>10</v>
      </c>
      <c r="C199" s="160" t="s">
        <v>72</v>
      </c>
      <c r="D199" s="158">
        <v>4132</v>
      </c>
      <c r="E199" s="169">
        <f t="shared" si="9"/>
        <v>371.88</v>
      </c>
      <c r="F199" s="172" t="s">
        <v>86</v>
      </c>
    </row>
    <row r="200" spans="1:6" x14ac:dyDescent="0.25">
      <c r="A200" s="158">
        <v>2009</v>
      </c>
      <c r="B200" s="158">
        <v>170</v>
      </c>
      <c r="C200" s="160" t="s">
        <v>73</v>
      </c>
      <c r="D200" s="158">
        <v>9411</v>
      </c>
      <c r="E200" s="169">
        <f t="shared" si="9"/>
        <v>846.99</v>
      </c>
      <c r="F200" s="172" t="s">
        <v>94</v>
      </c>
    </row>
    <row r="201" spans="1:6" x14ac:dyDescent="0.25">
      <c r="A201" s="158">
        <v>2009</v>
      </c>
      <c r="B201" s="158">
        <v>40</v>
      </c>
      <c r="C201" s="160" t="s">
        <v>74</v>
      </c>
      <c r="D201" s="158">
        <v>10578</v>
      </c>
      <c r="E201" s="169">
        <f t="shared" si="9"/>
        <v>952.02</v>
      </c>
      <c r="F201" s="172" t="s">
        <v>95</v>
      </c>
    </row>
    <row r="202" spans="1:6" x14ac:dyDescent="0.25">
      <c r="A202" s="158">
        <v>2009</v>
      </c>
      <c r="B202" s="158">
        <v>30</v>
      </c>
      <c r="C202" s="160" t="s">
        <v>75</v>
      </c>
      <c r="D202" s="158">
        <v>39255</v>
      </c>
      <c r="E202" s="169">
        <f t="shared" si="9"/>
        <v>3532.95</v>
      </c>
      <c r="F202" s="172" t="s">
        <v>86</v>
      </c>
    </row>
    <row r="203" spans="1:6" x14ac:dyDescent="0.25">
      <c r="A203" s="158">
        <v>2009</v>
      </c>
      <c r="B203" s="158">
        <v>50</v>
      </c>
      <c r="C203" s="160" t="s">
        <v>76</v>
      </c>
      <c r="D203" s="158">
        <v>134073</v>
      </c>
      <c r="E203" s="169">
        <f t="shared" si="9"/>
        <v>12066.57</v>
      </c>
      <c r="F203" s="172" t="s">
        <v>94</v>
      </c>
    </row>
    <row r="204" spans="1:6" x14ac:dyDescent="0.25">
      <c r="A204" s="158">
        <v>2009</v>
      </c>
      <c r="B204" s="158" t="s">
        <v>77</v>
      </c>
      <c r="C204" s="166"/>
      <c r="D204" s="158">
        <v>99992695</v>
      </c>
      <c r="E204" s="169">
        <f>D204*300*300*1/1000000</f>
        <v>8999342.5500000007</v>
      </c>
    </row>
    <row r="205" spans="1:6" x14ac:dyDescent="0.25">
      <c r="A205" s="158">
        <v>2010</v>
      </c>
      <c r="B205" s="158">
        <v>20</v>
      </c>
      <c r="C205" s="160" t="s">
        <v>78</v>
      </c>
      <c r="D205" s="158">
        <v>25</v>
      </c>
      <c r="E205" s="169">
        <f>D205*300*300*1/1000000</f>
        <v>2.25</v>
      </c>
      <c r="F205" s="172" t="s">
        <v>86</v>
      </c>
    </row>
    <row r="206" spans="1:6" x14ac:dyDescent="0.25">
      <c r="A206" s="158">
        <v>2010</v>
      </c>
      <c r="B206" s="158">
        <v>190</v>
      </c>
      <c r="C206" s="160" t="s">
        <v>66</v>
      </c>
      <c r="D206" s="158">
        <v>350</v>
      </c>
      <c r="E206" s="169">
        <f t="shared" ref="E206:E217" si="10">D206*300*300*1/1000000</f>
        <v>31.5</v>
      </c>
      <c r="F206" s="172" t="s">
        <v>87</v>
      </c>
    </row>
    <row r="207" spans="1:6" x14ac:dyDescent="0.25">
      <c r="A207" s="158">
        <v>2010</v>
      </c>
      <c r="B207" s="158">
        <v>150</v>
      </c>
      <c r="C207" s="160" t="s">
        <v>67</v>
      </c>
      <c r="D207" s="158">
        <v>672</v>
      </c>
      <c r="E207" s="169">
        <f t="shared" si="10"/>
        <v>60.48</v>
      </c>
      <c r="F207" s="172" t="s">
        <v>95</v>
      </c>
    </row>
    <row r="208" spans="1:6" x14ac:dyDescent="0.25">
      <c r="A208" s="158">
        <v>2010</v>
      </c>
      <c r="B208" s="158">
        <v>160</v>
      </c>
      <c r="C208" s="160" t="s">
        <v>68</v>
      </c>
      <c r="D208" s="158">
        <v>1698</v>
      </c>
      <c r="E208" s="169">
        <f t="shared" si="10"/>
        <v>152.82</v>
      </c>
      <c r="F208" s="172" t="s">
        <v>94</v>
      </c>
    </row>
    <row r="209" spans="1:6" x14ac:dyDescent="0.25">
      <c r="A209" s="158">
        <v>2010</v>
      </c>
      <c r="B209" s="158">
        <v>210</v>
      </c>
      <c r="C209" s="160" t="s">
        <v>70</v>
      </c>
      <c r="D209" s="158">
        <v>2645</v>
      </c>
      <c r="E209" s="169">
        <f t="shared" si="10"/>
        <v>238.05</v>
      </c>
      <c r="F209" s="172" t="s">
        <v>88</v>
      </c>
    </row>
    <row r="210" spans="1:6" x14ac:dyDescent="0.25">
      <c r="A210" s="158">
        <v>2010</v>
      </c>
      <c r="B210" s="158">
        <v>12</v>
      </c>
      <c r="C210" s="160" t="s">
        <v>69</v>
      </c>
      <c r="D210" s="158">
        <v>2947</v>
      </c>
      <c r="E210" s="169">
        <f t="shared" si="10"/>
        <v>265.23</v>
      </c>
      <c r="F210" s="172" t="s">
        <v>94</v>
      </c>
    </row>
    <row r="211" spans="1:6" x14ac:dyDescent="0.25">
      <c r="A211" s="158">
        <v>2010</v>
      </c>
      <c r="B211" s="158">
        <v>11</v>
      </c>
      <c r="C211" s="160" t="s">
        <v>71</v>
      </c>
      <c r="D211" s="158">
        <v>3376</v>
      </c>
      <c r="E211" s="169">
        <f t="shared" si="10"/>
        <v>303.83999999999997</v>
      </c>
      <c r="F211" s="172" t="s">
        <v>95</v>
      </c>
    </row>
    <row r="212" spans="1:6" x14ac:dyDescent="0.25">
      <c r="A212" s="158">
        <v>2010</v>
      </c>
      <c r="B212" s="158">
        <v>10</v>
      </c>
      <c r="C212" s="160" t="s">
        <v>72</v>
      </c>
      <c r="D212" s="158">
        <v>4134</v>
      </c>
      <c r="E212" s="169">
        <f t="shared" si="10"/>
        <v>372.06</v>
      </c>
      <c r="F212" s="172" t="s">
        <v>86</v>
      </c>
    </row>
    <row r="213" spans="1:6" x14ac:dyDescent="0.25">
      <c r="A213" s="158">
        <v>2010</v>
      </c>
      <c r="B213" s="158">
        <v>170</v>
      </c>
      <c r="C213" s="160" t="s">
        <v>73</v>
      </c>
      <c r="D213" s="158">
        <v>9359</v>
      </c>
      <c r="E213" s="169">
        <f t="shared" si="10"/>
        <v>842.31</v>
      </c>
      <c r="F213" s="172" t="s">
        <v>94</v>
      </c>
    </row>
    <row r="214" spans="1:6" x14ac:dyDescent="0.25">
      <c r="A214" s="158">
        <v>2010</v>
      </c>
      <c r="B214" s="158">
        <v>40</v>
      </c>
      <c r="C214" s="160" t="s">
        <v>74</v>
      </c>
      <c r="D214" s="158">
        <v>10698</v>
      </c>
      <c r="E214" s="169">
        <f t="shared" si="10"/>
        <v>962.82</v>
      </c>
      <c r="F214" s="172" t="s">
        <v>95</v>
      </c>
    </row>
    <row r="215" spans="1:6" x14ac:dyDescent="0.25">
      <c r="A215" s="158">
        <v>2010</v>
      </c>
      <c r="B215" s="158">
        <v>30</v>
      </c>
      <c r="C215" s="160" t="s">
        <v>75</v>
      </c>
      <c r="D215" s="158">
        <v>39442</v>
      </c>
      <c r="E215" s="169">
        <f t="shared" si="10"/>
        <v>3549.78</v>
      </c>
      <c r="F215" s="172" t="s">
        <v>86</v>
      </c>
    </row>
    <row r="216" spans="1:6" x14ac:dyDescent="0.25">
      <c r="A216" s="158">
        <v>2010</v>
      </c>
      <c r="B216" s="158">
        <v>50</v>
      </c>
      <c r="C216" s="160" t="s">
        <v>76</v>
      </c>
      <c r="D216" s="158">
        <v>133671</v>
      </c>
      <c r="E216" s="169">
        <f t="shared" si="10"/>
        <v>12030.39</v>
      </c>
      <c r="F216" s="172" t="s">
        <v>94</v>
      </c>
    </row>
    <row r="217" spans="1:6" x14ac:dyDescent="0.25">
      <c r="A217" s="158">
        <v>2010</v>
      </c>
      <c r="B217" s="158" t="s">
        <v>77</v>
      </c>
      <c r="C217" s="166"/>
      <c r="D217" s="158">
        <v>99992695</v>
      </c>
      <c r="E217" s="169">
        <f t="shared" si="10"/>
        <v>8999342.5500000007</v>
      </c>
    </row>
    <row r="218" spans="1:6" x14ac:dyDescent="0.25">
      <c r="A218" s="158">
        <v>2011</v>
      </c>
      <c r="B218" s="158">
        <v>20</v>
      </c>
      <c r="C218" s="160" t="s">
        <v>78</v>
      </c>
      <c r="D218" s="158">
        <v>25</v>
      </c>
      <c r="E218" s="169">
        <f t="shared" ref="E218:E249" si="11">D218*300*300*1/1000000</f>
        <v>2.25</v>
      </c>
      <c r="F218" s="172" t="s">
        <v>86</v>
      </c>
    </row>
    <row r="219" spans="1:6" x14ac:dyDescent="0.25">
      <c r="A219" s="158">
        <v>2011</v>
      </c>
      <c r="B219" s="158">
        <v>190</v>
      </c>
      <c r="C219" s="160" t="s">
        <v>66</v>
      </c>
      <c r="D219" s="158">
        <v>360</v>
      </c>
      <c r="E219" s="169">
        <f t="shared" si="11"/>
        <v>32.4</v>
      </c>
      <c r="F219" s="172" t="s">
        <v>87</v>
      </c>
    </row>
    <row r="220" spans="1:6" x14ac:dyDescent="0.25">
      <c r="A220" s="158">
        <v>2011</v>
      </c>
      <c r="B220" s="158">
        <v>150</v>
      </c>
      <c r="C220" s="160" t="s">
        <v>67</v>
      </c>
      <c r="D220" s="158">
        <v>672</v>
      </c>
      <c r="E220" s="169">
        <f t="shared" si="11"/>
        <v>60.48</v>
      </c>
      <c r="F220" s="172" t="s">
        <v>95</v>
      </c>
    </row>
    <row r="221" spans="1:6" x14ac:dyDescent="0.25">
      <c r="A221" s="158">
        <v>2011</v>
      </c>
      <c r="B221" s="158">
        <v>160</v>
      </c>
      <c r="C221" s="160" t="s">
        <v>68</v>
      </c>
      <c r="D221" s="158">
        <v>1697</v>
      </c>
      <c r="E221" s="169">
        <f t="shared" si="11"/>
        <v>152.72999999999999</v>
      </c>
      <c r="F221" s="172" t="s">
        <v>94</v>
      </c>
    </row>
    <row r="222" spans="1:6" x14ac:dyDescent="0.25">
      <c r="A222" s="158">
        <v>2011</v>
      </c>
      <c r="B222" s="158">
        <v>210</v>
      </c>
      <c r="C222" s="160" t="s">
        <v>70</v>
      </c>
      <c r="D222" s="158">
        <v>2641</v>
      </c>
      <c r="E222" s="169">
        <f t="shared" si="11"/>
        <v>237.69</v>
      </c>
      <c r="F222" s="172" t="s">
        <v>88</v>
      </c>
    </row>
    <row r="223" spans="1:6" x14ac:dyDescent="0.25">
      <c r="A223" s="158">
        <v>2011</v>
      </c>
      <c r="B223" s="158">
        <v>12</v>
      </c>
      <c r="C223" s="160" t="s">
        <v>69</v>
      </c>
      <c r="D223" s="158">
        <v>2951</v>
      </c>
      <c r="E223" s="169">
        <f t="shared" si="11"/>
        <v>265.58999999999997</v>
      </c>
      <c r="F223" s="172" t="s">
        <v>94</v>
      </c>
    </row>
    <row r="224" spans="1:6" x14ac:dyDescent="0.25">
      <c r="A224" s="158">
        <v>2011</v>
      </c>
      <c r="B224" s="158">
        <v>11</v>
      </c>
      <c r="C224" s="160" t="s">
        <v>71</v>
      </c>
      <c r="D224" s="158">
        <v>3377</v>
      </c>
      <c r="E224" s="169">
        <f t="shared" si="11"/>
        <v>303.93</v>
      </c>
      <c r="F224" s="172" t="s">
        <v>95</v>
      </c>
    </row>
    <row r="225" spans="1:6" x14ac:dyDescent="0.25">
      <c r="A225" s="158">
        <v>2011</v>
      </c>
      <c r="B225" s="158">
        <v>10</v>
      </c>
      <c r="C225" s="160" t="s">
        <v>72</v>
      </c>
      <c r="D225" s="158">
        <v>4132</v>
      </c>
      <c r="E225" s="169">
        <f t="shared" si="11"/>
        <v>371.88</v>
      </c>
      <c r="F225" s="172" t="s">
        <v>86</v>
      </c>
    </row>
    <row r="226" spans="1:6" x14ac:dyDescent="0.25">
      <c r="A226" s="158">
        <v>2011</v>
      </c>
      <c r="B226" s="158">
        <v>170</v>
      </c>
      <c r="C226" s="160" t="s">
        <v>73</v>
      </c>
      <c r="D226" s="158">
        <v>9351</v>
      </c>
      <c r="E226" s="169">
        <f t="shared" si="11"/>
        <v>841.59</v>
      </c>
      <c r="F226" s="172" t="s">
        <v>94</v>
      </c>
    </row>
    <row r="227" spans="1:6" x14ac:dyDescent="0.25">
      <c r="A227" s="158">
        <v>2011</v>
      </c>
      <c r="B227" s="158">
        <v>40</v>
      </c>
      <c r="C227" s="160" t="s">
        <v>74</v>
      </c>
      <c r="D227" s="158">
        <v>10670</v>
      </c>
      <c r="E227" s="169">
        <f t="shared" si="11"/>
        <v>960.3</v>
      </c>
      <c r="F227" s="172" t="s">
        <v>95</v>
      </c>
    </row>
    <row r="228" spans="1:6" x14ac:dyDescent="0.25">
      <c r="A228" s="158">
        <v>2011</v>
      </c>
      <c r="B228" s="158">
        <v>30</v>
      </c>
      <c r="C228" s="160" t="s">
        <v>75</v>
      </c>
      <c r="D228" s="158">
        <v>39413</v>
      </c>
      <c r="E228" s="169">
        <f t="shared" si="11"/>
        <v>3547.17</v>
      </c>
      <c r="F228" s="172" t="s">
        <v>86</v>
      </c>
    </row>
    <row r="229" spans="1:6" x14ac:dyDescent="0.25">
      <c r="A229" s="158">
        <v>2011</v>
      </c>
      <c r="B229" s="158">
        <v>50</v>
      </c>
      <c r="C229" s="160" t="s">
        <v>76</v>
      </c>
      <c r="D229" s="158">
        <v>133728</v>
      </c>
      <c r="E229" s="169">
        <f t="shared" si="11"/>
        <v>12035.52</v>
      </c>
      <c r="F229" s="172" t="s">
        <v>94</v>
      </c>
    </row>
    <row r="230" spans="1:6" x14ac:dyDescent="0.25">
      <c r="A230" s="158">
        <v>2011</v>
      </c>
      <c r="B230" s="158" t="s">
        <v>77</v>
      </c>
      <c r="C230" s="166"/>
      <c r="D230" s="158">
        <v>99992695</v>
      </c>
      <c r="E230" s="169">
        <f t="shared" si="11"/>
        <v>8999342.5500000007</v>
      </c>
    </row>
    <row r="231" spans="1:6" x14ac:dyDescent="0.25">
      <c r="A231" s="158">
        <v>2012</v>
      </c>
      <c r="B231" s="158">
        <v>20</v>
      </c>
      <c r="C231" s="160" t="s">
        <v>78</v>
      </c>
      <c r="D231" s="158">
        <v>25</v>
      </c>
      <c r="E231" s="169">
        <f t="shared" si="11"/>
        <v>2.25</v>
      </c>
      <c r="F231" s="172" t="s">
        <v>86</v>
      </c>
    </row>
    <row r="232" spans="1:6" x14ac:dyDescent="0.25">
      <c r="A232" s="158">
        <v>2012</v>
      </c>
      <c r="B232" s="158">
        <v>190</v>
      </c>
      <c r="C232" s="160" t="s">
        <v>66</v>
      </c>
      <c r="D232" s="158">
        <v>366</v>
      </c>
      <c r="E232" s="169">
        <f t="shared" si="11"/>
        <v>32.94</v>
      </c>
      <c r="F232" s="172" t="s">
        <v>87</v>
      </c>
    </row>
    <row r="233" spans="1:6" x14ac:dyDescent="0.25">
      <c r="A233" s="158">
        <v>2012</v>
      </c>
      <c r="B233" s="158">
        <v>150</v>
      </c>
      <c r="C233" s="160" t="s">
        <v>67</v>
      </c>
      <c r="D233" s="158">
        <v>672</v>
      </c>
      <c r="E233" s="169">
        <f t="shared" si="11"/>
        <v>60.48</v>
      </c>
      <c r="F233" s="172" t="s">
        <v>95</v>
      </c>
    </row>
    <row r="234" spans="1:6" x14ac:dyDescent="0.25">
      <c r="A234" s="158">
        <v>2012</v>
      </c>
      <c r="B234" s="158">
        <v>160</v>
      </c>
      <c r="C234" s="160" t="s">
        <v>68</v>
      </c>
      <c r="D234" s="158">
        <v>1692</v>
      </c>
      <c r="E234" s="169">
        <f t="shared" si="11"/>
        <v>152.28</v>
      </c>
      <c r="F234" s="172" t="s">
        <v>94</v>
      </c>
    </row>
    <row r="235" spans="1:6" x14ac:dyDescent="0.25">
      <c r="A235" s="158">
        <v>2012</v>
      </c>
      <c r="B235" s="158">
        <v>210</v>
      </c>
      <c r="C235" s="160" t="s">
        <v>70</v>
      </c>
      <c r="D235" s="158">
        <v>2641</v>
      </c>
      <c r="E235" s="169">
        <f t="shared" si="11"/>
        <v>237.69</v>
      </c>
      <c r="F235" s="172" t="s">
        <v>88</v>
      </c>
    </row>
    <row r="236" spans="1:6" x14ac:dyDescent="0.25">
      <c r="A236" s="158">
        <v>2012</v>
      </c>
      <c r="B236" s="158">
        <v>12</v>
      </c>
      <c r="C236" s="160" t="s">
        <v>69</v>
      </c>
      <c r="D236" s="158">
        <v>2967</v>
      </c>
      <c r="E236" s="169">
        <f t="shared" si="11"/>
        <v>267.02999999999997</v>
      </c>
      <c r="F236" s="172" t="s">
        <v>94</v>
      </c>
    </row>
    <row r="237" spans="1:6" x14ac:dyDescent="0.25">
      <c r="A237" s="158">
        <v>2012</v>
      </c>
      <c r="B237" s="158">
        <v>11</v>
      </c>
      <c r="C237" s="160" t="s">
        <v>71</v>
      </c>
      <c r="D237" s="158">
        <v>3380</v>
      </c>
      <c r="E237" s="169">
        <f t="shared" si="11"/>
        <v>304.2</v>
      </c>
      <c r="F237" s="172" t="s">
        <v>95</v>
      </c>
    </row>
    <row r="238" spans="1:6" x14ac:dyDescent="0.25">
      <c r="A238" s="158">
        <v>2012</v>
      </c>
      <c r="B238" s="158">
        <v>10</v>
      </c>
      <c r="C238" s="160" t="s">
        <v>72</v>
      </c>
      <c r="D238" s="158">
        <v>4130</v>
      </c>
      <c r="E238" s="169">
        <f t="shared" si="11"/>
        <v>371.7</v>
      </c>
      <c r="F238" s="172" t="s">
        <v>86</v>
      </c>
    </row>
    <row r="239" spans="1:6" x14ac:dyDescent="0.25">
      <c r="A239" s="158">
        <v>2012</v>
      </c>
      <c r="B239" s="158">
        <v>170</v>
      </c>
      <c r="C239" s="160" t="s">
        <v>73</v>
      </c>
      <c r="D239" s="158">
        <v>9346</v>
      </c>
      <c r="E239" s="169">
        <f t="shared" si="11"/>
        <v>841.14</v>
      </c>
      <c r="F239" s="172" t="s">
        <v>94</v>
      </c>
    </row>
    <row r="240" spans="1:6" x14ac:dyDescent="0.25">
      <c r="A240" s="158">
        <v>2012</v>
      </c>
      <c r="B240" s="158">
        <v>40</v>
      </c>
      <c r="C240" s="160" t="s">
        <v>74</v>
      </c>
      <c r="D240" s="158">
        <v>10715</v>
      </c>
      <c r="E240" s="169">
        <f t="shared" si="11"/>
        <v>964.35</v>
      </c>
      <c r="F240" s="172" t="s">
        <v>95</v>
      </c>
    </row>
    <row r="241" spans="1:6" x14ac:dyDescent="0.25">
      <c r="A241" s="158">
        <v>2012</v>
      </c>
      <c r="B241" s="158">
        <v>30</v>
      </c>
      <c r="C241" s="160" t="s">
        <v>75</v>
      </c>
      <c r="D241" s="158">
        <v>39498</v>
      </c>
      <c r="E241" s="169">
        <f t="shared" si="11"/>
        <v>3554.82</v>
      </c>
      <c r="F241" s="172" t="s">
        <v>86</v>
      </c>
    </row>
    <row r="242" spans="1:6" x14ac:dyDescent="0.25">
      <c r="A242" s="158">
        <v>2012</v>
      </c>
      <c r="B242" s="158">
        <v>50</v>
      </c>
      <c r="C242" s="160" t="s">
        <v>76</v>
      </c>
      <c r="D242" s="158">
        <v>133585</v>
      </c>
      <c r="E242" s="169">
        <f t="shared" si="11"/>
        <v>12022.65</v>
      </c>
      <c r="F242" s="172" t="s">
        <v>94</v>
      </c>
    </row>
    <row r="243" spans="1:6" x14ac:dyDescent="0.25">
      <c r="A243" s="158">
        <v>2012</v>
      </c>
      <c r="B243" s="158" t="s">
        <v>77</v>
      </c>
      <c r="C243" s="166"/>
      <c r="D243" s="158">
        <v>99992695</v>
      </c>
      <c r="E243" s="169">
        <f t="shared" si="11"/>
        <v>8999342.5500000007</v>
      </c>
    </row>
    <row r="244" spans="1:6" x14ac:dyDescent="0.25">
      <c r="A244" s="158">
        <v>2013</v>
      </c>
      <c r="B244" s="158">
        <v>20</v>
      </c>
      <c r="C244" s="160" t="s">
        <v>78</v>
      </c>
      <c r="D244" s="158">
        <v>25</v>
      </c>
      <c r="E244" s="169">
        <f t="shared" si="11"/>
        <v>2.25</v>
      </c>
      <c r="F244" s="172" t="s">
        <v>86</v>
      </c>
    </row>
    <row r="245" spans="1:6" x14ac:dyDescent="0.25">
      <c r="A245" s="158">
        <v>2013</v>
      </c>
      <c r="B245" s="158">
        <v>190</v>
      </c>
      <c r="C245" s="160" t="s">
        <v>66</v>
      </c>
      <c r="D245" s="158">
        <v>377</v>
      </c>
      <c r="E245" s="169">
        <f t="shared" si="11"/>
        <v>33.93</v>
      </c>
      <c r="F245" s="172" t="s">
        <v>87</v>
      </c>
    </row>
    <row r="246" spans="1:6" x14ac:dyDescent="0.25">
      <c r="A246" s="158">
        <v>2013</v>
      </c>
      <c r="B246" s="158">
        <v>150</v>
      </c>
      <c r="C246" s="160" t="s">
        <v>67</v>
      </c>
      <c r="D246" s="158">
        <v>680</v>
      </c>
      <c r="E246" s="169">
        <f t="shared" si="11"/>
        <v>61.2</v>
      </c>
      <c r="F246" s="172" t="s">
        <v>95</v>
      </c>
    </row>
    <row r="247" spans="1:6" x14ac:dyDescent="0.25">
      <c r="A247" s="158">
        <v>2013</v>
      </c>
      <c r="B247" s="158">
        <v>160</v>
      </c>
      <c r="C247" s="160" t="s">
        <v>68</v>
      </c>
      <c r="D247" s="158">
        <v>1691</v>
      </c>
      <c r="E247" s="169">
        <f t="shared" si="11"/>
        <v>152.19</v>
      </c>
      <c r="F247" s="172" t="s">
        <v>94</v>
      </c>
    </row>
    <row r="248" spans="1:6" x14ac:dyDescent="0.25">
      <c r="A248" s="158">
        <v>2013</v>
      </c>
      <c r="B248" s="158">
        <v>210</v>
      </c>
      <c r="C248" s="160" t="s">
        <v>70</v>
      </c>
      <c r="D248" s="158">
        <v>2640</v>
      </c>
      <c r="E248" s="169">
        <f t="shared" si="11"/>
        <v>237.6</v>
      </c>
      <c r="F248" s="172" t="s">
        <v>88</v>
      </c>
    </row>
    <row r="249" spans="1:6" x14ac:dyDescent="0.25">
      <c r="A249" s="158">
        <v>2013</v>
      </c>
      <c r="B249" s="158">
        <v>12</v>
      </c>
      <c r="C249" s="160" t="s">
        <v>69</v>
      </c>
      <c r="D249" s="158">
        <v>2971</v>
      </c>
      <c r="E249" s="169">
        <f t="shared" si="11"/>
        <v>267.39</v>
      </c>
      <c r="F249" s="172" t="s">
        <v>94</v>
      </c>
    </row>
    <row r="250" spans="1:6" x14ac:dyDescent="0.25">
      <c r="A250" s="158">
        <v>2013</v>
      </c>
      <c r="B250" s="158">
        <v>11</v>
      </c>
      <c r="C250" s="160" t="s">
        <v>71</v>
      </c>
      <c r="D250" s="158">
        <v>3386</v>
      </c>
      <c r="E250" s="169">
        <f t="shared" ref="E250:E281" si="12">D250*300*300*1/1000000</f>
        <v>304.74</v>
      </c>
      <c r="F250" s="172" t="s">
        <v>95</v>
      </c>
    </row>
    <row r="251" spans="1:6" x14ac:dyDescent="0.25">
      <c r="A251" s="158">
        <v>2013</v>
      </c>
      <c r="B251" s="158">
        <v>10</v>
      </c>
      <c r="C251" s="160" t="s">
        <v>72</v>
      </c>
      <c r="D251" s="158">
        <v>4128</v>
      </c>
      <c r="E251" s="169">
        <f t="shared" si="12"/>
        <v>371.52</v>
      </c>
      <c r="F251" s="172" t="s">
        <v>86</v>
      </c>
    </row>
    <row r="252" spans="1:6" x14ac:dyDescent="0.25">
      <c r="A252" s="158">
        <v>2013</v>
      </c>
      <c r="B252" s="158">
        <v>170</v>
      </c>
      <c r="C252" s="160" t="s">
        <v>73</v>
      </c>
      <c r="D252" s="158">
        <v>9340</v>
      </c>
      <c r="E252" s="169">
        <f t="shared" si="12"/>
        <v>840.6</v>
      </c>
      <c r="F252" s="172" t="s">
        <v>94</v>
      </c>
    </row>
    <row r="253" spans="1:6" x14ac:dyDescent="0.25">
      <c r="A253" s="158">
        <v>2013</v>
      </c>
      <c r="B253" s="158">
        <v>40</v>
      </c>
      <c r="C253" s="160" t="s">
        <v>74</v>
      </c>
      <c r="D253" s="158">
        <v>10680</v>
      </c>
      <c r="E253" s="169">
        <f t="shared" si="12"/>
        <v>961.2</v>
      </c>
      <c r="F253" s="172" t="s">
        <v>95</v>
      </c>
    </row>
    <row r="254" spans="1:6" x14ac:dyDescent="0.25">
      <c r="A254" s="158">
        <v>2013</v>
      </c>
      <c r="B254" s="158">
        <v>30</v>
      </c>
      <c r="C254" s="160" t="s">
        <v>75</v>
      </c>
      <c r="D254" s="158">
        <v>39482</v>
      </c>
      <c r="E254" s="169">
        <f t="shared" si="12"/>
        <v>3553.38</v>
      </c>
      <c r="F254" s="172" t="s">
        <v>86</v>
      </c>
    </row>
    <row r="255" spans="1:6" x14ac:dyDescent="0.25">
      <c r="A255" s="158">
        <v>2013</v>
      </c>
      <c r="B255" s="158">
        <v>50</v>
      </c>
      <c r="C255" s="160" t="s">
        <v>76</v>
      </c>
      <c r="D255" s="158">
        <v>133617</v>
      </c>
      <c r="E255" s="169">
        <f t="shared" si="12"/>
        <v>12025.53</v>
      </c>
      <c r="F255" s="172" t="s">
        <v>94</v>
      </c>
    </row>
    <row r="256" spans="1:6" x14ac:dyDescent="0.25">
      <c r="A256" s="158">
        <v>2013</v>
      </c>
      <c r="B256" s="158" t="s">
        <v>77</v>
      </c>
      <c r="C256" s="166"/>
      <c r="D256" s="158">
        <v>99992695</v>
      </c>
      <c r="E256" s="169">
        <f t="shared" si="12"/>
        <v>8999342.5500000007</v>
      </c>
    </row>
    <row r="257" spans="1:6" x14ac:dyDescent="0.25">
      <c r="A257" s="158">
        <v>2014</v>
      </c>
      <c r="B257" s="158">
        <v>100</v>
      </c>
      <c r="C257" s="158" t="s">
        <v>80</v>
      </c>
      <c r="D257" s="158">
        <v>2</v>
      </c>
      <c r="E257" s="169">
        <f t="shared" si="12"/>
        <v>0.18</v>
      </c>
      <c r="F257" s="172" t="s">
        <v>94</v>
      </c>
    </row>
    <row r="258" spans="1:6" x14ac:dyDescent="0.25">
      <c r="A258" s="158">
        <v>2014</v>
      </c>
      <c r="B258" s="158">
        <v>20</v>
      </c>
      <c r="C258" s="160" t="s">
        <v>78</v>
      </c>
      <c r="D258" s="158">
        <v>25</v>
      </c>
      <c r="E258" s="169">
        <f t="shared" si="12"/>
        <v>2.25</v>
      </c>
      <c r="F258" s="172" t="s">
        <v>86</v>
      </c>
    </row>
    <row r="259" spans="1:6" x14ac:dyDescent="0.25">
      <c r="A259" s="158">
        <v>2014</v>
      </c>
      <c r="B259" s="158">
        <v>190</v>
      </c>
      <c r="C259" s="160" t="s">
        <v>66</v>
      </c>
      <c r="D259" s="158">
        <v>382</v>
      </c>
      <c r="E259" s="169">
        <f t="shared" si="12"/>
        <v>34.380000000000003</v>
      </c>
      <c r="F259" s="172" t="s">
        <v>87</v>
      </c>
    </row>
    <row r="260" spans="1:6" x14ac:dyDescent="0.25">
      <c r="A260" s="158">
        <v>2014</v>
      </c>
      <c r="B260" s="158">
        <v>150</v>
      </c>
      <c r="C260" s="160" t="s">
        <v>67</v>
      </c>
      <c r="D260" s="158">
        <v>759</v>
      </c>
      <c r="E260" s="169">
        <f t="shared" si="12"/>
        <v>68.31</v>
      </c>
      <c r="F260" s="172" t="s">
        <v>95</v>
      </c>
    </row>
    <row r="261" spans="1:6" x14ac:dyDescent="0.25">
      <c r="A261" s="158">
        <v>2014</v>
      </c>
      <c r="B261" s="158">
        <v>160</v>
      </c>
      <c r="C261" s="160" t="s">
        <v>68</v>
      </c>
      <c r="D261" s="158">
        <v>1588</v>
      </c>
      <c r="E261" s="169">
        <f t="shared" si="12"/>
        <v>142.91999999999999</v>
      </c>
      <c r="F261" s="172" t="s">
        <v>94</v>
      </c>
    </row>
    <row r="262" spans="1:6" x14ac:dyDescent="0.25">
      <c r="A262" s="158">
        <v>2014</v>
      </c>
      <c r="B262" s="158">
        <v>210</v>
      </c>
      <c r="C262" s="160" t="s">
        <v>70</v>
      </c>
      <c r="D262" s="158">
        <v>2633</v>
      </c>
      <c r="E262" s="169">
        <f t="shared" si="12"/>
        <v>236.97</v>
      </c>
      <c r="F262" s="172" t="s">
        <v>88</v>
      </c>
    </row>
    <row r="263" spans="1:6" x14ac:dyDescent="0.25">
      <c r="A263" s="158">
        <v>2014</v>
      </c>
      <c r="B263" s="158">
        <v>12</v>
      </c>
      <c r="C263" s="160" t="s">
        <v>69</v>
      </c>
      <c r="D263" s="158">
        <v>3432</v>
      </c>
      <c r="E263" s="169">
        <f t="shared" si="12"/>
        <v>308.88</v>
      </c>
      <c r="F263" s="172" t="s">
        <v>94</v>
      </c>
    </row>
    <row r="264" spans="1:6" x14ac:dyDescent="0.25">
      <c r="A264" s="158">
        <v>2014</v>
      </c>
      <c r="B264" s="158">
        <v>11</v>
      </c>
      <c r="C264" s="160" t="s">
        <v>71</v>
      </c>
      <c r="D264" s="158">
        <v>3503</v>
      </c>
      <c r="E264" s="169">
        <f t="shared" si="12"/>
        <v>315.27</v>
      </c>
      <c r="F264" s="172" t="s">
        <v>95</v>
      </c>
    </row>
    <row r="265" spans="1:6" x14ac:dyDescent="0.25">
      <c r="A265" s="158">
        <v>2014</v>
      </c>
      <c r="B265" s="158">
        <v>10</v>
      </c>
      <c r="C265" s="160" t="s">
        <v>72</v>
      </c>
      <c r="D265" s="158">
        <v>4162</v>
      </c>
      <c r="E265" s="169">
        <f t="shared" si="12"/>
        <v>374.58</v>
      </c>
      <c r="F265" s="172" t="s">
        <v>86</v>
      </c>
    </row>
    <row r="266" spans="1:6" x14ac:dyDescent="0.25">
      <c r="A266" s="158">
        <v>2014</v>
      </c>
      <c r="B266" s="158">
        <v>170</v>
      </c>
      <c r="C266" s="160" t="s">
        <v>73</v>
      </c>
      <c r="D266" s="158">
        <v>9182</v>
      </c>
      <c r="E266" s="169">
        <f t="shared" si="12"/>
        <v>826.38</v>
      </c>
      <c r="F266" s="172" t="s">
        <v>94</v>
      </c>
    </row>
    <row r="267" spans="1:6" x14ac:dyDescent="0.25">
      <c r="A267" s="158">
        <v>2014</v>
      </c>
      <c r="B267" s="158">
        <v>40</v>
      </c>
      <c r="C267" s="160" t="s">
        <v>74</v>
      </c>
      <c r="D267" s="158">
        <v>11592</v>
      </c>
      <c r="E267" s="169">
        <f t="shared" si="12"/>
        <v>1043.28</v>
      </c>
      <c r="F267" s="172" t="s">
        <v>95</v>
      </c>
    </row>
    <row r="268" spans="1:6" x14ac:dyDescent="0.25">
      <c r="A268" s="158">
        <v>2014</v>
      </c>
      <c r="B268" s="158">
        <v>30</v>
      </c>
      <c r="C268" s="160" t="s">
        <v>75</v>
      </c>
      <c r="D268" s="158">
        <v>40482</v>
      </c>
      <c r="E268" s="169">
        <f t="shared" si="12"/>
        <v>3643.38</v>
      </c>
      <c r="F268" s="172" t="s">
        <v>86</v>
      </c>
    </row>
    <row r="269" spans="1:6" x14ac:dyDescent="0.25">
      <c r="A269" s="158">
        <v>2014</v>
      </c>
      <c r="B269" s="158">
        <v>50</v>
      </c>
      <c r="C269" s="160" t="s">
        <v>76</v>
      </c>
      <c r="D269" s="158">
        <v>131275</v>
      </c>
      <c r="E269" s="169">
        <f t="shared" si="12"/>
        <v>11814.75</v>
      </c>
      <c r="F269" s="172" t="s">
        <v>94</v>
      </c>
    </row>
    <row r="270" spans="1:6" x14ac:dyDescent="0.25">
      <c r="A270" s="158">
        <v>2014</v>
      </c>
      <c r="B270" s="158" t="s">
        <v>79</v>
      </c>
      <c r="C270" s="166"/>
      <c r="D270" s="158">
        <v>99992695</v>
      </c>
      <c r="E270" s="169">
        <f t="shared" si="12"/>
        <v>8999342.5500000007</v>
      </c>
    </row>
    <row r="271" spans="1:6" x14ac:dyDescent="0.25">
      <c r="A271" s="158">
        <v>2015</v>
      </c>
      <c r="B271" s="158">
        <v>100</v>
      </c>
      <c r="C271" s="158" t="s">
        <v>80</v>
      </c>
      <c r="D271" s="158">
        <v>2</v>
      </c>
      <c r="E271" s="169">
        <f t="shared" si="12"/>
        <v>0.18</v>
      </c>
      <c r="F271" s="172" t="s">
        <v>94</v>
      </c>
    </row>
    <row r="272" spans="1:6" x14ac:dyDescent="0.25">
      <c r="A272" s="158">
        <v>2015</v>
      </c>
      <c r="B272" s="158">
        <v>20</v>
      </c>
      <c r="C272" s="160" t="s">
        <v>78</v>
      </c>
      <c r="D272" s="158">
        <v>25</v>
      </c>
      <c r="E272" s="169">
        <f t="shared" si="12"/>
        <v>2.25</v>
      </c>
      <c r="F272" s="172" t="s">
        <v>86</v>
      </c>
    </row>
    <row r="273" spans="1:6" x14ac:dyDescent="0.25">
      <c r="A273" s="158">
        <v>2015</v>
      </c>
      <c r="B273" s="158">
        <v>190</v>
      </c>
      <c r="C273" s="160" t="s">
        <v>66</v>
      </c>
      <c r="D273" s="158">
        <v>384</v>
      </c>
      <c r="E273" s="169">
        <f t="shared" si="12"/>
        <v>34.56</v>
      </c>
      <c r="F273" s="172" t="s">
        <v>87</v>
      </c>
    </row>
    <row r="274" spans="1:6" x14ac:dyDescent="0.25">
      <c r="A274" s="158">
        <v>2015</v>
      </c>
      <c r="B274" s="158">
        <v>150</v>
      </c>
      <c r="C274" s="160" t="s">
        <v>67</v>
      </c>
      <c r="D274" s="158">
        <v>759</v>
      </c>
      <c r="E274" s="169">
        <f t="shared" si="12"/>
        <v>68.31</v>
      </c>
      <c r="F274" s="172" t="s">
        <v>95</v>
      </c>
    </row>
    <row r="275" spans="1:6" x14ac:dyDescent="0.25">
      <c r="A275" s="158">
        <v>2015</v>
      </c>
      <c r="B275" s="158">
        <v>160</v>
      </c>
      <c r="C275" s="160" t="s">
        <v>68</v>
      </c>
      <c r="D275" s="158">
        <v>1588</v>
      </c>
      <c r="E275" s="169">
        <f t="shared" si="12"/>
        <v>142.91999999999999</v>
      </c>
      <c r="F275" s="172" t="s">
        <v>94</v>
      </c>
    </row>
    <row r="276" spans="1:6" x14ac:dyDescent="0.25">
      <c r="A276" s="158">
        <v>2015</v>
      </c>
      <c r="B276" s="158">
        <v>210</v>
      </c>
      <c r="C276" s="160" t="s">
        <v>70</v>
      </c>
      <c r="D276" s="158">
        <v>2633</v>
      </c>
      <c r="E276" s="169">
        <f t="shared" si="12"/>
        <v>236.97</v>
      </c>
      <c r="F276" s="172" t="s">
        <v>88</v>
      </c>
    </row>
    <row r="277" spans="1:6" x14ac:dyDescent="0.25">
      <c r="A277" s="158">
        <v>2015</v>
      </c>
      <c r="B277" s="158">
        <v>12</v>
      </c>
      <c r="C277" s="160" t="s">
        <v>69</v>
      </c>
      <c r="D277" s="158">
        <v>3432</v>
      </c>
      <c r="E277" s="169">
        <f t="shared" si="12"/>
        <v>308.88</v>
      </c>
      <c r="F277" s="172" t="s">
        <v>94</v>
      </c>
    </row>
    <row r="278" spans="1:6" x14ac:dyDescent="0.25">
      <c r="A278" s="158">
        <v>2015</v>
      </c>
      <c r="B278" s="158">
        <v>11</v>
      </c>
      <c r="C278" s="160" t="s">
        <v>71</v>
      </c>
      <c r="D278" s="158">
        <v>3503</v>
      </c>
      <c r="E278" s="169">
        <f t="shared" si="12"/>
        <v>315.27</v>
      </c>
      <c r="F278" s="172" t="s">
        <v>95</v>
      </c>
    </row>
    <row r="279" spans="1:6" x14ac:dyDescent="0.25">
      <c r="A279" s="158">
        <v>2015</v>
      </c>
      <c r="B279" s="158">
        <v>10</v>
      </c>
      <c r="C279" s="160" t="s">
        <v>72</v>
      </c>
      <c r="D279" s="158">
        <v>4162</v>
      </c>
      <c r="E279" s="169">
        <f t="shared" si="12"/>
        <v>374.58</v>
      </c>
      <c r="F279" s="172" t="s">
        <v>86</v>
      </c>
    </row>
    <row r="280" spans="1:6" x14ac:dyDescent="0.25">
      <c r="A280" s="158">
        <v>2015</v>
      </c>
      <c r="B280" s="158">
        <v>170</v>
      </c>
      <c r="C280" s="160" t="s">
        <v>73</v>
      </c>
      <c r="D280" s="158">
        <v>9182</v>
      </c>
      <c r="E280" s="169">
        <f t="shared" si="12"/>
        <v>826.38</v>
      </c>
      <c r="F280" s="172" t="s">
        <v>94</v>
      </c>
    </row>
    <row r="281" spans="1:6" x14ac:dyDescent="0.25">
      <c r="A281" s="158">
        <v>2015</v>
      </c>
      <c r="B281" s="158">
        <v>40</v>
      </c>
      <c r="C281" s="160" t="s">
        <v>74</v>
      </c>
      <c r="D281" s="158">
        <v>11592</v>
      </c>
      <c r="E281" s="169">
        <f t="shared" si="12"/>
        <v>1043.28</v>
      </c>
      <c r="F281" s="172" t="s">
        <v>95</v>
      </c>
    </row>
    <row r="282" spans="1:6" x14ac:dyDescent="0.25">
      <c r="A282" s="158">
        <v>2015</v>
      </c>
      <c r="B282" s="158">
        <v>30</v>
      </c>
      <c r="C282" s="160" t="s">
        <v>75</v>
      </c>
      <c r="D282" s="158">
        <v>40480</v>
      </c>
      <c r="E282" s="169">
        <f>D282*300*300*1/1000000</f>
        <v>3643.2</v>
      </c>
      <c r="F282" s="172" t="s">
        <v>86</v>
      </c>
    </row>
    <row r="283" spans="1:6" x14ac:dyDescent="0.25">
      <c r="A283" s="158">
        <v>2015</v>
      </c>
      <c r="B283" s="158">
        <v>50</v>
      </c>
      <c r="C283" s="160" t="s">
        <v>76</v>
      </c>
      <c r="D283" s="158">
        <v>131275</v>
      </c>
      <c r="E283" s="169">
        <f>D283*300*300*1/1000000</f>
        <v>11814.75</v>
      </c>
      <c r="F283" s="172" t="s">
        <v>94</v>
      </c>
    </row>
    <row r="284" spans="1:6" x14ac:dyDescent="0.25">
      <c r="A284" s="158">
        <v>2015</v>
      </c>
      <c r="B284" s="158" t="s">
        <v>77</v>
      </c>
      <c r="C284" s="166"/>
      <c r="D284" s="158">
        <v>99992695</v>
      </c>
      <c r="E284" s="169">
        <f>D284*300*300*1/1000000</f>
        <v>8999342.5500000007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2"/>
  <sheetViews>
    <sheetView workbookViewId="0">
      <selection activeCell="G5" sqref="G5"/>
    </sheetView>
  </sheetViews>
  <sheetFormatPr defaultRowHeight="12.75" x14ac:dyDescent="0.2"/>
  <cols>
    <col min="3" max="3" width="13.85546875" customWidth="1"/>
  </cols>
  <sheetData>
    <row r="1" spans="1:5" ht="30" x14ac:dyDescent="0.25">
      <c r="A1" s="156" t="s">
        <v>11</v>
      </c>
      <c r="B1" s="156" t="s">
        <v>60</v>
      </c>
      <c r="C1" s="156" t="s">
        <v>61</v>
      </c>
      <c r="D1" s="156" t="s">
        <v>62</v>
      </c>
      <c r="E1" s="156" t="s">
        <v>63</v>
      </c>
    </row>
    <row r="2" spans="1:5" ht="15" x14ac:dyDescent="0.25">
      <c r="A2" s="158">
        <v>1995</v>
      </c>
      <c r="B2" s="159">
        <v>210</v>
      </c>
      <c r="C2" s="160" t="s">
        <v>70</v>
      </c>
      <c r="D2" s="159">
        <v>3049</v>
      </c>
      <c r="E2" s="158">
        <v>274.41000000000003</v>
      </c>
    </row>
    <row r="3" spans="1:5" ht="15" x14ac:dyDescent="0.25">
      <c r="A3" s="158">
        <v>1996</v>
      </c>
      <c r="B3" s="158">
        <v>210</v>
      </c>
      <c r="C3" s="160" t="s">
        <v>70</v>
      </c>
      <c r="D3" s="158">
        <v>3049</v>
      </c>
      <c r="E3" s="158">
        <v>274.41000000000003</v>
      </c>
    </row>
    <row r="4" spans="1:5" ht="15" x14ac:dyDescent="0.25">
      <c r="A4" s="158">
        <v>1997</v>
      </c>
      <c r="B4" s="158">
        <v>210</v>
      </c>
      <c r="C4" s="160" t="s">
        <v>70</v>
      </c>
      <c r="D4" s="158">
        <v>3049</v>
      </c>
      <c r="E4" s="158">
        <v>274.41000000000003</v>
      </c>
    </row>
    <row r="5" spans="1:5" ht="15" x14ac:dyDescent="0.25">
      <c r="A5" s="158">
        <v>1998</v>
      </c>
      <c r="B5" s="158">
        <v>210</v>
      </c>
      <c r="C5" s="160" t="s">
        <v>70</v>
      </c>
      <c r="D5" s="158">
        <v>3049</v>
      </c>
      <c r="E5" s="158">
        <v>274.41000000000003</v>
      </c>
    </row>
    <row r="6" spans="1:5" ht="15" x14ac:dyDescent="0.25">
      <c r="A6" s="158">
        <v>1999</v>
      </c>
      <c r="B6" s="158">
        <v>210</v>
      </c>
      <c r="C6" s="160" t="s">
        <v>70</v>
      </c>
      <c r="D6" s="158">
        <v>3049</v>
      </c>
      <c r="E6" s="158">
        <v>274.41000000000003</v>
      </c>
    </row>
    <row r="7" spans="1:5" ht="15" x14ac:dyDescent="0.25">
      <c r="A7" s="158">
        <v>2000</v>
      </c>
      <c r="B7" s="158">
        <v>210</v>
      </c>
      <c r="C7" s="160" t="s">
        <v>70</v>
      </c>
      <c r="D7" s="158">
        <v>3049</v>
      </c>
      <c r="E7" s="158">
        <v>274.41000000000003</v>
      </c>
    </row>
    <row r="8" spans="1:5" ht="15" x14ac:dyDescent="0.25">
      <c r="A8" s="158">
        <v>2001</v>
      </c>
      <c r="B8" s="158">
        <v>210</v>
      </c>
      <c r="C8" s="160" t="s">
        <v>70</v>
      </c>
      <c r="D8" s="158">
        <v>3013</v>
      </c>
      <c r="E8" s="158">
        <v>271.17</v>
      </c>
    </row>
    <row r="9" spans="1:5" ht="15" x14ac:dyDescent="0.25">
      <c r="A9" s="158">
        <v>2002</v>
      </c>
      <c r="B9" s="158">
        <v>210</v>
      </c>
      <c r="C9" s="160" t="s">
        <v>70</v>
      </c>
      <c r="D9" s="158">
        <v>2992</v>
      </c>
      <c r="E9" s="158">
        <v>269.27999999999997</v>
      </c>
    </row>
    <row r="10" spans="1:5" ht="15" x14ac:dyDescent="0.25">
      <c r="A10" s="158">
        <v>2003</v>
      </c>
      <c r="B10" s="158">
        <v>210</v>
      </c>
      <c r="C10" s="160" t="s">
        <v>70</v>
      </c>
      <c r="D10" s="158">
        <v>2835</v>
      </c>
      <c r="E10" s="158">
        <v>255.15</v>
      </c>
    </row>
    <row r="11" spans="1:5" ht="15" x14ac:dyDescent="0.25">
      <c r="A11" s="158">
        <v>2004</v>
      </c>
      <c r="B11" s="158">
        <v>210</v>
      </c>
      <c r="C11" s="160" t="s">
        <v>70</v>
      </c>
      <c r="D11" s="158">
        <v>2737</v>
      </c>
      <c r="E11" s="158">
        <v>246.33</v>
      </c>
    </row>
    <row r="12" spans="1:5" ht="15" x14ac:dyDescent="0.25">
      <c r="A12" s="158">
        <v>2005</v>
      </c>
      <c r="B12" s="158">
        <v>210</v>
      </c>
      <c r="C12" s="160" t="s">
        <v>70</v>
      </c>
      <c r="D12" s="158">
        <v>2729</v>
      </c>
      <c r="E12" s="158">
        <v>245.61</v>
      </c>
    </row>
    <row r="13" spans="1:5" ht="15" x14ac:dyDescent="0.25">
      <c r="A13" s="158">
        <v>2006</v>
      </c>
      <c r="B13" s="158">
        <v>210</v>
      </c>
      <c r="C13" s="160" t="s">
        <v>70</v>
      </c>
      <c r="D13" s="158">
        <v>2693</v>
      </c>
      <c r="E13" s="158">
        <v>242.37</v>
      </c>
    </row>
    <row r="14" spans="1:5" ht="15" x14ac:dyDescent="0.25">
      <c r="A14" s="158">
        <v>2007</v>
      </c>
      <c r="B14" s="158">
        <v>210</v>
      </c>
      <c r="C14" s="160" t="s">
        <v>70</v>
      </c>
      <c r="D14" s="158">
        <v>2675</v>
      </c>
      <c r="E14" s="158">
        <v>240.75</v>
      </c>
    </row>
    <row r="15" spans="1:5" ht="15" x14ac:dyDescent="0.25">
      <c r="A15" s="158">
        <v>2008</v>
      </c>
      <c r="B15" s="158">
        <v>210</v>
      </c>
      <c r="C15" s="160" t="s">
        <v>70</v>
      </c>
      <c r="D15" s="158">
        <v>2675</v>
      </c>
      <c r="E15" s="158">
        <v>240.75</v>
      </c>
    </row>
    <row r="16" spans="1:5" ht="15" x14ac:dyDescent="0.25">
      <c r="A16" s="158">
        <v>2009</v>
      </c>
      <c r="B16" s="158">
        <v>210</v>
      </c>
      <c r="C16" s="160" t="s">
        <v>70</v>
      </c>
      <c r="D16" s="158">
        <v>2645</v>
      </c>
      <c r="E16" s="158">
        <v>238.05</v>
      </c>
    </row>
    <row r="17" spans="1:5" ht="15" x14ac:dyDescent="0.25">
      <c r="A17" s="158">
        <v>2010</v>
      </c>
      <c r="B17" s="158">
        <v>210</v>
      </c>
      <c r="C17" s="160" t="s">
        <v>70</v>
      </c>
      <c r="D17" s="158">
        <v>2645</v>
      </c>
      <c r="E17" s="158">
        <v>238.05</v>
      </c>
    </row>
    <row r="18" spans="1:5" ht="15" x14ac:dyDescent="0.25">
      <c r="A18" s="158">
        <v>2011</v>
      </c>
      <c r="B18" s="158">
        <v>210</v>
      </c>
      <c r="C18" s="160" t="s">
        <v>70</v>
      </c>
      <c r="D18" s="158">
        <v>2641</v>
      </c>
      <c r="E18" s="158">
        <v>237.69</v>
      </c>
    </row>
    <row r="19" spans="1:5" ht="15" x14ac:dyDescent="0.25">
      <c r="A19" s="158">
        <v>2012</v>
      </c>
      <c r="B19" s="158">
        <v>210</v>
      </c>
      <c r="C19" s="160" t="s">
        <v>70</v>
      </c>
      <c r="D19" s="158">
        <v>2641</v>
      </c>
      <c r="E19" s="158">
        <v>237.69</v>
      </c>
    </row>
    <row r="20" spans="1:5" ht="15" x14ac:dyDescent="0.25">
      <c r="A20" s="158">
        <v>2013</v>
      </c>
      <c r="B20" s="158">
        <v>210</v>
      </c>
      <c r="C20" s="160" t="s">
        <v>70</v>
      </c>
      <c r="D20" s="158">
        <v>2640</v>
      </c>
      <c r="E20" s="158">
        <v>237.6</v>
      </c>
    </row>
    <row r="21" spans="1:5" ht="15" x14ac:dyDescent="0.25">
      <c r="A21" s="158">
        <v>2014</v>
      </c>
      <c r="B21" s="158">
        <v>210</v>
      </c>
      <c r="C21" s="160" t="s">
        <v>70</v>
      </c>
      <c r="D21" s="158">
        <v>2633</v>
      </c>
      <c r="E21" s="158">
        <v>236.97</v>
      </c>
    </row>
    <row r="22" spans="1:5" ht="15" x14ac:dyDescent="0.25">
      <c r="A22" s="158">
        <v>2015</v>
      </c>
      <c r="B22" s="158">
        <v>210</v>
      </c>
      <c r="C22" s="160" t="s">
        <v>70</v>
      </c>
      <c r="D22" s="158">
        <v>2633</v>
      </c>
      <c r="E22" s="158">
        <v>236.97</v>
      </c>
    </row>
  </sheetData>
  <phoneticPr fontId="2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2"/>
  <sheetViews>
    <sheetView workbookViewId="0">
      <selection activeCell="E16" sqref="E16"/>
    </sheetView>
  </sheetViews>
  <sheetFormatPr defaultColWidth="8.85546875" defaultRowHeight="15" x14ac:dyDescent="0.25"/>
  <cols>
    <col min="1" max="1" width="17.28515625" style="161" customWidth="1"/>
    <col min="2" max="2" width="17.5703125" style="161" customWidth="1"/>
    <col min="3" max="3" width="17.85546875" style="161" customWidth="1"/>
    <col min="4" max="4" width="15.140625" style="161" customWidth="1"/>
    <col min="5" max="5" width="19.28515625" style="161" customWidth="1"/>
    <col min="6" max="16384" width="8.85546875" style="161"/>
  </cols>
  <sheetData>
    <row r="1" spans="1:5" x14ac:dyDescent="0.25">
      <c r="A1" s="176" t="s">
        <v>11</v>
      </c>
      <c r="B1" s="176" t="s">
        <v>60</v>
      </c>
      <c r="C1" s="176" t="s">
        <v>61</v>
      </c>
      <c r="D1" s="176" t="s">
        <v>62</v>
      </c>
      <c r="E1" s="176" t="s">
        <v>63</v>
      </c>
    </row>
    <row r="2" spans="1:5" x14ac:dyDescent="0.25">
      <c r="A2" s="176">
        <v>1995</v>
      </c>
      <c r="B2" s="176">
        <v>190</v>
      </c>
      <c r="C2" s="176" t="s">
        <v>66</v>
      </c>
      <c r="D2" s="176">
        <v>262</v>
      </c>
      <c r="E2" s="176">
        <v>23.58</v>
      </c>
    </row>
    <row r="3" spans="1:5" x14ac:dyDescent="0.25">
      <c r="A3" s="176">
        <v>1996</v>
      </c>
      <c r="B3" s="176">
        <v>190</v>
      </c>
      <c r="C3" s="176" t="s">
        <v>66</v>
      </c>
      <c r="D3" s="176">
        <v>262</v>
      </c>
      <c r="E3" s="176">
        <v>23.58</v>
      </c>
    </row>
    <row r="4" spans="1:5" x14ac:dyDescent="0.25">
      <c r="A4" s="176">
        <v>1997</v>
      </c>
      <c r="B4" s="176">
        <v>190</v>
      </c>
      <c r="C4" s="176" t="s">
        <v>66</v>
      </c>
      <c r="D4" s="176">
        <v>262</v>
      </c>
      <c r="E4" s="176">
        <v>23.58</v>
      </c>
    </row>
    <row r="5" spans="1:5" x14ac:dyDescent="0.25">
      <c r="A5" s="176">
        <v>1998</v>
      </c>
      <c r="B5" s="176">
        <v>190</v>
      </c>
      <c r="C5" s="176" t="s">
        <v>66</v>
      </c>
      <c r="D5" s="176">
        <v>262</v>
      </c>
      <c r="E5" s="176">
        <v>23.58</v>
      </c>
    </row>
    <row r="6" spans="1:5" x14ac:dyDescent="0.25">
      <c r="A6" s="176">
        <v>1999</v>
      </c>
      <c r="B6" s="176">
        <v>190</v>
      </c>
      <c r="C6" s="176" t="s">
        <v>66</v>
      </c>
      <c r="D6" s="176">
        <v>262</v>
      </c>
      <c r="E6" s="176">
        <v>23.58</v>
      </c>
    </row>
    <row r="7" spans="1:5" x14ac:dyDescent="0.25">
      <c r="A7" s="176">
        <v>2000</v>
      </c>
      <c r="B7" s="176">
        <v>190</v>
      </c>
      <c r="C7" s="176" t="s">
        <v>66</v>
      </c>
      <c r="D7" s="176">
        <v>262</v>
      </c>
      <c r="E7" s="176">
        <v>23.58</v>
      </c>
    </row>
    <row r="8" spans="1:5" x14ac:dyDescent="0.25">
      <c r="A8" s="176">
        <v>2001</v>
      </c>
      <c r="B8" s="176">
        <v>190</v>
      </c>
      <c r="C8" s="176" t="s">
        <v>66</v>
      </c>
      <c r="D8" s="176">
        <v>262</v>
      </c>
      <c r="E8" s="176">
        <v>23.58</v>
      </c>
    </row>
    <row r="9" spans="1:5" x14ac:dyDescent="0.25">
      <c r="A9" s="176">
        <v>2002</v>
      </c>
      <c r="B9" s="176">
        <v>190</v>
      </c>
      <c r="C9" s="176" t="s">
        <v>66</v>
      </c>
      <c r="D9" s="176">
        <v>262</v>
      </c>
      <c r="E9" s="176">
        <v>23.58</v>
      </c>
    </row>
    <row r="10" spans="1:5" x14ac:dyDescent="0.25">
      <c r="A10" s="176">
        <v>2003</v>
      </c>
      <c r="B10" s="176">
        <v>190</v>
      </c>
      <c r="C10" s="176" t="s">
        <v>66</v>
      </c>
      <c r="D10" s="176">
        <v>262</v>
      </c>
      <c r="E10" s="176">
        <v>23.58</v>
      </c>
    </row>
    <row r="11" spans="1:5" x14ac:dyDescent="0.25">
      <c r="A11" s="176">
        <v>2004</v>
      </c>
      <c r="B11" s="176">
        <v>190</v>
      </c>
      <c r="C11" s="176" t="s">
        <v>66</v>
      </c>
      <c r="D11" s="176">
        <v>263</v>
      </c>
      <c r="E11" s="176">
        <v>23.67</v>
      </c>
    </row>
    <row r="12" spans="1:5" x14ac:dyDescent="0.25">
      <c r="A12" s="176">
        <v>2005</v>
      </c>
      <c r="B12" s="176">
        <v>190</v>
      </c>
      <c r="C12" s="176" t="s">
        <v>66</v>
      </c>
      <c r="D12" s="176">
        <v>263</v>
      </c>
      <c r="E12" s="176">
        <v>23.67</v>
      </c>
    </row>
    <row r="13" spans="1:5" x14ac:dyDescent="0.25">
      <c r="A13" s="176">
        <v>2006</v>
      </c>
      <c r="B13" s="176">
        <v>190</v>
      </c>
      <c r="C13" s="176" t="s">
        <v>66</v>
      </c>
      <c r="D13" s="176">
        <v>275</v>
      </c>
      <c r="E13" s="176">
        <v>24.75</v>
      </c>
    </row>
    <row r="14" spans="1:5" x14ac:dyDescent="0.25">
      <c r="A14" s="176">
        <v>2007</v>
      </c>
      <c r="B14" s="176">
        <v>190</v>
      </c>
      <c r="C14" s="176" t="s">
        <v>66</v>
      </c>
      <c r="D14" s="176">
        <v>302</v>
      </c>
      <c r="E14" s="176">
        <v>27.18</v>
      </c>
    </row>
    <row r="15" spans="1:5" x14ac:dyDescent="0.25">
      <c r="A15" s="176">
        <v>2008</v>
      </c>
      <c r="B15" s="176">
        <v>190</v>
      </c>
      <c r="C15" s="176" t="s">
        <v>66</v>
      </c>
      <c r="D15" s="176">
        <v>302</v>
      </c>
      <c r="E15" s="176">
        <v>27.18</v>
      </c>
    </row>
    <row r="16" spans="1:5" x14ac:dyDescent="0.25">
      <c r="A16" s="176">
        <v>2009</v>
      </c>
      <c r="B16" s="176">
        <v>190</v>
      </c>
      <c r="C16" s="176" t="s">
        <v>66</v>
      </c>
      <c r="D16" s="176">
        <v>340</v>
      </c>
      <c r="E16" s="176">
        <v>30.6</v>
      </c>
    </row>
    <row r="17" spans="1:5" x14ac:dyDescent="0.25">
      <c r="A17" s="176">
        <v>2010</v>
      </c>
      <c r="B17" s="176">
        <v>190</v>
      </c>
      <c r="C17" s="176" t="s">
        <v>66</v>
      </c>
      <c r="D17" s="176">
        <v>350</v>
      </c>
      <c r="E17" s="176">
        <v>31.5</v>
      </c>
    </row>
    <row r="18" spans="1:5" x14ac:dyDescent="0.25">
      <c r="A18" s="176">
        <v>2011</v>
      </c>
      <c r="B18" s="176">
        <v>190</v>
      </c>
      <c r="C18" s="176" t="s">
        <v>66</v>
      </c>
      <c r="D18" s="176">
        <v>360</v>
      </c>
      <c r="E18" s="176">
        <v>32.4</v>
      </c>
    </row>
    <row r="19" spans="1:5" x14ac:dyDescent="0.25">
      <c r="A19" s="176">
        <v>2012</v>
      </c>
      <c r="B19" s="176">
        <v>190</v>
      </c>
      <c r="C19" s="176" t="s">
        <v>66</v>
      </c>
      <c r="D19" s="176">
        <v>366</v>
      </c>
      <c r="E19" s="176">
        <v>32.94</v>
      </c>
    </row>
    <row r="20" spans="1:5" x14ac:dyDescent="0.25">
      <c r="A20" s="176">
        <v>2013</v>
      </c>
      <c r="B20" s="176">
        <v>190</v>
      </c>
      <c r="C20" s="176" t="s">
        <v>66</v>
      </c>
      <c r="D20" s="176">
        <v>377</v>
      </c>
      <c r="E20" s="176">
        <v>33.93</v>
      </c>
    </row>
    <row r="21" spans="1:5" x14ac:dyDescent="0.25">
      <c r="A21" s="176">
        <v>2014</v>
      </c>
      <c r="B21" s="176">
        <v>190</v>
      </c>
      <c r="C21" s="176" t="s">
        <v>66</v>
      </c>
      <c r="D21" s="176">
        <v>382</v>
      </c>
      <c r="E21" s="176">
        <v>34.380000000000003</v>
      </c>
    </row>
    <row r="22" spans="1:5" x14ac:dyDescent="0.25">
      <c r="A22" s="176">
        <v>2015</v>
      </c>
      <c r="B22" s="176">
        <v>190</v>
      </c>
      <c r="C22" s="176" t="s">
        <v>66</v>
      </c>
      <c r="D22" s="176">
        <v>384</v>
      </c>
      <c r="E22" s="176">
        <v>34.56</v>
      </c>
    </row>
  </sheetData>
  <phoneticPr fontId="2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64"/>
  <sheetViews>
    <sheetView workbookViewId="0">
      <selection activeCell="I7" sqref="I7"/>
    </sheetView>
  </sheetViews>
  <sheetFormatPr defaultRowHeight="12.75" x14ac:dyDescent="0.2"/>
  <cols>
    <col min="3" max="3" width="25.28515625" customWidth="1"/>
    <col min="5" max="5" width="18.28515625" customWidth="1"/>
  </cols>
  <sheetData>
    <row r="1" spans="1:6" ht="30" x14ac:dyDescent="0.25">
      <c r="A1" s="156" t="s">
        <v>11</v>
      </c>
      <c r="B1" s="156" t="s">
        <v>60</v>
      </c>
      <c r="C1" s="156" t="s">
        <v>61</v>
      </c>
      <c r="D1" s="156" t="s">
        <v>62</v>
      </c>
      <c r="E1" s="168" t="s">
        <v>63</v>
      </c>
      <c r="F1" s="171"/>
    </row>
    <row r="2" spans="1:6" ht="15" x14ac:dyDescent="0.25">
      <c r="A2" s="158">
        <v>1995</v>
      </c>
      <c r="B2" s="159">
        <v>20</v>
      </c>
      <c r="C2" s="160" t="s">
        <v>64</v>
      </c>
      <c r="D2" s="159">
        <v>26</v>
      </c>
      <c r="E2" s="169">
        <v>2.34</v>
      </c>
      <c r="F2" s="172" t="s">
        <v>86</v>
      </c>
    </row>
    <row r="3" spans="1:6" ht="15" x14ac:dyDescent="0.25">
      <c r="A3" s="158">
        <v>1995</v>
      </c>
      <c r="B3" s="159">
        <v>10</v>
      </c>
      <c r="C3" s="160" t="s">
        <v>72</v>
      </c>
      <c r="D3" s="159">
        <v>4110</v>
      </c>
      <c r="E3" s="169">
        <v>369.9</v>
      </c>
      <c r="F3" s="172" t="s">
        <v>86</v>
      </c>
    </row>
    <row r="4" spans="1:6" ht="15" x14ac:dyDescent="0.25">
      <c r="A4" s="158">
        <v>1995</v>
      </c>
      <c r="B4" s="159">
        <v>30</v>
      </c>
      <c r="C4" s="160" t="s">
        <v>75</v>
      </c>
      <c r="D4" s="159">
        <v>39901</v>
      </c>
      <c r="E4" s="169">
        <v>3591.09</v>
      </c>
      <c r="F4" s="172" t="s">
        <v>86</v>
      </c>
    </row>
    <row r="5" spans="1:6" ht="15" x14ac:dyDescent="0.25">
      <c r="A5" s="158">
        <v>1996</v>
      </c>
      <c r="B5" s="158">
        <v>20</v>
      </c>
      <c r="C5" s="160" t="s">
        <v>78</v>
      </c>
      <c r="D5" s="158">
        <v>26</v>
      </c>
      <c r="E5" s="169">
        <v>2.34</v>
      </c>
      <c r="F5" s="172" t="s">
        <v>86</v>
      </c>
    </row>
    <row r="6" spans="1:6" ht="15" x14ac:dyDescent="0.25">
      <c r="A6" s="158">
        <v>1996</v>
      </c>
      <c r="B6" s="158">
        <v>10</v>
      </c>
      <c r="C6" s="160" t="s">
        <v>72</v>
      </c>
      <c r="D6" s="158">
        <v>4110</v>
      </c>
      <c r="E6" s="169">
        <v>369.9</v>
      </c>
      <c r="F6" s="172" t="s">
        <v>86</v>
      </c>
    </row>
    <row r="7" spans="1:6" ht="15" x14ac:dyDescent="0.25">
      <c r="A7" s="158">
        <v>1996</v>
      </c>
      <c r="B7" s="158">
        <v>30</v>
      </c>
      <c r="C7" s="160" t="s">
        <v>75</v>
      </c>
      <c r="D7" s="158">
        <v>39901</v>
      </c>
      <c r="E7" s="169">
        <v>3591.09</v>
      </c>
      <c r="F7" s="172" t="s">
        <v>86</v>
      </c>
    </row>
    <row r="8" spans="1:6" ht="15" x14ac:dyDescent="0.25">
      <c r="A8" s="158">
        <v>1997</v>
      </c>
      <c r="B8" s="158">
        <v>20</v>
      </c>
      <c r="C8" s="160" t="s">
        <v>78</v>
      </c>
      <c r="D8" s="158">
        <v>26</v>
      </c>
      <c r="E8" s="169">
        <v>2.34</v>
      </c>
      <c r="F8" s="172" t="s">
        <v>86</v>
      </c>
    </row>
    <row r="9" spans="1:6" ht="15" x14ac:dyDescent="0.25">
      <c r="A9" s="158">
        <v>1997</v>
      </c>
      <c r="B9" s="158">
        <v>10</v>
      </c>
      <c r="C9" s="160" t="s">
        <v>72</v>
      </c>
      <c r="D9" s="158">
        <v>4110</v>
      </c>
      <c r="E9" s="169">
        <v>369.9</v>
      </c>
      <c r="F9" s="172" t="s">
        <v>86</v>
      </c>
    </row>
    <row r="10" spans="1:6" ht="15" x14ac:dyDescent="0.25">
      <c r="A10" s="158">
        <v>1997</v>
      </c>
      <c r="B10" s="158">
        <v>30</v>
      </c>
      <c r="C10" s="160" t="s">
        <v>75</v>
      </c>
      <c r="D10" s="158">
        <v>39901</v>
      </c>
      <c r="E10" s="169">
        <v>3591.09</v>
      </c>
      <c r="F10" s="172" t="s">
        <v>86</v>
      </c>
    </row>
    <row r="11" spans="1:6" ht="15" x14ac:dyDescent="0.25">
      <c r="A11" s="158">
        <v>1998</v>
      </c>
      <c r="B11" s="158">
        <v>20</v>
      </c>
      <c r="C11" s="160" t="s">
        <v>78</v>
      </c>
      <c r="D11" s="158">
        <v>26</v>
      </c>
      <c r="E11" s="169">
        <v>2.34</v>
      </c>
      <c r="F11" s="172" t="s">
        <v>86</v>
      </c>
    </row>
    <row r="12" spans="1:6" ht="15" x14ac:dyDescent="0.25">
      <c r="A12" s="158">
        <v>1998</v>
      </c>
      <c r="B12" s="158">
        <v>10</v>
      </c>
      <c r="C12" s="160" t="s">
        <v>72</v>
      </c>
      <c r="D12" s="158">
        <v>4110</v>
      </c>
      <c r="E12" s="169">
        <v>369.9</v>
      </c>
      <c r="F12" s="172" t="s">
        <v>86</v>
      </c>
    </row>
    <row r="13" spans="1:6" ht="15" x14ac:dyDescent="0.25">
      <c r="A13" s="158">
        <v>1998</v>
      </c>
      <c r="B13" s="158">
        <v>30</v>
      </c>
      <c r="C13" s="160" t="s">
        <v>75</v>
      </c>
      <c r="D13" s="158">
        <v>39901</v>
      </c>
      <c r="E13" s="169">
        <v>3591.09</v>
      </c>
      <c r="F13" s="172" t="s">
        <v>86</v>
      </c>
    </row>
    <row r="14" spans="1:6" ht="15" x14ac:dyDescent="0.25">
      <c r="A14" s="158">
        <v>1999</v>
      </c>
      <c r="B14" s="158">
        <v>20</v>
      </c>
      <c r="C14" s="160" t="s">
        <v>78</v>
      </c>
      <c r="D14" s="158">
        <v>26</v>
      </c>
      <c r="E14" s="169">
        <v>2.34</v>
      </c>
      <c r="F14" s="172" t="s">
        <v>86</v>
      </c>
    </row>
    <row r="15" spans="1:6" ht="15" x14ac:dyDescent="0.25">
      <c r="A15" s="158">
        <v>1999</v>
      </c>
      <c r="B15" s="158">
        <v>10</v>
      </c>
      <c r="C15" s="160" t="s">
        <v>72</v>
      </c>
      <c r="D15" s="158">
        <v>4110</v>
      </c>
      <c r="E15" s="169">
        <v>369.9</v>
      </c>
      <c r="F15" s="172" t="s">
        <v>86</v>
      </c>
    </row>
    <row r="16" spans="1:6" ht="15" x14ac:dyDescent="0.25">
      <c r="A16" s="158">
        <v>1999</v>
      </c>
      <c r="B16" s="158">
        <v>30</v>
      </c>
      <c r="C16" s="160" t="s">
        <v>75</v>
      </c>
      <c r="D16" s="158">
        <v>39901</v>
      </c>
      <c r="E16" s="169">
        <v>3591.09</v>
      </c>
      <c r="F16" s="172" t="s">
        <v>86</v>
      </c>
    </row>
    <row r="17" spans="1:6" ht="15" x14ac:dyDescent="0.25">
      <c r="A17" s="158">
        <v>2000</v>
      </c>
      <c r="B17" s="158">
        <v>20</v>
      </c>
      <c r="C17" s="160" t="s">
        <v>78</v>
      </c>
      <c r="D17" s="158">
        <v>26</v>
      </c>
      <c r="E17" s="169">
        <v>2.34</v>
      </c>
      <c r="F17" s="172" t="s">
        <v>86</v>
      </c>
    </row>
    <row r="18" spans="1:6" ht="15" x14ac:dyDescent="0.25">
      <c r="A18" s="158">
        <v>2000</v>
      </c>
      <c r="B18" s="158">
        <v>10</v>
      </c>
      <c r="C18" s="160" t="s">
        <v>72</v>
      </c>
      <c r="D18" s="158">
        <v>4110</v>
      </c>
      <c r="E18" s="169">
        <v>369.9</v>
      </c>
      <c r="F18" s="172" t="s">
        <v>86</v>
      </c>
    </row>
    <row r="19" spans="1:6" ht="15" x14ac:dyDescent="0.25">
      <c r="A19" s="158">
        <v>2000</v>
      </c>
      <c r="B19" s="158">
        <v>30</v>
      </c>
      <c r="C19" s="160" t="s">
        <v>75</v>
      </c>
      <c r="D19" s="158">
        <v>39901</v>
      </c>
      <c r="E19" s="169">
        <v>3591.09</v>
      </c>
      <c r="F19" s="172" t="s">
        <v>86</v>
      </c>
    </row>
    <row r="20" spans="1:6" ht="15" x14ac:dyDescent="0.25">
      <c r="A20" s="158">
        <v>2001</v>
      </c>
      <c r="B20" s="158">
        <v>20</v>
      </c>
      <c r="C20" s="160" t="s">
        <v>78</v>
      </c>
      <c r="D20" s="158">
        <v>26</v>
      </c>
      <c r="E20" s="169">
        <v>2.34</v>
      </c>
      <c r="F20" s="172" t="s">
        <v>86</v>
      </c>
    </row>
    <row r="21" spans="1:6" ht="15" x14ac:dyDescent="0.25">
      <c r="A21" s="158">
        <v>2001</v>
      </c>
      <c r="B21" s="158">
        <v>10</v>
      </c>
      <c r="C21" s="160" t="s">
        <v>72</v>
      </c>
      <c r="D21" s="158">
        <v>4113</v>
      </c>
      <c r="E21" s="169">
        <v>370.17</v>
      </c>
      <c r="F21" s="172" t="s">
        <v>86</v>
      </c>
    </row>
    <row r="22" spans="1:6" ht="15" x14ac:dyDescent="0.25">
      <c r="A22" s="158">
        <v>2001</v>
      </c>
      <c r="B22" s="158">
        <v>30</v>
      </c>
      <c r="C22" s="160" t="s">
        <v>75</v>
      </c>
      <c r="D22" s="158">
        <v>39840</v>
      </c>
      <c r="E22" s="169">
        <v>3585.6</v>
      </c>
      <c r="F22" s="172" t="s">
        <v>86</v>
      </c>
    </row>
    <row r="23" spans="1:6" ht="15" x14ac:dyDescent="0.25">
      <c r="A23" s="158">
        <v>2002</v>
      </c>
      <c r="B23" s="158">
        <v>20</v>
      </c>
      <c r="C23" s="160" t="s">
        <v>78</v>
      </c>
      <c r="D23" s="158">
        <v>26</v>
      </c>
      <c r="E23" s="169">
        <v>2.34</v>
      </c>
      <c r="F23" s="172" t="s">
        <v>86</v>
      </c>
    </row>
    <row r="24" spans="1:6" ht="15" x14ac:dyDescent="0.25">
      <c r="A24" s="158">
        <v>2002</v>
      </c>
      <c r="B24" s="158">
        <v>10</v>
      </c>
      <c r="C24" s="160" t="s">
        <v>72</v>
      </c>
      <c r="D24" s="158">
        <v>4121</v>
      </c>
      <c r="E24" s="169">
        <v>370.89</v>
      </c>
      <c r="F24" s="172" t="s">
        <v>86</v>
      </c>
    </row>
    <row r="25" spans="1:6" ht="15" x14ac:dyDescent="0.25">
      <c r="A25" s="158">
        <v>2002</v>
      </c>
      <c r="B25" s="158">
        <v>30</v>
      </c>
      <c r="C25" s="160" t="s">
        <v>75</v>
      </c>
      <c r="D25" s="158">
        <v>39763</v>
      </c>
      <c r="E25" s="169">
        <v>3578.67</v>
      </c>
      <c r="F25" s="172" t="s">
        <v>86</v>
      </c>
    </row>
    <row r="26" spans="1:6" ht="15" x14ac:dyDescent="0.25">
      <c r="A26" s="158">
        <v>2003</v>
      </c>
      <c r="B26" s="158">
        <v>20</v>
      </c>
      <c r="C26" s="160" t="s">
        <v>78</v>
      </c>
      <c r="D26" s="158">
        <v>26</v>
      </c>
      <c r="E26" s="169">
        <v>2.34</v>
      </c>
      <c r="F26" s="172" t="s">
        <v>86</v>
      </c>
    </row>
    <row r="27" spans="1:6" ht="15" x14ac:dyDescent="0.25">
      <c r="A27" s="158">
        <v>2003</v>
      </c>
      <c r="B27" s="158">
        <v>10</v>
      </c>
      <c r="C27" s="160" t="s">
        <v>72</v>
      </c>
      <c r="D27" s="158">
        <v>4139</v>
      </c>
      <c r="E27" s="169">
        <v>372.51</v>
      </c>
      <c r="F27" s="172" t="s">
        <v>86</v>
      </c>
    </row>
    <row r="28" spans="1:6" ht="15" x14ac:dyDescent="0.25">
      <c r="A28" s="158">
        <v>2003</v>
      </c>
      <c r="B28" s="158">
        <v>30</v>
      </c>
      <c r="C28" s="160" t="s">
        <v>75</v>
      </c>
      <c r="D28" s="158">
        <v>39805</v>
      </c>
      <c r="E28" s="169">
        <v>3582.45</v>
      </c>
      <c r="F28" s="172" t="s">
        <v>86</v>
      </c>
    </row>
    <row r="29" spans="1:6" ht="15" x14ac:dyDescent="0.25">
      <c r="A29" s="158">
        <v>2004</v>
      </c>
      <c r="B29" s="158">
        <v>20</v>
      </c>
      <c r="C29" s="160" t="s">
        <v>78</v>
      </c>
      <c r="D29" s="158">
        <v>26</v>
      </c>
      <c r="E29" s="169">
        <v>2.34</v>
      </c>
      <c r="F29" s="172" t="s">
        <v>86</v>
      </c>
    </row>
    <row r="30" spans="1:6" ht="15" x14ac:dyDescent="0.25">
      <c r="A30" s="158">
        <v>2004</v>
      </c>
      <c r="B30" s="158">
        <v>10</v>
      </c>
      <c r="C30" s="160" t="s">
        <v>72</v>
      </c>
      <c r="D30" s="158">
        <v>4141</v>
      </c>
      <c r="E30" s="169">
        <v>372.69</v>
      </c>
      <c r="F30" s="172" t="s">
        <v>86</v>
      </c>
    </row>
    <row r="31" spans="1:6" ht="15" x14ac:dyDescent="0.25">
      <c r="A31" s="158">
        <v>2004</v>
      </c>
      <c r="B31" s="158">
        <v>30</v>
      </c>
      <c r="C31" s="160" t="s">
        <v>75</v>
      </c>
      <c r="D31" s="158">
        <v>39799</v>
      </c>
      <c r="E31" s="169">
        <v>3581.91</v>
      </c>
      <c r="F31" s="172" t="s">
        <v>86</v>
      </c>
    </row>
    <row r="32" spans="1:6" ht="15" x14ac:dyDescent="0.25">
      <c r="A32" s="158">
        <v>2005</v>
      </c>
      <c r="B32" s="158">
        <v>20</v>
      </c>
      <c r="C32" s="160" t="s">
        <v>78</v>
      </c>
      <c r="D32" s="158">
        <v>26</v>
      </c>
      <c r="E32" s="169">
        <v>2.34</v>
      </c>
      <c r="F32" s="172" t="s">
        <v>86</v>
      </c>
    </row>
    <row r="33" spans="1:6" ht="15" x14ac:dyDescent="0.25">
      <c r="A33" s="158">
        <v>2005</v>
      </c>
      <c r="B33" s="158">
        <v>10</v>
      </c>
      <c r="C33" s="160" t="s">
        <v>72</v>
      </c>
      <c r="D33" s="158">
        <v>4151</v>
      </c>
      <c r="E33" s="169">
        <v>373.59</v>
      </c>
      <c r="F33" s="172" t="s">
        <v>86</v>
      </c>
    </row>
    <row r="34" spans="1:6" ht="15" x14ac:dyDescent="0.25">
      <c r="A34" s="158">
        <v>2005</v>
      </c>
      <c r="B34" s="158">
        <v>30</v>
      </c>
      <c r="C34" s="160" t="s">
        <v>75</v>
      </c>
      <c r="D34" s="158">
        <v>39763</v>
      </c>
      <c r="E34" s="169">
        <v>3578.67</v>
      </c>
      <c r="F34" s="172" t="s">
        <v>86</v>
      </c>
    </row>
    <row r="35" spans="1:6" ht="15" x14ac:dyDescent="0.25">
      <c r="A35" s="158">
        <v>2006</v>
      </c>
      <c r="B35" s="158">
        <v>20</v>
      </c>
      <c r="C35" s="160" t="s">
        <v>78</v>
      </c>
      <c r="D35" s="158">
        <v>26</v>
      </c>
      <c r="E35" s="169">
        <v>2.34</v>
      </c>
      <c r="F35" s="172" t="s">
        <v>86</v>
      </c>
    </row>
    <row r="36" spans="1:6" ht="15" x14ac:dyDescent="0.25">
      <c r="A36" s="158">
        <v>2006</v>
      </c>
      <c r="B36" s="158">
        <v>10</v>
      </c>
      <c r="C36" s="160" t="s">
        <v>72</v>
      </c>
      <c r="D36" s="158">
        <v>4146</v>
      </c>
      <c r="E36" s="169">
        <v>373.14</v>
      </c>
      <c r="F36" s="172" t="s">
        <v>86</v>
      </c>
    </row>
    <row r="37" spans="1:6" ht="15" x14ac:dyDescent="0.25">
      <c r="A37" s="158">
        <v>2006</v>
      </c>
      <c r="B37" s="158">
        <v>30</v>
      </c>
      <c r="C37" s="160" t="s">
        <v>75</v>
      </c>
      <c r="D37" s="158">
        <v>39679</v>
      </c>
      <c r="E37" s="169">
        <v>3571.11</v>
      </c>
      <c r="F37" s="172" t="s">
        <v>86</v>
      </c>
    </row>
    <row r="38" spans="1:6" ht="15" x14ac:dyDescent="0.25">
      <c r="A38" s="158">
        <v>2007</v>
      </c>
      <c r="B38" s="158">
        <v>20</v>
      </c>
      <c r="C38" s="160" t="s">
        <v>78</v>
      </c>
      <c r="D38" s="158">
        <v>25</v>
      </c>
      <c r="E38" s="169">
        <v>2.25</v>
      </c>
      <c r="F38" s="172" t="s">
        <v>86</v>
      </c>
    </row>
    <row r="39" spans="1:6" ht="15" x14ac:dyDescent="0.25">
      <c r="A39" s="158">
        <v>2007</v>
      </c>
      <c r="B39" s="158">
        <v>10</v>
      </c>
      <c r="C39" s="160" t="s">
        <v>72</v>
      </c>
      <c r="D39" s="158">
        <v>4141</v>
      </c>
      <c r="E39" s="169">
        <v>372.69</v>
      </c>
      <c r="F39" s="172" t="s">
        <v>86</v>
      </c>
    </row>
    <row r="40" spans="1:6" ht="15" x14ac:dyDescent="0.25">
      <c r="A40" s="158">
        <v>2007</v>
      </c>
      <c r="B40" s="158">
        <v>30</v>
      </c>
      <c r="C40" s="160" t="s">
        <v>75</v>
      </c>
      <c r="D40" s="158">
        <v>39421</v>
      </c>
      <c r="E40" s="169">
        <v>3547.89</v>
      </c>
      <c r="F40" s="172" t="s">
        <v>86</v>
      </c>
    </row>
    <row r="41" spans="1:6" ht="15" x14ac:dyDescent="0.25">
      <c r="A41" s="158">
        <v>2008</v>
      </c>
      <c r="B41" s="158">
        <v>20</v>
      </c>
      <c r="C41" s="160" t="s">
        <v>78</v>
      </c>
      <c r="D41" s="158">
        <v>25</v>
      </c>
      <c r="E41" s="169">
        <v>2.25</v>
      </c>
      <c r="F41" s="172" t="s">
        <v>86</v>
      </c>
    </row>
    <row r="42" spans="1:6" ht="15" x14ac:dyDescent="0.25">
      <c r="A42" s="158">
        <v>2008</v>
      </c>
      <c r="B42" s="158">
        <v>10</v>
      </c>
      <c r="C42" s="160" t="s">
        <v>72</v>
      </c>
      <c r="D42" s="158">
        <v>4141</v>
      </c>
      <c r="E42" s="169">
        <v>372.69</v>
      </c>
      <c r="F42" s="172" t="s">
        <v>86</v>
      </c>
    </row>
    <row r="43" spans="1:6" ht="15" x14ac:dyDescent="0.25">
      <c r="A43" s="158">
        <v>2008</v>
      </c>
      <c r="B43" s="158">
        <v>30</v>
      </c>
      <c r="C43" s="160" t="s">
        <v>75</v>
      </c>
      <c r="D43" s="158">
        <v>39421</v>
      </c>
      <c r="E43" s="169">
        <v>3547.89</v>
      </c>
      <c r="F43" s="172" t="s">
        <v>86</v>
      </c>
    </row>
    <row r="44" spans="1:6" ht="15" x14ac:dyDescent="0.25">
      <c r="A44" s="158">
        <v>2009</v>
      </c>
      <c r="B44" s="158">
        <v>20</v>
      </c>
      <c r="C44" s="160" t="s">
        <v>78</v>
      </c>
      <c r="D44" s="158">
        <v>25</v>
      </c>
      <c r="E44" s="169">
        <v>2.25</v>
      </c>
      <c r="F44" s="172" t="s">
        <v>86</v>
      </c>
    </row>
    <row r="45" spans="1:6" ht="15" x14ac:dyDescent="0.25">
      <c r="A45" s="158">
        <v>2009</v>
      </c>
      <c r="B45" s="158">
        <v>10</v>
      </c>
      <c r="C45" s="160" t="s">
        <v>72</v>
      </c>
      <c r="D45" s="158">
        <v>4132</v>
      </c>
      <c r="E45" s="169">
        <v>371.88</v>
      </c>
      <c r="F45" s="172" t="s">
        <v>86</v>
      </c>
    </row>
    <row r="46" spans="1:6" ht="15" x14ac:dyDescent="0.25">
      <c r="A46" s="158">
        <v>2009</v>
      </c>
      <c r="B46" s="158">
        <v>30</v>
      </c>
      <c r="C46" s="160" t="s">
        <v>75</v>
      </c>
      <c r="D46" s="158">
        <v>39255</v>
      </c>
      <c r="E46" s="169">
        <v>3532.95</v>
      </c>
      <c r="F46" s="172" t="s">
        <v>86</v>
      </c>
    </row>
    <row r="47" spans="1:6" ht="15" x14ac:dyDescent="0.25">
      <c r="A47" s="158">
        <v>2010</v>
      </c>
      <c r="B47" s="158">
        <v>20</v>
      </c>
      <c r="C47" s="160" t="s">
        <v>78</v>
      </c>
      <c r="D47" s="158">
        <v>25</v>
      </c>
      <c r="E47" s="169">
        <v>2.25</v>
      </c>
      <c r="F47" s="172" t="s">
        <v>86</v>
      </c>
    </row>
    <row r="48" spans="1:6" ht="15" x14ac:dyDescent="0.25">
      <c r="A48" s="158">
        <v>2010</v>
      </c>
      <c r="B48" s="158">
        <v>10</v>
      </c>
      <c r="C48" s="160" t="s">
        <v>72</v>
      </c>
      <c r="D48" s="158">
        <v>4134</v>
      </c>
      <c r="E48" s="169">
        <v>372.06</v>
      </c>
      <c r="F48" s="172" t="s">
        <v>86</v>
      </c>
    </row>
    <row r="49" spans="1:6" ht="15" x14ac:dyDescent="0.25">
      <c r="A49" s="158">
        <v>2010</v>
      </c>
      <c r="B49" s="158">
        <v>30</v>
      </c>
      <c r="C49" s="160" t="s">
        <v>75</v>
      </c>
      <c r="D49" s="158">
        <v>39442</v>
      </c>
      <c r="E49" s="169">
        <v>3549.78</v>
      </c>
      <c r="F49" s="172" t="s">
        <v>86</v>
      </c>
    </row>
    <row r="50" spans="1:6" ht="15" x14ac:dyDescent="0.25">
      <c r="A50" s="158">
        <v>2011</v>
      </c>
      <c r="B50" s="158">
        <v>20</v>
      </c>
      <c r="C50" s="160" t="s">
        <v>78</v>
      </c>
      <c r="D50" s="158">
        <v>25</v>
      </c>
      <c r="E50" s="169">
        <v>2.25</v>
      </c>
      <c r="F50" s="172" t="s">
        <v>86</v>
      </c>
    </row>
    <row r="51" spans="1:6" ht="15" x14ac:dyDescent="0.25">
      <c r="A51" s="158">
        <v>2011</v>
      </c>
      <c r="B51" s="158">
        <v>10</v>
      </c>
      <c r="C51" s="160" t="s">
        <v>72</v>
      </c>
      <c r="D51" s="158">
        <v>4132</v>
      </c>
      <c r="E51" s="169">
        <v>371.88</v>
      </c>
      <c r="F51" s="172" t="s">
        <v>86</v>
      </c>
    </row>
    <row r="52" spans="1:6" ht="15" x14ac:dyDescent="0.25">
      <c r="A52" s="158">
        <v>2011</v>
      </c>
      <c r="B52" s="158">
        <v>30</v>
      </c>
      <c r="C52" s="160" t="s">
        <v>75</v>
      </c>
      <c r="D52" s="158">
        <v>39413</v>
      </c>
      <c r="E52" s="169">
        <v>3547.17</v>
      </c>
      <c r="F52" s="172" t="s">
        <v>86</v>
      </c>
    </row>
    <row r="53" spans="1:6" ht="15" x14ac:dyDescent="0.25">
      <c r="A53" s="158">
        <v>2012</v>
      </c>
      <c r="B53" s="158">
        <v>20</v>
      </c>
      <c r="C53" s="160" t="s">
        <v>78</v>
      </c>
      <c r="D53" s="158">
        <v>25</v>
      </c>
      <c r="E53" s="169">
        <v>2.25</v>
      </c>
      <c r="F53" s="172" t="s">
        <v>86</v>
      </c>
    </row>
    <row r="54" spans="1:6" ht="15" x14ac:dyDescent="0.25">
      <c r="A54" s="158">
        <v>2012</v>
      </c>
      <c r="B54" s="158">
        <v>10</v>
      </c>
      <c r="C54" s="160" t="s">
        <v>72</v>
      </c>
      <c r="D54" s="158">
        <v>4130</v>
      </c>
      <c r="E54" s="169">
        <v>371.7</v>
      </c>
      <c r="F54" s="172" t="s">
        <v>86</v>
      </c>
    </row>
    <row r="55" spans="1:6" ht="15" x14ac:dyDescent="0.25">
      <c r="A55" s="158">
        <v>2012</v>
      </c>
      <c r="B55" s="158">
        <v>30</v>
      </c>
      <c r="C55" s="160" t="s">
        <v>75</v>
      </c>
      <c r="D55" s="158">
        <v>39498</v>
      </c>
      <c r="E55" s="169">
        <v>3554.82</v>
      </c>
      <c r="F55" s="172" t="s">
        <v>86</v>
      </c>
    </row>
    <row r="56" spans="1:6" ht="15" x14ac:dyDescent="0.25">
      <c r="A56" s="158">
        <v>2013</v>
      </c>
      <c r="B56" s="158">
        <v>20</v>
      </c>
      <c r="C56" s="160" t="s">
        <v>78</v>
      </c>
      <c r="D56" s="158">
        <v>25</v>
      </c>
      <c r="E56" s="169">
        <v>2.25</v>
      </c>
      <c r="F56" s="172" t="s">
        <v>86</v>
      </c>
    </row>
    <row r="57" spans="1:6" ht="15" x14ac:dyDescent="0.25">
      <c r="A57" s="158">
        <v>2013</v>
      </c>
      <c r="B57" s="158">
        <v>10</v>
      </c>
      <c r="C57" s="160" t="s">
        <v>72</v>
      </c>
      <c r="D57" s="158">
        <v>4128</v>
      </c>
      <c r="E57" s="169">
        <v>371.52</v>
      </c>
      <c r="F57" s="172" t="s">
        <v>86</v>
      </c>
    </row>
    <row r="58" spans="1:6" ht="15" x14ac:dyDescent="0.25">
      <c r="A58" s="158">
        <v>2013</v>
      </c>
      <c r="B58" s="158">
        <v>30</v>
      </c>
      <c r="C58" s="160" t="s">
        <v>75</v>
      </c>
      <c r="D58" s="158">
        <v>39482</v>
      </c>
      <c r="E58" s="169">
        <v>3553.38</v>
      </c>
      <c r="F58" s="172" t="s">
        <v>86</v>
      </c>
    </row>
    <row r="59" spans="1:6" ht="15" x14ac:dyDescent="0.25">
      <c r="A59" s="158">
        <v>2014</v>
      </c>
      <c r="B59" s="158">
        <v>20</v>
      </c>
      <c r="C59" s="160" t="s">
        <v>78</v>
      </c>
      <c r="D59" s="158">
        <v>25</v>
      </c>
      <c r="E59" s="169">
        <v>2.25</v>
      </c>
      <c r="F59" s="172" t="s">
        <v>86</v>
      </c>
    </row>
    <row r="60" spans="1:6" ht="15" x14ac:dyDescent="0.25">
      <c r="A60" s="158">
        <v>2014</v>
      </c>
      <c r="B60" s="158">
        <v>10</v>
      </c>
      <c r="C60" s="160" t="s">
        <v>72</v>
      </c>
      <c r="D60" s="158">
        <v>4162</v>
      </c>
      <c r="E60" s="169">
        <v>374.58</v>
      </c>
      <c r="F60" s="172" t="s">
        <v>86</v>
      </c>
    </row>
    <row r="61" spans="1:6" ht="15" x14ac:dyDescent="0.25">
      <c r="A61" s="158">
        <v>2014</v>
      </c>
      <c r="B61" s="158">
        <v>30</v>
      </c>
      <c r="C61" s="160" t="s">
        <v>75</v>
      </c>
      <c r="D61" s="158">
        <v>40482</v>
      </c>
      <c r="E61" s="169">
        <v>3643.38</v>
      </c>
      <c r="F61" s="172" t="s">
        <v>86</v>
      </c>
    </row>
    <row r="62" spans="1:6" ht="15" x14ac:dyDescent="0.25">
      <c r="A62" s="158">
        <v>2015</v>
      </c>
      <c r="B62" s="158">
        <v>20</v>
      </c>
      <c r="C62" s="160" t="s">
        <v>78</v>
      </c>
      <c r="D62" s="158">
        <v>25</v>
      </c>
      <c r="E62" s="169">
        <v>2.25</v>
      </c>
      <c r="F62" s="172" t="s">
        <v>86</v>
      </c>
    </row>
    <row r="63" spans="1:6" ht="15" x14ac:dyDescent="0.25">
      <c r="A63" s="158">
        <v>2015</v>
      </c>
      <c r="B63" s="158">
        <v>10</v>
      </c>
      <c r="C63" s="160" t="s">
        <v>72</v>
      </c>
      <c r="D63" s="158">
        <v>4162</v>
      </c>
      <c r="E63" s="169">
        <v>374.58</v>
      </c>
      <c r="F63" s="172" t="s">
        <v>86</v>
      </c>
    </row>
    <row r="64" spans="1:6" ht="15" x14ac:dyDescent="0.25">
      <c r="A64" s="158">
        <v>2015</v>
      </c>
      <c r="B64" s="158">
        <v>30</v>
      </c>
      <c r="C64" s="160" t="s">
        <v>75</v>
      </c>
      <c r="D64" s="158">
        <v>40480</v>
      </c>
      <c r="E64" s="169">
        <v>3643.2</v>
      </c>
      <c r="F64" s="172" t="s">
        <v>86</v>
      </c>
    </row>
  </sheetData>
  <phoneticPr fontId="2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4"/>
  <sheetViews>
    <sheetView workbookViewId="0">
      <selection activeCell="M28" sqref="M28"/>
    </sheetView>
  </sheetViews>
  <sheetFormatPr defaultRowHeight="12.75" x14ac:dyDescent="0.2"/>
  <cols>
    <col min="3" max="3" width="11.5703125" customWidth="1"/>
    <col min="10" max="10" width="9.42578125" customWidth="1"/>
  </cols>
  <sheetData>
    <row r="1" spans="1:10" ht="48" customHeight="1" x14ac:dyDescent="0.6">
      <c r="A1" s="119"/>
      <c r="B1" s="120"/>
      <c r="C1" s="121" t="s">
        <v>48</v>
      </c>
      <c r="D1" s="119"/>
      <c r="E1" s="122"/>
      <c r="F1" s="122"/>
      <c r="G1" s="122"/>
      <c r="H1" s="122"/>
      <c r="I1" s="122"/>
      <c r="J1" s="122"/>
    </row>
    <row r="2" spans="1:10" ht="18" customHeight="1" x14ac:dyDescent="0.25">
      <c r="A2" s="114" t="s">
        <v>49</v>
      </c>
      <c r="B2" s="122"/>
      <c r="C2" s="122"/>
      <c r="D2" s="122"/>
      <c r="E2" s="122"/>
      <c r="F2" s="122"/>
      <c r="G2" s="122"/>
      <c r="H2" s="122"/>
      <c r="I2" s="122"/>
      <c r="J2" s="122"/>
    </row>
    <row r="3" spans="1:10" ht="15" x14ac:dyDescent="0.2">
      <c r="A3" s="122"/>
      <c r="B3" s="122"/>
      <c r="C3" s="122"/>
      <c r="D3" s="123" t="s">
        <v>47</v>
      </c>
      <c r="E3" s="122"/>
      <c r="F3" s="122"/>
      <c r="G3" s="122"/>
      <c r="H3" s="122"/>
      <c r="I3" s="122"/>
      <c r="J3" s="122"/>
    </row>
    <row r="4" spans="1:10" ht="15" x14ac:dyDescent="0.2">
      <c r="A4" s="122"/>
      <c r="B4" s="25"/>
      <c r="C4" s="25" t="s">
        <v>22</v>
      </c>
      <c r="D4" s="122"/>
      <c r="E4" s="122"/>
      <c r="F4" s="122"/>
      <c r="G4" s="122"/>
      <c r="H4" s="122"/>
      <c r="I4" s="122"/>
      <c r="J4" s="122"/>
    </row>
    <row r="5" spans="1:10" x14ac:dyDescent="0.2">
      <c r="A5" s="122"/>
      <c r="B5" s="122"/>
      <c r="C5" s="122"/>
      <c r="D5" s="122"/>
      <c r="E5" s="122"/>
      <c r="F5" s="122"/>
      <c r="G5" s="122"/>
      <c r="H5" s="122"/>
      <c r="I5" s="122"/>
      <c r="J5" s="122"/>
    </row>
    <row r="6" spans="1:10" ht="15.75" x14ac:dyDescent="0.25">
      <c r="A6" s="124" t="s">
        <v>52</v>
      </c>
      <c r="B6" s="125"/>
      <c r="C6" s="125"/>
      <c r="D6" s="125"/>
      <c r="E6" s="125"/>
      <c r="F6" s="125"/>
      <c r="G6" s="125"/>
      <c r="H6" s="125"/>
      <c r="I6" s="125"/>
      <c r="J6" s="126"/>
    </row>
    <row r="7" spans="1:10" ht="15.75" x14ac:dyDescent="0.25">
      <c r="A7" s="124" t="s">
        <v>53</v>
      </c>
      <c r="B7" s="125"/>
      <c r="C7" s="125"/>
      <c r="D7" s="125"/>
      <c r="E7" s="125"/>
      <c r="F7" s="125"/>
      <c r="G7" s="125"/>
      <c r="H7" s="125"/>
      <c r="I7" s="125"/>
      <c r="J7" s="126"/>
    </row>
    <row r="8" spans="1:10" ht="15.75" x14ac:dyDescent="0.25">
      <c r="A8" s="124" t="s">
        <v>59</v>
      </c>
      <c r="B8" s="125"/>
      <c r="C8" s="125"/>
      <c r="D8" s="125"/>
      <c r="E8" s="125"/>
      <c r="F8" s="125"/>
      <c r="G8" s="125"/>
      <c r="H8" s="125"/>
      <c r="I8" s="125"/>
      <c r="J8" s="126"/>
    </row>
    <row r="9" spans="1:10" ht="15.75" x14ac:dyDescent="0.25">
      <c r="A9" s="124" t="s">
        <v>54</v>
      </c>
      <c r="B9" s="125"/>
      <c r="C9" s="125"/>
      <c r="D9" s="125"/>
      <c r="E9" s="125"/>
      <c r="F9" s="125"/>
      <c r="G9" s="125"/>
      <c r="H9" s="125"/>
      <c r="I9" s="125"/>
      <c r="J9" s="126"/>
    </row>
    <row r="10" spans="1:10" ht="15.75" x14ac:dyDescent="0.25">
      <c r="A10" s="124" t="s">
        <v>55</v>
      </c>
      <c r="B10" s="125"/>
      <c r="C10" s="125"/>
      <c r="D10" s="125"/>
      <c r="E10" s="125"/>
      <c r="F10" s="125"/>
      <c r="G10" s="125"/>
      <c r="H10" s="125"/>
      <c r="I10" s="125"/>
      <c r="J10" s="126"/>
    </row>
    <row r="11" spans="1:10" x14ac:dyDescent="0.2">
      <c r="A11" s="126"/>
      <c r="B11" s="126"/>
      <c r="C11" s="126"/>
      <c r="D11" s="126"/>
      <c r="E11" s="126"/>
      <c r="F11" s="126"/>
      <c r="G11" s="126"/>
      <c r="H11" s="126"/>
      <c r="I11" s="126"/>
      <c r="J11" s="126"/>
    </row>
    <row r="12" spans="1:10" ht="15.75" x14ac:dyDescent="0.25">
      <c r="A12" s="124" t="s">
        <v>56</v>
      </c>
      <c r="B12" s="125"/>
      <c r="C12" s="125"/>
      <c r="D12" s="125"/>
      <c r="E12" s="125"/>
      <c r="F12" s="125"/>
      <c r="G12" s="125"/>
      <c r="H12" s="125"/>
      <c r="I12" s="125"/>
      <c r="J12" s="126"/>
    </row>
    <row r="13" spans="1:10" ht="15.75" x14ac:dyDescent="0.25">
      <c r="A13" s="127" t="s">
        <v>50</v>
      </c>
      <c r="B13" s="125"/>
      <c r="C13" s="125"/>
      <c r="D13" s="125"/>
      <c r="E13" s="125"/>
      <c r="F13" s="125"/>
      <c r="G13" s="125"/>
      <c r="H13" s="125"/>
      <c r="I13" s="125"/>
      <c r="J13" s="126"/>
    </row>
    <row r="14" spans="1:10" ht="15.75" x14ac:dyDescent="0.25">
      <c r="A14" s="124" t="s">
        <v>57</v>
      </c>
      <c r="B14" s="125"/>
      <c r="C14" s="125"/>
      <c r="D14" s="125"/>
      <c r="E14" s="125"/>
      <c r="F14" s="125"/>
      <c r="G14" s="125"/>
      <c r="H14" s="125"/>
      <c r="I14" s="125"/>
      <c r="J14" s="126"/>
    </row>
    <row r="15" spans="1:10" ht="15.75" x14ac:dyDescent="0.25">
      <c r="A15" s="124" t="s">
        <v>21</v>
      </c>
      <c r="B15" s="125"/>
      <c r="C15" s="125"/>
      <c r="D15" s="125"/>
      <c r="E15" s="125"/>
      <c r="F15" s="125"/>
      <c r="G15" s="125"/>
      <c r="H15" s="125"/>
      <c r="I15" s="125"/>
      <c r="J15" s="126"/>
    </row>
    <row r="16" spans="1:10" ht="15.75" x14ac:dyDescent="0.25">
      <c r="A16" s="127" t="s">
        <v>58</v>
      </c>
      <c r="B16" s="125"/>
      <c r="C16" s="125"/>
      <c r="D16" s="125"/>
      <c r="E16" s="125"/>
      <c r="F16" s="125"/>
      <c r="G16" s="125"/>
      <c r="H16" s="125"/>
      <c r="I16" s="125"/>
      <c r="J16" s="126"/>
    </row>
    <row r="17" spans="1:10" ht="15.75" x14ac:dyDescent="0.25">
      <c r="A17" s="124" t="s">
        <v>51</v>
      </c>
      <c r="B17" s="125"/>
      <c r="C17" s="125"/>
      <c r="D17" s="125"/>
      <c r="E17" s="125"/>
      <c r="F17" s="125"/>
      <c r="G17" s="125"/>
      <c r="H17" s="125"/>
      <c r="I17" s="125"/>
      <c r="J17" s="126"/>
    </row>
    <row r="18" spans="1:10" x14ac:dyDescent="0.2">
      <c r="A18" s="126"/>
      <c r="B18" s="126"/>
      <c r="C18" s="126"/>
      <c r="D18" s="126"/>
      <c r="E18" s="126"/>
      <c r="F18" s="126"/>
      <c r="G18" s="126"/>
      <c r="H18" s="126"/>
      <c r="I18" s="126"/>
      <c r="J18" s="126"/>
    </row>
    <row r="19" spans="1:10" ht="15.75" x14ac:dyDescent="0.25">
      <c r="A19" s="124" t="s">
        <v>23</v>
      </c>
      <c r="B19" s="126"/>
      <c r="C19" s="126"/>
      <c r="D19" s="126"/>
      <c r="E19" s="126"/>
      <c r="F19" s="126"/>
      <c r="G19" s="126"/>
      <c r="H19" s="126"/>
      <c r="I19" s="126"/>
      <c r="J19" s="126"/>
    </row>
    <row r="20" spans="1:10" s="116" customFormat="1" ht="15.75" x14ac:dyDescent="0.25">
      <c r="A20" s="115"/>
      <c r="B20" s="40"/>
      <c r="C20" s="40"/>
      <c r="D20" s="40"/>
      <c r="E20" s="40"/>
      <c r="F20" s="40"/>
      <c r="G20" s="40"/>
      <c r="H20" s="40"/>
      <c r="I20" s="40"/>
      <c r="J20" s="40"/>
    </row>
    <row r="21" spans="1:10" s="116" customFormat="1" ht="15.75" x14ac:dyDescent="0.25">
      <c r="A21" s="115"/>
      <c r="B21" s="40"/>
      <c r="C21" s="40"/>
      <c r="D21" s="40"/>
      <c r="E21" s="40"/>
      <c r="F21" s="40"/>
      <c r="G21" s="40"/>
      <c r="H21" s="40"/>
      <c r="I21" s="40"/>
      <c r="J21" s="40"/>
    </row>
    <row r="22" spans="1:10" s="116" customFormat="1" x14ac:dyDescent="0.2">
      <c r="A22" s="174" t="s">
        <v>81</v>
      </c>
      <c r="B22" s="40"/>
      <c r="C22" s="40"/>
      <c r="D22" s="40"/>
      <c r="E22" s="40"/>
      <c r="F22" s="40"/>
      <c r="G22" s="40"/>
      <c r="H22" s="40"/>
      <c r="I22" s="40"/>
      <c r="J22" s="40"/>
    </row>
    <row r="23" spans="1:10" s="116" customFormat="1" x14ac:dyDescent="0.2">
      <c r="A23" s="174" t="s">
        <v>92</v>
      </c>
      <c r="B23" s="40"/>
      <c r="C23" s="40"/>
      <c r="D23" s="40"/>
      <c r="E23" s="40"/>
      <c r="F23" s="40"/>
      <c r="G23" s="40"/>
      <c r="H23" s="40"/>
      <c r="I23" s="40"/>
      <c r="J23" s="40"/>
    </row>
    <row r="24" spans="1:10" s="116" customFormat="1" x14ac:dyDescent="0.2"/>
    <row r="25" spans="1:10" s="116" customFormat="1" ht="15.75" x14ac:dyDescent="0.25">
      <c r="A25" s="115" t="s">
        <v>89</v>
      </c>
      <c r="B25" s="40"/>
      <c r="C25" s="40"/>
      <c r="D25" s="40"/>
      <c r="E25" s="40"/>
      <c r="F25" s="40"/>
      <c r="G25" s="40"/>
      <c r="H25" s="40"/>
      <c r="I25" s="40"/>
      <c r="J25" s="40"/>
    </row>
    <row r="26" spans="1:10" s="116" customFormat="1" ht="15.75" x14ac:dyDescent="0.25">
      <c r="A26" s="115" t="s">
        <v>90</v>
      </c>
      <c r="C26" s="117"/>
      <c r="D26" s="117"/>
      <c r="E26" s="117"/>
      <c r="F26" s="117"/>
      <c r="G26" s="117"/>
      <c r="H26" s="117"/>
      <c r="I26" s="117"/>
      <c r="J26" s="40"/>
    </row>
    <row r="27" spans="1:10" s="116" customFormat="1" x14ac:dyDescent="0.2">
      <c r="J27" s="40"/>
    </row>
    <row r="28" spans="1:10" s="116" customFormat="1" ht="15.75" x14ac:dyDescent="0.25">
      <c r="A28" s="118" t="s">
        <v>91</v>
      </c>
      <c r="B28" s="117"/>
    </row>
    <row r="29" spans="1:10" s="116" customFormat="1" x14ac:dyDescent="0.2">
      <c r="J29" s="117"/>
    </row>
    <row r="30" spans="1:10" s="116" customFormat="1" x14ac:dyDescent="0.2"/>
    <row r="31" spans="1:10" s="116" customFormat="1" x14ac:dyDescent="0.2"/>
    <row r="32" spans="1:10" s="116" customFormat="1" x14ac:dyDescent="0.2"/>
    <row r="33" s="116" customFormat="1" x14ac:dyDescent="0.2"/>
    <row r="34" s="116" customFormat="1" x14ac:dyDescent="0.2"/>
    <row r="35" s="116" customFormat="1" x14ac:dyDescent="0.2"/>
    <row r="36" s="116" customFormat="1" x14ac:dyDescent="0.2"/>
    <row r="37" s="116" customFormat="1" x14ac:dyDescent="0.2"/>
    <row r="38" s="116" customFormat="1" x14ac:dyDescent="0.2"/>
    <row r="39" s="116" customFormat="1" x14ac:dyDescent="0.2"/>
    <row r="40" s="116" customFormat="1" x14ac:dyDescent="0.2"/>
    <row r="41" s="116" customFormat="1" x14ac:dyDescent="0.2"/>
    <row r="42" s="116" customFormat="1" x14ac:dyDescent="0.2"/>
    <row r="43" s="116" customFormat="1" x14ac:dyDescent="0.2"/>
    <row r="44" s="116" customFormat="1" x14ac:dyDescent="0.2"/>
  </sheetData>
  <sheetProtection sheet="1" objects="1" scenarios="1"/>
  <phoneticPr fontId="20" type="noConversion"/>
  <hyperlinks>
    <hyperlink ref="A22" r:id="rId1"/>
    <hyperlink ref="A23" r:id="rId2"/>
  </hyperlinks>
  <pageMargins left="0.75" right="0.75" top="1" bottom="1" header="0.5" footer="0.5"/>
  <pageSetup paperSize="9" orientation="landscape" verticalDpi="0" r:id="rId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Z114"/>
  <sheetViews>
    <sheetView workbookViewId="0">
      <selection activeCell="C15" sqref="C15"/>
    </sheetView>
  </sheetViews>
  <sheetFormatPr defaultRowHeight="12.75" x14ac:dyDescent="0.2"/>
  <cols>
    <col min="1" max="1" width="41.28515625" style="57" customWidth="1"/>
    <col min="2" max="2" width="9.42578125" style="57" customWidth="1"/>
    <col min="3" max="11" width="9.5703125" style="57" bestFit="1" customWidth="1"/>
    <col min="12" max="26" width="9.140625" style="57" customWidth="1"/>
    <col min="27" max="16384" width="9.140625" style="107"/>
  </cols>
  <sheetData>
    <row r="1" spans="1:26" s="2" customFormat="1" ht="18" x14ac:dyDescent="0.25">
      <c r="A1" s="111" t="s">
        <v>20</v>
      </c>
      <c r="B1" s="24"/>
      <c r="C1" s="24"/>
      <c r="D1" s="24"/>
    </row>
    <row r="2" spans="1:26" s="2" customFormat="1" ht="15.75" thickBot="1" x14ac:dyDescent="0.25">
      <c r="A2" s="57"/>
      <c r="B2" s="25"/>
      <c r="C2" s="25"/>
      <c r="D2" s="25"/>
    </row>
    <row r="3" spans="1:26" s="2" customFormat="1" ht="15.75" thickBot="1" x14ac:dyDescent="0.25">
      <c r="A3" s="58" t="s">
        <v>83</v>
      </c>
      <c r="C3" s="25"/>
      <c r="D3" s="25"/>
    </row>
    <row r="4" spans="1:26" s="2" customFormat="1" ht="13.5" customHeight="1" x14ac:dyDescent="0.2">
      <c r="A4" s="23"/>
    </row>
    <row r="5" spans="1:26" s="2" customFormat="1" x14ac:dyDescent="0.2">
      <c r="A5" s="23"/>
    </row>
    <row r="6" spans="1:26" s="2" customFormat="1" x14ac:dyDescent="0.2">
      <c r="A6" s="23"/>
    </row>
    <row r="7" spans="1:26" s="2" customFormat="1" ht="13.5" thickBot="1" x14ac:dyDescent="0.25">
      <c r="A7" s="23"/>
    </row>
    <row r="8" spans="1:26" s="2" customFormat="1" ht="14.25" thickTop="1" thickBot="1" x14ac:dyDescent="0.25">
      <c r="A8" s="26" t="s">
        <v>6</v>
      </c>
      <c r="B8" s="36">
        <f ca="1">COUNTIF(B9:Z9,"&gt;1")</f>
        <v>2</v>
      </c>
    </row>
    <row r="9" spans="1:26" s="2" customFormat="1" ht="14.25" thickTop="1" thickBot="1" x14ac:dyDescent="0.25">
      <c r="A9" s="26" t="s">
        <v>7</v>
      </c>
      <c r="B9" s="37">
        <f ca="1">COUNT(OFFSET(B14,B10-FirstDataYear,0,B11-B10+1,1))</f>
        <v>11</v>
      </c>
      <c r="C9" s="38">
        <f t="shared" ref="C9:Z9" ca="1" si="0">COUNT(OFFSET(C14,C10-FirstDataYear,0,C11-C10+1,1))</f>
        <v>11</v>
      </c>
      <c r="D9" s="38">
        <f t="shared" ca="1" si="0"/>
        <v>0</v>
      </c>
      <c r="E9" s="38">
        <f t="shared" ca="1" si="0"/>
        <v>0</v>
      </c>
      <c r="F9" s="38">
        <f t="shared" ca="1" si="0"/>
        <v>0</v>
      </c>
      <c r="G9" s="38">
        <f t="shared" ca="1" si="0"/>
        <v>0</v>
      </c>
      <c r="H9" s="38">
        <f t="shared" ca="1" si="0"/>
        <v>0</v>
      </c>
      <c r="I9" s="38">
        <f t="shared" ca="1" si="0"/>
        <v>0</v>
      </c>
      <c r="J9" s="38">
        <f t="shared" ca="1" si="0"/>
        <v>0</v>
      </c>
      <c r="K9" s="38">
        <f t="shared" ca="1" si="0"/>
        <v>0</v>
      </c>
      <c r="L9" s="38">
        <f t="shared" ca="1" si="0"/>
        <v>0</v>
      </c>
      <c r="M9" s="38">
        <f t="shared" ca="1" si="0"/>
        <v>0</v>
      </c>
      <c r="N9" s="38">
        <f t="shared" ca="1" si="0"/>
        <v>0</v>
      </c>
      <c r="O9" s="38">
        <f t="shared" ca="1" si="0"/>
        <v>0</v>
      </c>
      <c r="P9" s="38">
        <f ca="1">COUNT(OFFSET(P14,P10-FirstDataYear,0,P11-P10+1,1))</f>
        <v>0</v>
      </c>
      <c r="Q9" s="38">
        <f t="shared" ca="1" si="0"/>
        <v>0</v>
      </c>
      <c r="R9" s="38">
        <f t="shared" ca="1" si="0"/>
        <v>0</v>
      </c>
      <c r="S9" s="38">
        <f t="shared" ca="1" si="0"/>
        <v>0</v>
      </c>
      <c r="T9" s="38">
        <f t="shared" ca="1" si="0"/>
        <v>0</v>
      </c>
      <c r="U9" s="38">
        <f t="shared" ca="1" si="0"/>
        <v>0</v>
      </c>
      <c r="V9" s="38">
        <f t="shared" ca="1" si="0"/>
        <v>0</v>
      </c>
      <c r="W9" s="38">
        <f t="shared" ca="1" si="0"/>
        <v>0</v>
      </c>
      <c r="X9" s="38">
        <f t="shared" ca="1" si="0"/>
        <v>0</v>
      </c>
      <c r="Y9" s="38">
        <f t="shared" ca="1" si="0"/>
        <v>0</v>
      </c>
      <c r="Z9" s="39">
        <f t="shared" ca="1" si="0"/>
        <v>0</v>
      </c>
    </row>
    <row r="10" spans="1:26" s="2" customFormat="1" ht="13.5" thickTop="1" x14ac:dyDescent="0.2">
      <c r="A10" s="26" t="s">
        <v>8</v>
      </c>
      <c r="B10" s="113">
        <v>2005</v>
      </c>
      <c r="C10" s="113">
        <v>2005</v>
      </c>
      <c r="D10" s="113">
        <v>2005</v>
      </c>
      <c r="E10" s="15">
        <v>2005</v>
      </c>
      <c r="F10" s="113">
        <v>2005</v>
      </c>
      <c r="G10" s="15"/>
      <c r="H10" s="15"/>
      <c r="I10" s="15"/>
      <c r="J10" s="15"/>
      <c r="K10" s="15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1:26" s="2" customFormat="1" ht="13.5" thickBot="1" x14ac:dyDescent="0.25">
      <c r="A11" s="26" t="s">
        <v>9</v>
      </c>
      <c r="B11" s="18">
        <v>2015</v>
      </c>
      <c r="C11" s="18">
        <v>2015</v>
      </c>
      <c r="D11" s="18">
        <v>2015</v>
      </c>
      <c r="E11" s="19">
        <v>2015</v>
      </c>
      <c r="F11" s="18">
        <v>2015</v>
      </c>
      <c r="G11" s="19"/>
      <c r="H11" s="19"/>
      <c r="I11" s="19"/>
      <c r="J11" s="19"/>
      <c r="K11" s="19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1:26" s="2" customFormat="1" ht="14.25" thickTop="1" thickBot="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1:26" s="2" customFormat="1" ht="14.25" thickTop="1" thickBot="1" x14ac:dyDescent="0.25">
      <c r="A13" s="29" t="s">
        <v>0</v>
      </c>
      <c r="B13" s="30" t="s">
        <v>82</v>
      </c>
      <c r="C13" s="30" t="s">
        <v>85</v>
      </c>
      <c r="D13" s="30" t="s">
        <v>94</v>
      </c>
      <c r="E13" s="30" t="s">
        <v>86</v>
      </c>
      <c r="F13" s="30" t="s">
        <v>96</v>
      </c>
      <c r="G13" s="30"/>
      <c r="H13" s="30"/>
      <c r="I13" s="30"/>
      <c r="J13" s="30"/>
      <c r="K13" s="30"/>
      <c r="L13" s="112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s="2" customFormat="1" ht="15" x14ac:dyDescent="0.25">
      <c r="A14" s="31">
        <v>2005</v>
      </c>
      <c r="B14" s="167">
        <f>urban!D12</f>
        <v>263</v>
      </c>
      <c r="C14" s="116">
        <f>water!D12</f>
        <v>2729</v>
      </c>
      <c r="D14" s="116"/>
      <c r="E14" s="32"/>
      <c r="F14" s="32"/>
      <c r="G14" s="32"/>
      <c r="H14" s="32"/>
      <c r="I14" s="32"/>
      <c r="J14" s="32"/>
      <c r="K14" s="3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s="2" customFormat="1" ht="15" x14ac:dyDescent="0.25">
      <c r="A15" s="31">
        <v>2006</v>
      </c>
      <c r="B15" s="167">
        <f>urban!D13</f>
        <v>275</v>
      </c>
      <c r="C15" s="116">
        <f>water!D13</f>
        <v>2693</v>
      </c>
      <c r="D15" s="116"/>
      <c r="E15" s="32"/>
      <c r="F15" s="33"/>
      <c r="G15" s="33"/>
      <c r="H15" s="33"/>
      <c r="I15" s="33"/>
      <c r="J15" s="33"/>
      <c r="K15" s="33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spans="1:26" s="2" customFormat="1" ht="15" x14ac:dyDescent="0.25">
      <c r="A16" s="31">
        <v>2007</v>
      </c>
      <c r="B16" s="167">
        <f>urban!D14</f>
        <v>302</v>
      </c>
      <c r="C16" s="116">
        <f>water!D14</f>
        <v>2675</v>
      </c>
      <c r="D16" s="116"/>
      <c r="E16" s="32"/>
      <c r="F16" s="33"/>
      <c r="G16" s="33"/>
      <c r="H16" s="33"/>
      <c r="I16" s="33"/>
      <c r="J16" s="33"/>
      <c r="K16" s="33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spans="1:26" s="2" customFormat="1" ht="15" x14ac:dyDescent="0.25">
      <c r="A17" s="31">
        <v>2008</v>
      </c>
      <c r="B17" s="167">
        <f>urban!D15</f>
        <v>302</v>
      </c>
      <c r="C17" s="116">
        <f>water!D15</f>
        <v>2675</v>
      </c>
      <c r="D17" s="116"/>
      <c r="E17" s="32"/>
      <c r="F17" s="33"/>
      <c r="G17" s="33"/>
      <c r="H17" s="33"/>
      <c r="I17" s="33"/>
      <c r="J17" s="33"/>
      <c r="K17" s="3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spans="1:26" s="2" customFormat="1" ht="15" x14ac:dyDescent="0.25">
      <c r="A18" s="31">
        <v>2009</v>
      </c>
      <c r="B18" s="167">
        <f>urban!D16</f>
        <v>340</v>
      </c>
      <c r="C18" s="116">
        <f>water!D16</f>
        <v>2645</v>
      </c>
      <c r="D18" s="116"/>
      <c r="E18" s="32"/>
      <c r="F18" s="33"/>
      <c r="G18" s="33"/>
      <c r="H18" s="33"/>
      <c r="I18" s="33"/>
      <c r="J18" s="33"/>
      <c r="K18" s="3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spans="1:26" s="2" customFormat="1" ht="15" x14ac:dyDescent="0.25">
      <c r="A19" s="31">
        <v>2010</v>
      </c>
      <c r="B19" s="167">
        <f>urban!D17</f>
        <v>350</v>
      </c>
      <c r="C19" s="116">
        <f>water!D17</f>
        <v>2645</v>
      </c>
      <c r="D19" s="116"/>
      <c r="E19" s="32"/>
      <c r="F19" s="33"/>
      <c r="G19" s="33"/>
      <c r="H19" s="33"/>
      <c r="I19" s="33"/>
      <c r="J19" s="33"/>
      <c r="K19" s="3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spans="1:26" s="2" customFormat="1" ht="15" x14ac:dyDescent="0.25">
      <c r="A20" s="31">
        <v>2011</v>
      </c>
      <c r="B20" s="167">
        <f>urban!D18</f>
        <v>360</v>
      </c>
      <c r="C20" s="116">
        <f>water!D18</f>
        <v>2641</v>
      </c>
      <c r="D20" s="116"/>
      <c r="E20" s="32"/>
      <c r="F20" s="33"/>
      <c r="G20" s="33"/>
      <c r="H20" s="33"/>
      <c r="I20" s="33"/>
      <c r="J20" s="33"/>
      <c r="K20" s="3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spans="1:26" s="2" customFormat="1" ht="15" x14ac:dyDescent="0.25">
      <c r="A21" s="31">
        <v>2012</v>
      </c>
      <c r="B21" s="167">
        <f>urban!D19</f>
        <v>366</v>
      </c>
      <c r="C21" s="116">
        <f>water!D19</f>
        <v>2641</v>
      </c>
      <c r="D21" s="116"/>
      <c r="E21" s="32"/>
      <c r="F21" s="33"/>
      <c r="G21" s="33"/>
      <c r="H21" s="33"/>
      <c r="I21" s="33"/>
      <c r="J21" s="33"/>
      <c r="K21" s="33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spans="1:26" s="2" customFormat="1" ht="15" x14ac:dyDescent="0.25">
      <c r="A22" s="31">
        <v>2013</v>
      </c>
      <c r="B22" s="167">
        <f>urban!D20</f>
        <v>377</v>
      </c>
      <c r="C22" s="116">
        <f>water!D20</f>
        <v>2640</v>
      </c>
      <c r="D22" s="116"/>
      <c r="E22" s="32"/>
      <c r="F22" s="33"/>
      <c r="G22" s="33"/>
      <c r="H22" s="33"/>
      <c r="I22" s="33"/>
      <c r="J22" s="33"/>
      <c r="K22" s="33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spans="1:26" s="2" customFormat="1" ht="15" x14ac:dyDescent="0.25">
      <c r="A23" s="31">
        <v>2014</v>
      </c>
      <c r="B23" s="167">
        <f>urban!D21</f>
        <v>382</v>
      </c>
      <c r="C23" s="116">
        <f>water!D21</f>
        <v>2633</v>
      </c>
      <c r="D23" s="116"/>
      <c r="E23" s="32"/>
      <c r="F23" s="33"/>
      <c r="G23" s="33"/>
      <c r="H23" s="33"/>
      <c r="I23" s="33"/>
      <c r="J23" s="33"/>
      <c r="K23" s="33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spans="1:26" s="2" customFormat="1" ht="15" x14ac:dyDescent="0.25">
      <c r="A24" s="31">
        <v>2015</v>
      </c>
      <c r="B24" s="167">
        <f>urban!D22</f>
        <v>384</v>
      </c>
      <c r="C24" s="116">
        <f>water!D22</f>
        <v>2633</v>
      </c>
      <c r="D24" s="116"/>
      <c r="E24" s="32"/>
      <c r="F24" s="33"/>
      <c r="G24" s="33"/>
      <c r="H24" s="33"/>
      <c r="I24" s="33"/>
      <c r="J24" s="33"/>
      <c r="K24" s="33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spans="1:26" s="2" customFormat="1" x14ac:dyDescent="0.2">
      <c r="A25" s="31"/>
      <c r="B25" s="33"/>
      <c r="C25" s="33"/>
      <c r="D25" s="116"/>
      <c r="E25" s="33"/>
      <c r="F25" s="33"/>
      <c r="G25" s="33"/>
      <c r="H25" s="33"/>
      <c r="I25" s="33"/>
      <c r="J25" s="33"/>
      <c r="K25" s="33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spans="1:26" s="2" customFormat="1" x14ac:dyDescent="0.2">
      <c r="A26" s="31"/>
      <c r="B26" s="33"/>
      <c r="C26" s="33"/>
      <c r="D26" s="116"/>
      <c r="E26" s="33"/>
      <c r="F26" s="33"/>
      <c r="G26" s="33"/>
      <c r="H26" s="33"/>
      <c r="I26" s="33"/>
      <c r="J26" s="33"/>
      <c r="K26" s="3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spans="1:26" s="2" customFormat="1" x14ac:dyDescent="0.2">
      <c r="A27" s="31"/>
      <c r="B27" s="10"/>
      <c r="C27" s="10"/>
      <c r="D27" s="116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spans="1:26" s="2" customFormat="1" x14ac:dyDescent="0.2">
      <c r="A28" s="12"/>
      <c r="B28" s="10"/>
      <c r="C28" s="10"/>
      <c r="D28" s="1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spans="1:26" s="2" customFormat="1" x14ac:dyDescent="0.2">
      <c r="A29" s="12"/>
      <c r="B29" s="10"/>
      <c r="C29" s="10"/>
      <c r="D29" s="116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spans="1:26" s="2" customFormat="1" x14ac:dyDescent="0.2">
      <c r="A30" s="12"/>
      <c r="B30" s="10"/>
      <c r="C30" s="10"/>
      <c r="D30" s="116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spans="1:26" s="2" customFormat="1" x14ac:dyDescent="0.2">
      <c r="A31" s="12"/>
      <c r="B31" s="10"/>
      <c r="C31" s="10"/>
      <c r="D31" s="116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spans="1:26" s="2" customFormat="1" x14ac:dyDescent="0.2">
      <c r="A32" s="12"/>
      <c r="B32" s="10"/>
      <c r="C32" s="10"/>
      <c r="D32" s="11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spans="1:26" s="2" customFormat="1" x14ac:dyDescent="0.2">
      <c r="A33" s="12"/>
      <c r="B33" s="10"/>
      <c r="C33" s="10"/>
      <c r="D33" s="116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spans="1:26" s="2" customFormat="1" x14ac:dyDescent="0.2">
      <c r="A34" s="12"/>
      <c r="B34" s="10"/>
      <c r="C34" s="10"/>
      <c r="D34" s="116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spans="1:26" s="2" customFormat="1" x14ac:dyDescent="0.2">
      <c r="A35" s="12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spans="1:26" s="2" customFormat="1" x14ac:dyDescent="0.2">
      <c r="A36" s="12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spans="1:26" s="2" customFormat="1" x14ac:dyDescent="0.2">
      <c r="A37" s="12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spans="1:26" s="2" customFormat="1" x14ac:dyDescent="0.2">
      <c r="A38" s="1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spans="1:26" s="2" customFormat="1" x14ac:dyDescent="0.2">
      <c r="A39" s="13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spans="1:26" s="2" customFormat="1" x14ac:dyDescent="0.2">
      <c r="A40" s="13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spans="1:26" s="2" customFormat="1" x14ac:dyDescent="0.2">
      <c r="A41" s="13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spans="1:26" s="2" customFormat="1" x14ac:dyDescent="0.2">
      <c r="A42" s="13"/>
      <c r="B42" s="3"/>
      <c r="C42" s="110"/>
      <c r="D42" s="4"/>
      <c r="E42" s="5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spans="1:26" s="2" customFormat="1" x14ac:dyDescent="0.2">
      <c r="A43" s="13"/>
      <c r="B43" s="3"/>
      <c r="C43" s="110"/>
      <c r="D43" s="4"/>
      <c r="E43" s="5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spans="1:26" s="2" customFormat="1" x14ac:dyDescent="0.2">
      <c r="A44" s="13"/>
      <c r="B44" s="3"/>
      <c r="C44" s="110"/>
      <c r="D44" s="4"/>
      <c r="E44" s="5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spans="1:26" s="2" customFormat="1" x14ac:dyDescent="0.2">
      <c r="A45" s="13"/>
      <c r="B45" s="3"/>
      <c r="C45" s="110"/>
      <c r="D45" s="4"/>
      <c r="E45" s="5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spans="1:26" s="2" customFormat="1" x14ac:dyDescent="0.2">
      <c r="A46" s="13"/>
      <c r="B46" s="3"/>
      <c r="C46" s="110"/>
      <c r="D46" s="4"/>
      <c r="E46" s="5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spans="1:26" s="2" customFormat="1" x14ac:dyDescent="0.2">
      <c r="A47" s="13"/>
      <c r="B47" s="3"/>
      <c r="C47" s="110"/>
      <c r="D47" s="4"/>
      <c r="E47" s="5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spans="1:26" s="2" customFormat="1" x14ac:dyDescent="0.2">
      <c r="A48" s="13"/>
      <c r="B48" s="3"/>
      <c r="C48" s="110"/>
      <c r="D48" s="4"/>
      <c r="E48" s="5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spans="1:26" s="2" customFormat="1" x14ac:dyDescent="0.2">
      <c r="A49" s="13"/>
      <c r="B49" s="3"/>
      <c r="C49" s="110"/>
      <c r="D49" s="4"/>
      <c r="E49" s="5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spans="1:26" s="2" customFormat="1" x14ac:dyDescent="0.2">
      <c r="A50" s="13"/>
      <c r="B50" s="3"/>
      <c r="C50" s="110"/>
      <c r="D50" s="4"/>
      <c r="E50" s="5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spans="1:26" s="2" customFormat="1" x14ac:dyDescent="0.2">
      <c r="A51" s="13"/>
      <c r="B51" s="3"/>
      <c r="C51" s="110"/>
      <c r="D51" s="4"/>
      <c r="E51" s="5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spans="1:26" s="2" customFormat="1" x14ac:dyDescent="0.2">
      <c r="A52" s="13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spans="1:26" s="2" customFormat="1" x14ac:dyDescent="0.2">
      <c r="A53" s="13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spans="1:26" s="2" customFormat="1" x14ac:dyDescent="0.2">
      <c r="A54" s="13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spans="1:26" s="2" customFormat="1" x14ac:dyDescent="0.2">
      <c r="A55" s="13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spans="1:26" s="2" customFormat="1" x14ac:dyDescent="0.2">
      <c r="A56" s="13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r="57" spans="1:26" s="2" customFormat="1" x14ac:dyDescent="0.2">
      <c r="A57" s="13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spans="1:26" s="2" customFormat="1" x14ac:dyDescent="0.2">
      <c r="A58" s="13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spans="1:26" s="2" customFormat="1" x14ac:dyDescent="0.2">
      <c r="A59" s="13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spans="1:26" s="2" customFormat="1" x14ac:dyDescent="0.2">
      <c r="A60" s="13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spans="1:26" s="2" customFormat="1" x14ac:dyDescent="0.2">
      <c r="A61" s="13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spans="1:26" s="2" customFormat="1" x14ac:dyDescent="0.2">
      <c r="A62" s="14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spans="1:26" s="2" customFormat="1" x14ac:dyDescent="0.2">
      <c r="A63" s="14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r="64" spans="1:26" s="2" customFormat="1" x14ac:dyDescent="0.2">
      <c r="A64" s="14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r="65" spans="1:26" s="2" customFormat="1" x14ac:dyDescent="0.2">
      <c r="A65" s="14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r="66" spans="1:26" s="2" customFormat="1" x14ac:dyDescent="0.2">
      <c r="A66" s="14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spans="1:26" s="2" customFormat="1" x14ac:dyDescent="0.2">
      <c r="A67" s="14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r="68" spans="1:26" s="2" customFormat="1" x14ac:dyDescent="0.2">
      <c r="A68" s="1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r="69" spans="1:26" s="2" customFormat="1" x14ac:dyDescent="0.2">
      <c r="A69" s="1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r="70" spans="1:26" s="2" customFormat="1" x14ac:dyDescent="0.2">
      <c r="A70" s="1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r="71" spans="1:26" s="2" customFormat="1" x14ac:dyDescent="0.2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r="72" spans="1:26" s="2" customFormat="1" x14ac:dyDescent="0.2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r="73" spans="1:26" s="2" customFormat="1" x14ac:dyDescent="0.2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r="74" spans="1:26" s="2" customFormat="1" x14ac:dyDescent="0.2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spans="1:26" s="2" customFormat="1" x14ac:dyDescent="0.2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r="76" spans="1:26" s="2" customFormat="1" x14ac:dyDescent="0.2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r="77" spans="1:26" s="2" customFormat="1" x14ac:dyDescent="0.2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r="78" spans="1:26" s="2" customFormat="1" x14ac:dyDescent="0.2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r="79" spans="1:26" s="2" customFormat="1" x14ac:dyDescent="0.2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r="80" spans="1:26" s="2" customFormat="1" x14ac:dyDescent="0.2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r="81" spans="1:26" s="2" customFormat="1" x14ac:dyDescent="0.2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r="82" spans="1:26" s="2" customFormat="1" x14ac:dyDescent="0.2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r="83" spans="1:26" s="2" customFormat="1" x14ac:dyDescent="0.2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</row>
    <row r="84" spans="1:26" s="2" customFormat="1" x14ac:dyDescent="0.2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</row>
    <row r="85" spans="1:26" s="2" customFormat="1" x14ac:dyDescent="0.2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r="86" spans="1:26" s="2" customFormat="1" x14ac:dyDescent="0.2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r="87" spans="1:26" s="2" customFormat="1" x14ac:dyDescent="0.2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r="88" spans="1:26" s="2" customFormat="1" x14ac:dyDescent="0.2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r="89" spans="1:26" s="2" customFormat="1" x14ac:dyDescent="0.2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r="90" spans="1:26" s="2" customFormat="1" x14ac:dyDescent="0.2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r="91" spans="1:26" s="2" customFormat="1" x14ac:dyDescent="0.2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r="92" spans="1:26" s="2" customFormat="1" x14ac:dyDescent="0.2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r="93" spans="1:26" s="2" customFormat="1" x14ac:dyDescent="0.2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r="94" spans="1:26" s="2" customFormat="1" x14ac:dyDescent="0.2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r="95" spans="1:26" s="2" customFormat="1" x14ac:dyDescent="0.2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r="96" spans="1:26" s="2" customFormat="1" x14ac:dyDescent="0.2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r="97" spans="1:26" s="2" customFormat="1" x14ac:dyDescent="0.2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r="98" spans="1:26" s="2" customFormat="1" x14ac:dyDescent="0.2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spans="1:26" s="2" customFormat="1" x14ac:dyDescent="0.2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r="100" spans="1:26" s="2" customFormat="1" x14ac:dyDescent="0.2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r="101" spans="1:26" s="2" customFormat="1" x14ac:dyDescent="0.2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r="102" spans="1:26" s="2" customFormat="1" x14ac:dyDescent="0.2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r="103" spans="1:26" s="2" customFormat="1" x14ac:dyDescent="0.2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r="104" spans="1:26" s="2" customFormat="1" x14ac:dyDescent="0.2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r="105" spans="1:26" s="2" customFormat="1" x14ac:dyDescent="0.2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r="106" spans="1:26" s="2" customFormat="1" x14ac:dyDescent="0.2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r="107" spans="1:26" s="2" customFormat="1" x14ac:dyDescent="0.2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r="108" spans="1:26" s="2" customFormat="1" x14ac:dyDescent="0.2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r="109" spans="1:26" s="2" customFormat="1" x14ac:dyDescent="0.2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r="110" spans="1:26" s="2" customFormat="1" x14ac:dyDescent="0.2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1" spans="1:26" s="2" customFormat="1" x14ac:dyDescent="0.2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r="112" spans="1:26" s="2" customFormat="1" x14ac:dyDescent="0.2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r="113" spans="1:26" s="2" customFormat="1" x14ac:dyDescent="0.2">
      <c r="A113" s="104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6"/>
    </row>
    <row r="114" spans="1:26" x14ac:dyDescent="0.2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</sheetData>
  <sheetProtection sheet="1" objects="1" scenarios="1"/>
  <phoneticPr fontId="20" type="noConversion"/>
  <pageMargins left="0.74803149606299213" right="0.33" top="0.98425196850393704" bottom="0.98425196850393704" header="0.51181102362204722" footer="0.51181102362204722"/>
  <pageSetup paperSize="9" orientation="landscape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53" r:id="rId4" name="CB_CalculateSTatistics">
          <controlPr defaultSize="0" autoFill="0" autoLin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4</xdr:col>
                <xdr:colOff>628650</xdr:colOff>
                <xdr:row>4</xdr:row>
                <xdr:rowOff>142875</xdr:rowOff>
              </to>
            </anchor>
          </controlPr>
        </control>
      </mc:Choice>
      <mc:Fallback>
        <control shapeId="1053" r:id="rId4" name="CB_CalculateSTatistics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1"/>
  <sheetViews>
    <sheetView workbookViewId="0">
      <selection activeCell="G9" sqref="G9"/>
    </sheetView>
  </sheetViews>
  <sheetFormatPr defaultRowHeight="12.75" x14ac:dyDescent="0.2"/>
  <cols>
    <col min="1" max="1" width="19.7109375" style="40" customWidth="1"/>
    <col min="2" max="2" width="9.28515625" style="40" customWidth="1"/>
    <col min="3" max="3" width="9.140625" style="40" customWidth="1"/>
    <col min="4" max="4" width="4.85546875" style="40" customWidth="1"/>
    <col min="5" max="5" width="6.5703125" style="40" customWidth="1"/>
    <col min="6" max="6" width="8.5703125" style="108" customWidth="1"/>
    <col min="7" max="7" width="10.42578125" style="109" customWidth="1"/>
    <col min="8" max="8" width="8.140625" style="108" customWidth="1"/>
    <col min="9" max="9" width="10" style="108" customWidth="1"/>
    <col min="10" max="10" width="8.7109375" style="108" customWidth="1"/>
    <col min="11" max="11" width="9.28515625" style="108" customWidth="1"/>
    <col min="12" max="12" width="8.28515625" style="108" customWidth="1"/>
    <col min="13" max="13" width="10.42578125" style="40" customWidth="1"/>
    <col min="14" max="14" width="10.7109375" style="40" customWidth="1"/>
    <col min="15" max="15" width="11.85546875" style="40" customWidth="1"/>
    <col min="16" max="16" width="10.7109375" style="40" customWidth="1"/>
    <col min="17" max="17" width="12.7109375" style="40" customWidth="1"/>
    <col min="18" max="16384" width="9.140625" style="40"/>
  </cols>
  <sheetData>
    <row r="1" spans="1:17" ht="18" x14ac:dyDescent="0.25">
      <c r="A1" s="76" t="s">
        <v>19</v>
      </c>
      <c r="B1" s="77"/>
      <c r="C1" s="77"/>
      <c r="D1" s="77"/>
      <c r="E1" s="77"/>
      <c r="F1" s="78"/>
      <c r="G1" s="97"/>
      <c r="H1" s="78"/>
      <c r="I1" s="78"/>
      <c r="J1" s="78"/>
      <c r="K1" s="78"/>
      <c r="L1" s="78"/>
      <c r="M1" s="77"/>
      <c r="N1" s="77"/>
      <c r="O1" s="77"/>
      <c r="P1" s="77"/>
      <c r="Q1" s="77"/>
    </row>
    <row r="2" spans="1:17" ht="15" x14ac:dyDescent="0.2">
      <c r="A2" s="79"/>
      <c r="B2" s="77"/>
      <c r="C2" s="77"/>
      <c r="D2" s="77"/>
      <c r="E2" s="77"/>
      <c r="F2" s="78"/>
      <c r="G2" s="97"/>
      <c r="H2" s="78"/>
      <c r="I2" s="78"/>
      <c r="J2" s="78"/>
      <c r="K2" s="78"/>
      <c r="L2" s="78"/>
      <c r="M2" s="77"/>
      <c r="N2" s="77"/>
      <c r="O2" s="77"/>
      <c r="P2" s="77"/>
      <c r="Q2" s="77"/>
    </row>
    <row r="3" spans="1:17" ht="16.5" customHeight="1" x14ac:dyDescent="0.2">
      <c r="A3" s="84" t="str">
        <f>station</f>
        <v xml:space="preserve">Fiji SEEA Land Cover </v>
      </c>
      <c r="B3" s="77"/>
      <c r="C3" s="77"/>
      <c r="D3" s="77"/>
      <c r="E3" s="77"/>
      <c r="F3" s="78"/>
      <c r="G3" s="97"/>
      <c r="H3" s="78"/>
      <c r="I3" s="78"/>
      <c r="J3" s="78"/>
      <c r="K3" s="78"/>
      <c r="L3" s="78"/>
      <c r="M3" s="77"/>
      <c r="N3" s="77"/>
      <c r="O3" s="77"/>
      <c r="P3" s="77"/>
      <c r="Q3" s="77"/>
    </row>
    <row r="4" spans="1:17" ht="13.5" thickBot="1" x14ac:dyDescent="0.25">
      <c r="A4" s="77"/>
      <c r="B4" s="77"/>
      <c r="C4" s="77"/>
      <c r="D4" s="77"/>
      <c r="E4" s="85" t="s">
        <v>43</v>
      </c>
      <c r="F4" s="78"/>
      <c r="G4" s="98"/>
      <c r="H4" s="85" t="s">
        <v>44</v>
      </c>
      <c r="I4" s="22"/>
      <c r="J4" s="78"/>
      <c r="K4" s="78"/>
      <c r="L4" s="78"/>
      <c r="M4" s="77"/>
      <c r="N4" s="77"/>
      <c r="O4" s="77"/>
      <c r="P4" s="77"/>
      <c r="Q4" s="77"/>
    </row>
    <row r="5" spans="1:17" ht="14.25" thickTop="1" thickBot="1" x14ac:dyDescent="0.25">
      <c r="A5" s="86" t="s">
        <v>1</v>
      </c>
      <c r="B5" s="87" t="s">
        <v>2</v>
      </c>
      <c r="C5" s="88" t="s">
        <v>3</v>
      </c>
      <c r="D5" s="88" t="s">
        <v>45</v>
      </c>
      <c r="E5" s="88" t="s">
        <v>38</v>
      </c>
      <c r="F5" s="95" t="s">
        <v>5</v>
      </c>
      <c r="G5" s="99" t="s">
        <v>42</v>
      </c>
      <c r="H5" s="95" t="s">
        <v>4</v>
      </c>
      <c r="I5" s="95" t="s">
        <v>24</v>
      </c>
      <c r="J5" s="95" t="s">
        <v>25</v>
      </c>
      <c r="K5" s="95" t="s">
        <v>26</v>
      </c>
      <c r="L5" s="95" t="s">
        <v>27</v>
      </c>
      <c r="M5" s="87" t="s">
        <v>10</v>
      </c>
      <c r="N5" s="87" t="s">
        <v>28</v>
      </c>
      <c r="O5" s="87" t="s">
        <v>29</v>
      </c>
      <c r="P5" s="87" t="s">
        <v>30</v>
      </c>
      <c r="Q5" s="96" t="s">
        <v>31</v>
      </c>
    </row>
    <row r="6" spans="1:17" x14ac:dyDescent="0.2">
      <c r="A6" s="89" t="str">
        <f t="array" ref="A6:A30">TRANSPOSE('Annual data'!B13:Z13)</f>
        <v>Built Up</v>
      </c>
      <c r="B6" s="90">
        <f t="array" ref="B6:B30">TRANSPOSE('Annual data'!B10:Z10)</f>
        <v>2005</v>
      </c>
      <c r="C6" s="90">
        <f t="array" ref="C6:C30">TRANSPOSE('Annual data'!B11:Z11)</f>
        <v>2015</v>
      </c>
      <c r="D6" s="90">
        <f t="array" aca="1" ref="D6:D30" ca="1">TRANSPOSE('Annual data'!B9:Z9)</f>
        <v>11</v>
      </c>
      <c r="E6" s="90"/>
      <c r="F6" s="69">
        <v>4.1386046900480604</v>
      </c>
      <c r="G6" s="100" t="s">
        <v>46</v>
      </c>
      <c r="H6" s="70">
        <v>12.111111111111111</v>
      </c>
      <c r="I6" s="70">
        <v>8</v>
      </c>
      <c r="J6" s="70">
        <v>16.995373363022512</v>
      </c>
      <c r="K6" s="70">
        <v>8.4949876494631624</v>
      </c>
      <c r="L6" s="70">
        <v>15.208436254473652</v>
      </c>
      <c r="M6" s="69">
        <v>277.77777777777777</v>
      </c>
      <c r="N6" s="69">
        <v>308</v>
      </c>
      <c r="O6" s="69">
        <v>258.00462663697749</v>
      </c>
      <c r="P6" s="69">
        <v>305.54511115483155</v>
      </c>
      <c r="Q6" s="80">
        <v>259.79156374552633</v>
      </c>
    </row>
    <row r="7" spans="1:17" x14ac:dyDescent="0.2">
      <c r="A7" s="91" t="str">
        <v xml:space="preserve">Water </v>
      </c>
      <c r="B7" s="92">
        <v>2005</v>
      </c>
      <c r="C7" s="92">
        <v>2015</v>
      </c>
      <c r="D7" s="92">
        <f ca="1"/>
        <v>11</v>
      </c>
      <c r="E7" s="92"/>
      <c r="F7" s="71">
        <v>-3.9405520311955033</v>
      </c>
      <c r="G7" s="101" t="s">
        <v>46</v>
      </c>
      <c r="H7" s="72">
        <v>-7</v>
      </c>
      <c r="I7" s="72">
        <v>-14.33747935106453</v>
      </c>
      <c r="J7" s="72">
        <v>-2</v>
      </c>
      <c r="K7" s="72">
        <v>-11.095119411918576</v>
      </c>
      <c r="L7" s="72">
        <v>-2.4173850694291916</v>
      </c>
      <c r="M7" s="71">
        <v>2696</v>
      </c>
      <c r="N7" s="71">
        <v>2727.0248761063872</v>
      </c>
      <c r="O7" s="71">
        <v>2655</v>
      </c>
      <c r="P7" s="71">
        <v>2708.2853582357557</v>
      </c>
      <c r="Q7" s="81">
        <v>2657.9216954860044</v>
      </c>
    </row>
    <row r="8" spans="1:17" x14ac:dyDescent="0.2">
      <c r="A8" s="91" t="str">
        <v>Natural Tree</v>
      </c>
      <c r="B8" s="92">
        <v>2005</v>
      </c>
      <c r="C8" s="92">
        <v>2015</v>
      </c>
      <c r="D8" s="92">
        <f ca="1"/>
        <v>0</v>
      </c>
      <c r="E8" s="92"/>
      <c r="F8" s="71"/>
      <c r="G8" s="101"/>
      <c r="H8" s="72"/>
      <c r="I8" s="72"/>
      <c r="J8" s="72"/>
      <c r="K8" s="72"/>
      <c r="L8" s="72"/>
      <c r="M8" s="71"/>
      <c r="N8" s="71"/>
      <c r="O8" s="71"/>
      <c r="P8" s="71"/>
      <c r="Q8" s="81"/>
    </row>
    <row r="9" spans="1:17" x14ac:dyDescent="0.2">
      <c r="A9" s="91" t="str">
        <v>Crop</v>
      </c>
      <c r="B9" s="92">
        <v>2005</v>
      </c>
      <c r="C9" s="92">
        <v>2015</v>
      </c>
      <c r="D9" s="92">
        <f ca="1"/>
        <v>0</v>
      </c>
      <c r="E9" s="92"/>
      <c r="F9" s="71"/>
      <c r="G9" s="101"/>
      <c r="H9" s="72"/>
      <c r="I9" s="72"/>
      <c r="J9" s="72"/>
      <c r="K9" s="72"/>
      <c r="L9" s="72"/>
      <c r="M9" s="71"/>
      <c r="N9" s="71"/>
      <c r="O9" s="71"/>
      <c r="P9" s="71"/>
      <c r="Q9" s="81"/>
    </row>
    <row r="10" spans="1:17" x14ac:dyDescent="0.2">
      <c r="A10" s="91" t="str">
        <v>Natural Other</v>
      </c>
      <c r="B10" s="92">
        <v>2005</v>
      </c>
      <c r="C10" s="92">
        <v>2015</v>
      </c>
      <c r="D10" s="92">
        <f ca="1"/>
        <v>0</v>
      </c>
      <c r="E10" s="92"/>
      <c r="F10" s="71"/>
      <c r="G10" s="101"/>
      <c r="H10" s="72"/>
      <c r="I10" s="72"/>
      <c r="J10" s="72"/>
      <c r="K10" s="72"/>
      <c r="L10" s="72"/>
      <c r="M10" s="71"/>
      <c r="N10" s="71"/>
      <c r="O10" s="71"/>
      <c r="P10" s="71"/>
      <c r="Q10" s="81"/>
    </row>
    <row r="11" spans="1:17" x14ac:dyDescent="0.2">
      <c r="A11" s="91">
        <v>0</v>
      </c>
      <c r="B11" s="92">
        <v>0</v>
      </c>
      <c r="C11" s="92">
        <v>0</v>
      </c>
      <c r="D11" s="92">
        <f ca="1"/>
        <v>0</v>
      </c>
      <c r="E11" s="92"/>
      <c r="F11" s="71"/>
      <c r="G11" s="101"/>
      <c r="H11" s="72"/>
      <c r="I11" s="72"/>
      <c r="J11" s="72"/>
      <c r="K11" s="72"/>
      <c r="L11" s="72"/>
      <c r="M11" s="71"/>
      <c r="N11" s="71"/>
      <c r="O11" s="71"/>
      <c r="P11" s="71"/>
      <c r="Q11" s="81"/>
    </row>
    <row r="12" spans="1:17" x14ac:dyDescent="0.2">
      <c r="A12" s="91">
        <v>0</v>
      </c>
      <c r="B12" s="92">
        <v>0</v>
      </c>
      <c r="C12" s="92">
        <v>0</v>
      </c>
      <c r="D12" s="92">
        <f ca="1"/>
        <v>0</v>
      </c>
      <c r="E12" s="92"/>
      <c r="F12" s="71"/>
      <c r="G12" s="101"/>
      <c r="H12" s="72"/>
      <c r="I12" s="72"/>
      <c r="J12" s="72"/>
      <c r="K12" s="72"/>
      <c r="L12" s="72"/>
      <c r="M12" s="71"/>
      <c r="N12" s="71"/>
      <c r="O12" s="71"/>
      <c r="P12" s="71"/>
      <c r="Q12" s="81"/>
    </row>
    <row r="13" spans="1:17" x14ac:dyDescent="0.2">
      <c r="A13" s="91">
        <v>0</v>
      </c>
      <c r="B13" s="92">
        <v>0</v>
      </c>
      <c r="C13" s="92">
        <v>0</v>
      </c>
      <c r="D13" s="92">
        <f ca="1"/>
        <v>0</v>
      </c>
      <c r="E13" s="92"/>
      <c r="F13" s="71"/>
      <c r="G13" s="101"/>
      <c r="H13" s="72"/>
      <c r="I13" s="72"/>
      <c r="J13" s="72"/>
      <c r="K13" s="72"/>
      <c r="L13" s="72"/>
      <c r="M13" s="71"/>
      <c r="N13" s="71"/>
      <c r="O13" s="71"/>
      <c r="P13" s="71"/>
      <c r="Q13" s="81"/>
    </row>
    <row r="14" spans="1:17" x14ac:dyDescent="0.2">
      <c r="A14" s="91">
        <v>0</v>
      </c>
      <c r="B14" s="92">
        <v>0</v>
      </c>
      <c r="C14" s="92">
        <v>0</v>
      </c>
      <c r="D14" s="92">
        <f ca="1"/>
        <v>0</v>
      </c>
      <c r="E14" s="92"/>
      <c r="F14" s="71"/>
      <c r="G14" s="101"/>
      <c r="H14" s="72"/>
      <c r="I14" s="72"/>
      <c r="J14" s="72"/>
      <c r="K14" s="72"/>
      <c r="L14" s="72"/>
      <c r="M14" s="71"/>
      <c r="N14" s="71"/>
      <c r="O14" s="71"/>
      <c r="P14" s="71"/>
      <c r="Q14" s="81"/>
    </row>
    <row r="15" spans="1:17" x14ac:dyDescent="0.2">
      <c r="A15" s="91">
        <v>0</v>
      </c>
      <c r="B15" s="92">
        <v>0</v>
      </c>
      <c r="C15" s="92">
        <v>0</v>
      </c>
      <c r="D15" s="92">
        <f ca="1"/>
        <v>0</v>
      </c>
      <c r="E15" s="92"/>
      <c r="F15" s="71"/>
      <c r="G15" s="101"/>
      <c r="H15" s="72"/>
      <c r="I15" s="72"/>
      <c r="J15" s="72"/>
      <c r="K15" s="72"/>
      <c r="L15" s="72"/>
      <c r="M15" s="71"/>
      <c r="N15" s="71"/>
      <c r="O15" s="73"/>
      <c r="P15" s="73"/>
      <c r="Q15" s="82"/>
    </row>
    <row r="16" spans="1:17" x14ac:dyDescent="0.2">
      <c r="A16" s="91">
        <v>0</v>
      </c>
      <c r="B16" s="92">
        <v>0</v>
      </c>
      <c r="C16" s="92">
        <v>0</v>
      </c>
      <c r="D16" s="92">
        <f ca="1"/>
        <v>0</v>
      </c>
      <c r="E16" s="92"/>
      <c r="F16" s="71"/>
      <c r="G16" s="101"/>
      <c r="H16" s="72"/>
      <c r="I16" s="72"/>
      <c r="J16" s="72"/>
      <c r="K16" s="72"/>
      <c r="L16" s="72"/>
      <c r="M16" s="73"/>
      <c r="N16" s="73"/>
      <c r="O16" s="73"/>
      <c r="P16" s="73"/>
      <c r="Q16" s="82"/>
    </row>
    <row r="17" spans="1:17" x14ac:dyDescent="0.2">
      <c r="A17" s="91">
        <v>0</v>
      </c>
      <c r="B17" s="92">
        <v>0</v>
      </c>
      <c r="C17" s="92">
        <v>0</v>
      </c>
      <c r="D17" s="92">
        <f ca="1"/>
        <v>0</v>
      </c>
      <c r="E17" s="92"/>
      <c r="F17" s="71"/>
      <c r="G17" s="101"/>
      <c r="H17" s="72"/>
      <c r="I17" s="72"/>
      <c r="J17" s="72"/>
      <c r="K17" s="72"/>
      <c r="L17" s="72"/>
      <c r="M17" s="73"/>
      <c r="N17" s="73"/>
      <c r="O17" s="73"/>
      <c r="P17" s="73"/>
      <c r="Q17" s="82"/>
    </row>
    <row r="18" spans="1:17" x14ac:dyDescent="0.2">
      <c r="A18" s="91">
        <v>0</v>
      </c>
      <c r="B18" s="92">
        <v>0</v>
      </c>
      <c r="C18" s="92">
        <v>0</v>
      </c>
      <c r="D18" s="92">
        <f ca="1"/>
        <v>0</v>
      </c>
      <c r="E18" s="92"/>
      <c r="F18" s="71"/>
      <c r="G18" s="101"/>
      <c r="H18" s="72"/>
      <c r="I18" s="72"/>
      <c r="J18" s="72"/>
      <c r="K18" s="72"/>
      <c r="L18" s="72"/>
      <c r="M18" s="73"/>
      <c r="N18" s="73"/>
      <c r="O18" s="73"/>
      <c r="P18" s="73"/>
      <c r="Q18" s="82"/>
    </row>
    <row r="19" spans="1:17" x14ac:dyDescent="0.2">
      <c r="A19" s="91">
        <v>0</v>
      </c>
      <c r="B19" s="92">
        <v>0</v>
      </c>
      <c r="C19" s="92">
        <v>0</v>
      </c>
      <c r="D19" s="92">
        <f ca="1"/>
        <v>0</v>
      </c>
      <c r="E19" s="92"/>
      <c r="F19" s="71"/>
      <c r="G19" s="101"/>
      <c r="H19" s="72"/>
      <c r="I19" s="72"/>
      <c r="J19" s="72"/>
      <c r="K19" s="72"/>
      <c r="L19" s="72"/>
      <c r="M19" s="73"/>
      <c r="N19" s="73"/>
      <c r="O19" s="73"/>
      <c r="P19" s="73"/>
      <c r="Q19" s="82"/>
    </row>
    <row r="20" spans="1:17" x14ac:dyDescent="0.2">
      <c r="A20" s="91">
        <v>0</v>
      </c>
      <c r="B20" s="92">
        <v>0</v>
      </c>
      <c r="C20" s="92">
        <v>0</v>
      </c>
      <c r="D20" s="92">
        <f ca="1"/>
        <v>0</v>
      </c>
      <c r="E20" s="92"/>
      <c r="F20" s="71"/>
      <c r="G20" s="101"/>
      <c r="H20" s="72"/>
      <c r="I20" s="72"/>
      <c r="J20" s="72"/>
      <c r="K20" s="72"/>
      <c r="L20" s="72"/>
      <c r="M20" s="73"/>
      <c r="N20" s="73"/>
      <c r="O20" s="73"/>
      <c r="P20" s="73"/>
      <c r="Q20" s="82"/>
    </row>
    <row r="21" spans="1:17" x14ac:dyDescent="0.2">
      <c r="A21" s="91">
        <v>0</v>
      </c>
      <c r="B21" s="92">
        <v>0</v>
      </c>
      <c r="C21" s="92">
        <v>0</v>
      </c>
      <c r="D21" s="92">
        <f ca="1"/>
        <v>0</v>
      </c>
      <c r="E21" s="92"/>
      <c r="F21" s="71"/>
      <c r="G21" s="101"/>
      <c r="H21" s="72"/>
      <c r="I21" s="72"/>
      <c r="J21" s="72"/>
      <c r="K21" s="72"/>
      <c r="L21" s="72"/>
      <c r="M21" s="73"/>
      <c r="N21" s="73"/>
      <c r="O21" s="73"/>
      <c r="P21" s="73"/>
      <c r="Q21" s="82"/>
    </row>
    <row r="22" spans="1:17" x14ac:dyDescent="0.2">
      <c r="A22" s="91">
        <v>0</v>
      </c>
      <c r="B22" s="92">
        <v>0</v>
      </c>
      <c r="C22" s="92">
        <v>0</v>
      </c>
      <c r="D22" s="92">
        <f ca="1"/>
        <v>0</v>
      </c>
      <c r="E22" s="92"/>
      <c r="F22" s="71"/>
      <c r="G22" s="101"/>
      <c r="H22" s="72"/>
      <c r="I22" s="72"/>
      <c r="J22" s="72"/>
      <c r="K22" s="72"/>
      <c r="L22" s="72"/>
      <c r="M22" s="73"/>
      <c r="N22" s="73"/>
      <c r="O22" s="73"/>
      <c r="P22" s="73"/>
      <c r="Q22" s="82"/>
    </row>
    <row r="23" spans="1:17" x14ac:dyDescent="0.2">
      <c r="A23" s="91">
        <v>0</v>
      </c>
      <c r="B23" s="92">
        <v>0</v>
      </c>
      <c r="C23" s="92">
        <v>0</v>
      </c>
      <c r="D23" s="92">
        <f ca="1"/>
        <v>0</v>
      </c>
      <c r="E23" s="92"/>
      <c r="F23" s="71"/>
      <c r="G23" s="101"/>
      <c r="H23" s="72"/>
      <c r="I23" s="72"/>
      <c r="J23" s="72"/>
      <c r="K23" s="72"/>
      <c r="L23" s="72"/>
      <c r="M23" s="73"/>
      <c r="N23" s="73"/>
      <c r="O23" s="73"/>
      <c r="P23" s="73"/>
      <c r="Q23" s="82"/>
    </row>
    <row r="24" spans="1:17" x14ac:dyDescent="0.2">
      <c r="A24" s="91">
        <v>0</v>
      </c>
      <c r="B24" s="92">
        <v>0</v>
      </c>
      <c r="C24" s="92">
        <v>0</v>
      </c>
      <c r="D24" s="92">
        <f ca="1"/>
        <v>0</v>
      </c>
      <c r="E24" s="92"/>
      <c r="F24" s="71"/>
      <c r="G24" s="101"/>
      <c r="H24" s="72"/>
      <c r="I24" s="72"/>
      <c r="J24" s="72"/>
      <c r="K24" s="72"/>
      <c r="L24" s="72"/>
      <c r="M24" s="73"/>
      <c r="N24" s="73"/>
      <c r="O24" s="73"/>
      <c r="P24" s="73"/>
      <c r="Q24" s="82"/>
    </row>
    <row r="25" spans="1:17" x14ac:dyDescent="0.2">
      <c r="A25" s="91">
        <v>0</v>
      </c>
      <c r="B25" s="92">
        <v>0</v>
      </c>
      <c r="C25" s="92">
        <v>0</v>
      </c>
      <c r="D25" s="92">
        <f ca="1"/>
        <v>0</v>
      </c>
      <c r="E25" s="92"/>
      <c r="F25" s="71"/>
      <c r="G25" s="101"/>
      <c r="H25" s="72"/>
      <c r="I25" s="72"/>
      <c r="J25" s="72"/>
      <c r="K25" s="72"/>
      <c r="L25" s="72"/>
      <c r="M25" s="73"/>
      <c r="N25" s="73"/>
      <c r="O25" s="73"/>
      <c r="P25" s="73"/>
      <c r="Q25" s="82"/>
    </row>
    <row r="26" spans="1:17" x14ac:dyDescent="0.2">
      <c r="A26" s="91">
        <v>0</v>
      </c>
      <c r="B26" s="92">
        <v>0</v>
      </c>
      <c r="C26" s="92">
        <v>0</v>
      </c>
      <c r="D26" s="92">
        <f ca="1"/>
        <v>0</v>
      </c>
      <c r="E26" s="92"/>
      <c r="F26" s="71"/>
      <c r="G26" s="101"/>
      <c r="H26" s="72"/>
      <c r="I26" s="72"/>
      <c r="J26" s="72"/>
      <c r="K26" s="72"/>
      <c r="L26" s="72"/>
      <c r="M26" s="73"/>
      <c r="N26" s="73"/>
      <c r="O26" s="73"/>
      <c r="P26" s="73"/>
      <c r="Q26" s="82"/>
    </row>
    <row r="27" spans="1:17" x14ac:dyDescent="0.2">
      <c r="A27" s="91">
        <v>0</v>
      </c>
      <c r="B27" s="92">
        <v>0</v>
      </c>
      <c r="C27" s="92">
        <v>0</v>
      </c>
      <c r="D27" s="92">
        <f ca="1"/>
        <v>0</v>
      </c>
      <c r="E27" s="92"/>
      <c r="F27" s="71"/>
      <c r="G27" s="101"/>
      <c r="H27" s="72"/>
      <c r="I27" s="72"/>
      <c r="J27" s="72"/>
      <c r="K27" s="72"/>
      <c r="L27" s="72"/>
      <c r="M27" s="73"/>
      <c r="N27" s="73"/>
      <c r="O27" s="73"/>
      <c r="P27" s="73"/>
      <c r="Q27" s="82"/>
    </row>
    <row r="28" spans="1:17" x14ac:dyDescent="0.2">
      <c r="A28" s="91">
        <v>0</v>
      </c>
      <c r="B28" s="92">
        <v>0</v>
      </c>
      <c r="C28" s="92">
        <v>0</v>
      </c>
      <c r="D28" s="92">
        <f ca="1"/>
        <v>0</v>
      </c>
      <c r="E28" s="92"/>
      <c r="F28" s="71"/>
      <c r="G28" s="101"/>
      <c r="H28" s="72"/>
      <c r="I28" s="72"/>
      <c r="J28" s="72"/>
      <c r="K28" s="72"/>
      <c r="L28" s="72"/>
      <c r="M28" s="73"/>
      <c r="N28" s="73"/>
      <c r="O28" s="73"/>
      <c r="P28" s="73"/>
      <c r="Q28" s="82"/>
    </row>
    <row r="29" spans="1:17" x14ac:dyDescent="0.2">
      <c r="A29" s="91">
        <v>0</v>
      </c>
      <c r="B29" s="92">
        <v>0</v>
      </c>
      <c r="C29" s="92">
        <v>0</v>
      </c>
      <c r="D29" s="92">
        <f ca="1"/>
        <v>0</v>
      </c>
      <c r="E29" s="92"/>
      <c r="F29" s="71"/>
      <c r="G29" s="101"/>
      <c r="H29" s="72"/>
      <c r="I29" s="72"/>
      <c r="J29" s="72"/>
      <c r="K29" s="72"/>
      <c r="L29" s="72"/>
      <c r="M29" s="73"/>
      <c r="N29" s="73"/>
      <c r="O29" s="73"/>
      <c r="P29" s="73"/>
      <c r="Q29" s="82"/>
    </row>
    <row r="30" spans="1:17" ht="13.5" thickBot="1" x14ac:dyDescent="0.25">
      <c r="A30" s="93">
        <v>0</v>
      </c>
      <c r="B30" s="94">
        <v>0</v>
      </c>
      <c r="C30" s="94">
        <v>0</v>
      </c>
      <c r="D30" s="94">
        <f ca="1"/>
        <v>0</v>
      </c>
      <c r="E30" s="94"/>
      <c r="F30" s="74"/>
      <c r="G30" s="155"/>
      <c r="H30" s="102"/>
      <c r="I30" s="102"/>
      <c r="J30" s="102"/>
      <c r="K30" s="102"/>
      <c r="L30" s="102"/>
      <c r="M30" s="75"/>
      <c r="N30" s="75"/>
      <c r="O30" s="75"/>
      <c r="P30" s="75"/>
      <c r="Q30" s="83"/>
    </row>
    <row r="31" spans="1:17" ht="13.5" thickTop="1" x14ac:dyDescent="0.2"/>
  </sheetData>
  <phoneticPr fontId="20" type="noConversion"/>
  <pageMargins left="0.74803149606299213" right="0.74803149606299213" top="0.98425196850393704" bottom="0.98425196850393704" header="0.51181102362204722" footer="0.51181102362204722"/>
  <pageSetup paperSize="9" orientation="landscape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DB129"/>
  <sheetViews>
    <sheetView workbookViewId="0">
      <pane ySplit="2" topLeftCell="A3" activePane="bottomLeft" state="frozenSplit"/>
      <selection sqref="A1:IV2"/>
      <selection pane="bottomLeft"/>
    </sheetView>
  </sheetViews>
  <sheetFormatPr defaultRowHeight="12.75" x14ac:dyDescent="0.2"/>
  <cols>
    <col min="1" max="1" width="2.28515625" style="40" customWidth="1"/>
    <col min="2" max="2" width="13.140625" customWidth="1"/>
    <col min="3" max="3" width="9.5703125" customWidth="1"/>
    <col min="4" max="4" width="9" customWidth="1"/>
    <col min="7" max="8" width="9.28515625" bestFit="1" customWidth="1"/>
    <col min="9" max="12" width="11.140625" bestFit="1" customWidth="1"/>
    <col min="13" max="13" width="9.28515625" bestFit="1" customWidth="1"/>
    <col min="15" max="15" width="9.5703125" bestFit="1" customWidth="1"/>
    <col min="16" max="16" width="9.140625" customWidth="1"/>
    <col min="17" max="16384" width="9.140625" style="40"/>
  </cols>
  <sheetData>
    <row r="1" spans="1:106" s="42" customFormat="1" ht="18" customHeight="1" x14ac:dyDescent="0.25">
      <c r="A1" s="1"/>
      <c r="B1" s="68" t="s">
        <v>13</v>
      </c>
      <c r="C1" s="34"/>
      <c r="D1" s="34"/>
      <c r="E1" s="34"/>
      <c r="F1" s="1"/>
      <c r="G1" s="34"/>
      <c r="H1" s="34"/>
      <c r="I1" s="34"/>
      <c r="J1" s="34"/>
      <c r="K1" s="34"/>
      <c r="L1" s="34"/>
      <c r="M1" s="34"/>
      <c r="N1" s="34"/>
      <c r="O1" s="34"/>
      <c r="P1" s="34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</row>
    <row r="2" spans="1:106" s="42" customFormat="1" ht="20.25" customHeight="1" thickBot="1" x14ac:dyDescent="0.25">
      <c r="A2" s="35"/>
      <c r="B2" s="35"/>
      <c r="C2" s="35"/>
      <c r="D2" s="35"/>
      <c r="E2" s="35"/>
      <c r="F2" s="35"/>
      <c r="G2" s="35"/>
      <c r="H2" s="35"/>
      <c r="I2" s="35"/>
      <c r="J2" s="1"/>
      <c r="K2" s="35"/>
      <c r="L2" s="35"/>
      <c r="M2" s="35"/>
      <c r="N2" s="35"/>
      <c r="O2" s="35"/>
      <c r="P2" s="35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</row>
    <row r="3" spans="1:106" s="42" customFormat="1" ht="15.75" customHeight="1" x14ac:dyDescent="0.2">
      <c r="A3" s="59"/>
      <c r="B3" s="60"/>
      <c r="C3" s="60"/>
      <c r="D3" s="60"/>
      <c r="E3" s="60"/>
      <c r="F3" s="60"/>
      <c r="G3" s="60"/>
      <c r="H3" s="60"/>
      <c r="I3" s="60"/>
      <c r="J3" s="45"/>
      <c r="K3" s="60"/>
      <c r="L3" s="60"/>
      <c r="M3" s="60"/>
      <c r="N3" s="60"/>
      <c r="O3" s="60"/>
      <c r="P3" s="61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106" s="42" customFormat="1" ht="16.5" customHeight="1" x14ac:dyDescent="0.25">
      <c r="A4" s="65"/>
      <c r="B4" s="54" t="str">
        <f>station</f>
        <v xml:space="preserve">Fiji SEEA Land Cover </v>
      </c>
      <c r="C4" s="55"/>
      <c r="D4" s="55"/>
      <c r="E4" s="55"/>
      <c r="F4" s="55"/>
      <c r="G4" s="55"/>
      <c r="H4" s="55"/>
      <c r="I4" s="55"/>
      <c r="J4" s="55"/>
      <c r="K4" s="48"/>
      <c r="L4" s="55"/>
      <c r="M4" s="55"/>
      <c r="N4" s="55"/>
      <c r="O4" s="55"/>
      <c r="P4" s="62"/>
    </row>
    <row r="5" spans="1:106" ht="10.5" customHeight="1" x14ac:dyDescent="0.2">
      <c r="A5" s="64"/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63"/>
      <c r="R5" s="67"/>
    </row>
    <row r="6" spans="1:106" x14ac:dyDescent="0.2">
      <c r="A6" s="64"/>
      <c r="B6" s="1"/>
      <c r="C6" s="57"/>
      <c r="D6" s="57"/>
      <c r="E6" s="57"/>
      <c r="F6" s="57"/>
      <c r="G6" s="48"/>
      <c r="H6" s="57"/>
      <c r="I6" s="57"/>
      <c r="J6" s="57"/>
      <c r="K6" s="57"/>
      <c r="L6" s="57"/>
      <c r="M6" s="57"/>
      <c r="N6" s="57"/>
      <c r="O6" s="57"/>
      <c r="P6" s="63"/>
    </row>
    <row r="7" spans="1:106" x14ac:dyDescent="0.2">
      <c r="A7" s="64"/>
      <c r="B7" s="57"/>
      <c r="C7" s="48"/>
      <c r="D7" s="48"/>
      <c r="E7" s="48"/>
      <c r="F7" s="57"/>
      <c r="G7" s="57"/>
      <c r="H7" s="57"/>
      <c r="I7" s="57"/>
      <c r="J7" s="57"/>
      <c r="K7" s="57"/>
      <c r="L7" s="57"/>
      <c r="M7" s="57"/>
      <c r="N7" s="57"/>
      <c r="O7" s="57"/>
      <c r="P7" s="63"/>
    </row>
    <row r="8" spans="1:106" ht="13.5" thickBot="1" x14ac:dyDescent="0.25">
      <c r="A8" s="64"/>
      <c r="B8" s="57"/>
      <c r="C8" s="57"/>
      <c r="D8" s="57"/>
      <c r="E8" s="48"/>
      <c r="F8" s="57"/>
      <c r="G8" s="57"/>
      <c r="H8" s="57"/>
      <c r="I8" s="57"/>
      <c r="J8" s="57"/>
      <c r="K8" s="57"/>
      <c r="L8" s="57"/>
      <c r="M8" s="57"/>
      <c r="N8" s="57"/>
      <c r="O8" s="57"/>
      <c r="P8" s="63"/>
    </row>
    <row r="9" spans="1:106" ht="14.25" thickTop="1" thickBot="1" x14ac:dyDescent="0.25">
      <c r="A9" s="64"/>
      <c r="B9" s="128" t="s">
        <v>39</v>
      </c>
      <c r="C9" s="129">
        <v>2</v>
      </c>
      <c r="D9" s="130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63"/>
    </row>
    <row r="10" spans="1:106" ht="13.5" thickTop="1" x14ac:dyDescent="0.2">
      <c r="A10" s="64"/>
      <c r="B10" s="131" t="s">
        <v>16</v>
      </c>
      <c r="C10" s="132" t="s">
        <v>85</v>
      </c>
      <c r="D10" s="133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63"/>
    </row>
    <row r="11" spans="1:106" x14ac:dyDescent="0.2">
      <c r="A11" s="64"/>
      <c r="B11" s="134" t="s">
        <v>11</v>
      </c>
      <c r="C11" s="135" t="s">
        <v>84</v>
      </c>
      <c r="D11" s="136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63"/>
    </row>
    <row r="12" spans="1:106" x14ac:dyDescent="0.2">
      <c r="A12" s="64"/>
      <c r="B12" s="134" t="s">
        <v>45</v>
      </c>
      <c r="C12" s="137">
        <v>11</v>
      </c>
      <c r="D12" s="138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63"/>
    </row>
    <row r="13" spans="1:106" x14ac:dyDescent="0.2">
      <c r="A13" s="64"/>
      <c r="B13" s="134" t="s">
        <v>38</v>
      </c>
      <c r="C13" s="137"/>
      <c r="D13" s="139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63"/>
    </row>
    <row r="14" spans="1:106" x14ac:dyDescent="0.2">
      <c r="A14" s="64"/>
      <c r="B14" s="134" t="s">
        <v>5</v>
      </c>
      <c r="C14" s="135">
        <v>-3.9405520311955033</v>
      </c>
      <c r="D14" s="139"/>
      <c r="E14" s="48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63"/>
    </row>
    <row r="15" spans="1:106" x14ac:dyDescent="0.2">
      <c r="A15" s="64"/>
      <c r="B15" s="134" t="s">
        <v>42</v>
      </c>
      <c r="C15" s="140" t="s">
        <v>46</v>
      </c>
      <c r="D15" s="141"/>
      <c r="E15" s="57"/>
      <c r="F15" s="48"/>
      <c r="G15" s="57"/>
      <c r="H15" s="57"/>
      <c r="I15" s="57"/>
      <c r="J15" s="57"/>
      <c r="K15" s="57"/>
      <c r="L15" s="57"/>
      <c r="M15" s="57"/>
      <c r="N15" s="57"/>
      <c r="O15" s="57"/>
      <c r="P15" s="63"/>
    </row>
    <row r="16" spans="1:106" x14ac:dyDescent="0.2">
      <c r="A16" s="64"/>
      <c r="B16" s="134" t="s">
        <v>4</v>
      </c>
      <c r="C16" s="142">
        <v>-7</v>
      </c>
      <c r="D16" s="143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63"/>
    </row>
    <row r="17" spans="1:16" x14ac:dyDescent="0.2">
      <c r="A17" s="64"/>
      <c r="B17" s="134" t="s">
        <v>24</v>
      </c>
      <c r="C17" s="142">
        <v>-14.33747935106453</v>
      </c>
      <c r="D17" s="143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63"/>
    </row>
    <row r="18" spans="1:16" x14ac:dyDescent="0.2">
      <c r="A18" s="64"/>
      <c r="B18" s="134" t="s">
        <v>25</v>
      </c>
      <c r="C18" s="142">
        <v>-2</v>
      </c>
      <c r="D18" s="143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63"/>
    </row>
    <row r="19" spans="1:16" x14ac:dyDescent="0.2">
      <c r="A19" s="64"/>
      <c r="B19" s="134" t="s">
        <v>26</v>
      </c>
      <c r="C19" s="142">
        <v>-11.095119411918576</v>
      </c>
      <c r="D19" s="143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63"/>
    </row>
    <row r="20" spans="1:16" x14ac:dyDescent="0.2">
      <c r="A20" s="64"/>
      <c r="B20" s="134" t="s">
        <v>27</v>
      </c>
      <c r="C20" s="142">
        <v>-2.4173850694291916</v>
      </c>
      <c r="D20" s="143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63"/>
    </row>
    <row r="21" spans="1:16" x14ac:dyDescent="0.2">
      <c r="A21" s="64"/>
      <c r="B21" s="134" t="s">
        <v>10</v>
      </c>
      <c r="C21" s="142">
        <v>2696</v>
      </c>
      <c r="D21" s="14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9"/>
    </row>
    <row r="22" spans="1:16" x14ac:dyDescent="0.2">
      <c r="A22" s="64"/>
      <c r="B22" s="134" t="s">
        <v>28</v>
      </c>
      <c r="C22" s="142">
        <v>2727.0248761063872</v>
      </c>
      <c r="D22" s="143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9"/>
    </row>
    <row r="23" spans="1:16" x14ac:dyDescent="0.2">
      <c r="A23" s="64"/>
      <c r="B23" s="134" t="s">
        <v>29</v>
      </c>
      <c r="C23" s="142">
        <v>2655</v>
      </c>
      <c r="D23" s="14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9"/>
    </row>
    <row r="24" spans="1:16" x14ac:dyDescent="0.2">
      <c r="A24" s="64"/>
      <c r="B24" s="134" t="s">
        <v>30</v>
      </c>
      <c r="C24" s="142">
        <v>2708.2853582357557</v>
      </c>
      <c r="D24" s="14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9"/>
    </row>
    <row r="25" spans="1:16" ht="13.5" thickBot="1" x14ac:dyDescent="0.25">
      <c r="A25" s="64"/>
      <c r="B25" s="144" t="s">
        <v>31</v>
      </c>
      <c r="C25" s="145">
        <v>2657.9216954860044</v>
      </c>
      <c r="D25" s="146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9"/>
    </row>
    <row r="26" spans="1:16" ht="14.25" thickTop="1" thickBot="1" x14ac:dyDescent="0.25">
      <c r="A26" s="66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2"/>
    </row>
    <row r="27" spans="1:16" ht="13.5" thickBot="1" x14ac:dyDescent="0.25"/>
    <row r="28" spans="1:16" ht="13.5" thickBot="1" x14ac:dyDescent="0.25">
      <c r="B28" s="44" t="s">
        <v>18</v>
      </c>
      <c r="C28" s="45"/>
      <c r="D28" s="46"/>
      <c r="F28" s="1" t="s">
        <v>17</v>
      </c>
      <c r="G28" s="1"/>
      <c r="H28" s="1"/>
      <c r="I28" s="1"/>
      <c r="J28" s="1"/>
      <c r="K28" s="1"/>
      <c r="L28" s="1"/>
      <c r="M28" s="1"/>
    </row>
    <row r="29" spans="1:16" ht="14.25" thickTop="1" thickBot="1" x14ac:dyDescent="0.25">
      <c r="B29" s="47"/>
      <c r="C29" s="48"/>
      <c r="D29" s="49"/>
      <c r="F29" s="147" t="s">
        <v>0</v>
      </c>
      <c r="G29" s="6" t="s">
        <v>12</v>
      </c>
      <c r="H29" s="6" t="s">
        <v>33</v>
      </c>
      <c r="I29" s="6" t="s">
        <v>34</v>
      </c>
      <c r="J29" s="6" t="s">
        <v>35</v>
      </c>
      <c r="K29" s="6" t="s">
        <v>36</v>
      </c>
      <c r="L29" s="6" t="s">
        <v>37</v>
      </c>
      <c r="M29" s="7" t="s">
        <v>14</v>
      </c>
    </row>
    <row r="30" spans="1:16" x14ac:dyDescent="0.2">
      <c r="B30" s="47" t="s">
        <v>15</v>
      </c>
      <c r="C30" s="48"/>
      <c r="D30" s="49"/>
      <c r="F30" s="149">
        <v>2005</v>
      </c>
      <c r="G30" s="150">
        <v>2729</v>
      </c>
      <c r="H30" s="150">
        <v>2696</v>
      </c>
      <c r="I30" s="150">
        <v>2727.0248761063872</v>
      </c>
      <c r="J30" s="150">
        <v>2655</v>
      </c>
      <c r="K30" s="150">
        <v>2708.2853582357557</v>
      </c>
      <c r="L30" s="150">
        <v>2657.9216954860044</v>
      </c>
      <c r="M30" s="151">
        <v>33</v>
      </c>
      <c r="N30" s="103"/>
      <c r="O30" s="103"/>
    </row>
    <row r="31" spans="1:16" x14ac:dyDescent="0.2">
      <c r="B31" s="47" t="s">
        <v>15</v>
      </c>
      <c r="C31" s="48"/>
      <c r="D31" s="49"/>
      <c r="F31" s="148">
        <v>2006</v>
      </c>
      <c r="G31" s="71">
        <v>2693</v>
      </c>
      <c r="H31" s="71">
        <v>2689</v>
      </c>
      <c r="I31" s="71">
        <v>2712.6873967553229</v>
      </c>
      <c r="J31" s="71">
        <v>2653</v>
      </c>
      <c r="K31" s="71">
        <v>2697.1902388238373</v>
      </c>
      <c r="L31" s="71">
        <v>2655.5043104165752</v>
      </c>
      <c r="M31" s="81">
        <v>4</v>
      </c>
      <c r="N31" s="103"/>
      <c r="O31" s="103"/>
    </row>
    <row r="32" spans="1:16" x14ac:dyDescent="0.2">
      <c r="B32" s="47"/>
      <c r="C32" s="48"/>
      <c r="D32" s="49"/>
      <c r="F32" s="148">
        <v>2007</v>
      </c>
      <c r="G32" s="71">
        <v>2675</v>
      </c>
      <c r="H32" s="71">
        <v>2682</v>
      </c>
      <c r="I32" s="71">
        <v>2698.3499174042581</v>
      </c>
      <c r="J32" s="71">
        <v>2651</v>
      </c>
      <c r="K32" s="71">
        <v>2686.0951194119184</v>
      </c>
      <c r="L32" s="71">
        <v>2653.086925347146</v>
      </c>
      <c r="M32" s="81">
        <v>-7</v>
      </c>
      <c r="N32" s="103"/>
      <c r="O32" s="103"/>
    </row>
    <row r="33" spans="2:15" x14ac:dyDescent="0.2">
      <c r="B33" s="47" t="s">
        <v>15</v>
      </c>
      <c r="C33" s="48"/>
      <c r="D33" s="49"/>
      <c r="F33" s="148">
        <v>2008</v>
      </c>
      <c r="G33" s="71">
        <v>2675</v>
      </c>
      <c r="H33" s="71">
        <v>2675</v>
      </c>
      <c r="I33" s="71">
        <v>2684.0124380531934</v>
      </c>
      <c r="J33" s="71">
        <v>2649</v>
      </c>
      <c r="K33" s="71">
        <v>2675</v>
      </c>
      <c r="L33" s="71">
        <v>2650.6695402777168</v>
      </c>
      <c r="M33" s="81">
        <v>0</v>
      </c>
      <c r="N33" s="103"/>
      <c r="O33" s="103"/>
    </row>
    <row r="34" spans="2:15" x14ac:dyDescent="0.2">
      <c r="B34" s="47"/>
      <c r="C34" s="48"/>
      <c r="D34" s="49"/>
      <c r="F34" s="148">
        <v>2009</v>
      </c>
      <c r="G34" s="71">
        <v>2645</v>
      </c>
      <c r="H34" s="71">
        <v>2668</v>
      </c>
      <c r="I34" s="71">
        <v>2669.6749587021291</v>
      </c>
      <c r="J34" s="71">
        <v>2647</v>
      </c>
      <c r="K34" s="71">
        <v>2663.9048805880811</v>
      </c>
      <c r="L34" s="71">
        <v>2648.2521552082876</v>
      </c>
      <c r="M34" s="81">
        <v>-23</v>
      </c>
      <c r="N34" s="103"/>
      <c r="O34" s="103"/>
    </row>
    <row r="35" spans="2:15" x14ac:dyDescent="0.2">
      <c r="B35" s="47"/>
      <c r="C35" s="48"/>
      <c r="D35" s="49"/>
      <c r="F35" s="148">
        <v>2010</v>
      </c>
      <c r="G35" s="71">
        <v>2645</v>
      </c>
      <c r="H35" s="71">
        <v>2661</v>
      </c>
      <c r="I35" s="71">
        <v>2655.3374793510648</v>
      </c>
      <c r="J35" s="71">
        <v>2645</v>
      </c>
      <c r="K35" s="71">
        <v>2652.8097611761627</v>
      </c>
      <c r="L35" s="71">
        <v>2645.8347701388584</v>
      </c>
      <c r="M35" s="81">
        <v>-16</v>
      </c>
      <c r="N35" s="103"/>
      <c r="O35" s="103"/>
    </row>
    <row r="36" spans="2:15" x14ac:dyDescent="0.2">
      <c r="B36" s="47"/>
      <c r="C36" s="48"/>
      <c r="D36" s="49"/>
      <c r="F36" s="148">
        <v>2011</v>
      </c>
      <c r="G36" s="71">
        <v>2641</v>
      </c>
      <c r="H36" s="71">
        <v>2654</v>
      </c>
      <c r="I36" s="71">
        <v>2641</v>
      </c>
      <c r="J36" s="71">
        <v>2643</v>
      </c>
      <c r="K36" s="71">
        <v>2641.7146417642443</v>
      </c>
      <c r="L36" s="71">
        <v>2643.4173850694292</v>
      </c>
      <c r="M36" s="81">
        <v>-13</v>
      </c>
      <c r="N36" s="103"/>
      <c r="O36" s="103"/>
    </row>
    <row r="37" spans="2:15" ht="13.5" thickBot="1" x14ac:dyDescent="0.25">
      <c r="B37" s="50"/>
      <c r="C37" s="51"/>
      <c r="D37" s="52"/>
      <c r="F37" s="148">
        <v>2012</v>
      </c>
      <c r="G37" s="71">
        <v>2641</v>
      </c>
      <c r="H37" s="71">
        <v>2647</v>
      </c>
      <c r="I37" s="71">
        <v>2626.6625206489352</v>
      </c>
      <c r="J37" s="71">
        <v>2641</v>
      </c>
      <c r="K37" s="71">
        <v>2630.6195223523255</v>
      </c>
      <c r="L37" s="71">
        <v>2641</v>
      </c>
      <c r="M37" s="81">
        <v>-6</v>
      </c>
      <c r="N37" s="103"/>
      <c r="O37" s="103"/>
    </row>
    <row r="38" spans="2:15" ht="13.5" thickBot="1" x14ac:dyDescent="0.25">
      <c r="B38" s="53"/>
      <c r="C38" s="53"/>
      <c r="D38" s="53"/>
      <c r="F38" s="148">
        <v>2013</v>
      </c>
      <c r="G38" s="71">
        <v>2640</v>
      </c>
      <c r="H38" s="71">
        <v>2640</v>
      </c>
      <c r="I38" s="71">
        <v>2612.3250412978709</v>
      </c>
      <c r="J38" s="71">
        <v>2639</v>
      </c>
      <c r="K38" s="71">
        <v>2619.5244029404071</v>
      </c>
      <c r="L38" s="71">
        <v>2638.5826149305708</v>
      </c>
      <c r="M38" s="81">
        <v>0</v>
      </c>
      <c r="N38" s="103"/>
      <c r="O38" s="103"/>
    </row>
    <row r="39" spans="2:15" x14ac:dyDescent="0.2">
      <c r="B39" s="44" t="s">
        <v>32</v>
      </c>
      <c r="C39" s="45"/>
      <c r="D39" s="46"/>
      <c r="F39" s="148">
        <v>2014</v>
      </c>
      <c r="G39" s="71">
        <v>2633</v>
      </c>
      <c r="H39" s="71">
        <v>2633</v>
      </c>
      <c r="I39" s="71">
        <v>2597.9875619468066</v>
      </c>
      <c r="J39" s="71">
        <v>2637</v>
      </c>
      <c r="K39" s="71">
        <v>2608.4292835284887</v>
      </c>
      <c r="L39" s="71">
        <v>2636.1652298611416</v>
      </c>
      <c r="M39" s="81">
        <v>0</v>
      </c>
      <c r="N39" s="103"/>
      <c r="O39" s="103"/>
    </row>
    <row r="40" spans="2:15" x14ac:dyDescent="0.2">
      <c r="B40" s="47" t="s">
        <v>40</v>
      </c>
      <c r="C40" s="48"/>
      <c r="D40" s="49"/>
      <c r="F40" s="148">
        <v>2015</v>
      </c>
      <c r="G40" s="71">
        <v>2633</v>
      </c>
      <c r="H40" s="71">
        <v>2626</v>
      </c>
      <c r="I40" s="71">
        <v>2583.6500825957419</v>
      </c>
      <c r="J40" s="71">
        <v>2635</v>
      </c>
      <c r="K40" s="71">
        <v>2597.3341641165698</v>
      </c>
      <c r="L40" s="71">
        <v>2633.7478447917124</v>
      </c>
      <c r="M40" s="81">
        <v>7</v>
      </c>
      <c r="N40" s="103"/>
      <c r="O40" s="103"/>
    </row>
    <row r="41" spans="2:15" ht="13.5" thickBot="1" x14ac:dyDescent="0.25">
      <c r="B41" s="50" t="s">
        <v>41</v>
      </c>
      <c r="C41" s="51">
        <f>FirstDataYear</f>
        <v>2005</v>
      </c>
      <c r="D41" s="52"/>
      <c r="F41" s="148"/>
      <c r="G41" s="71"/>
      <c r="H41" s="71"/>
      <c r="I41" s="71"/>
      <c r="J41" s="71"/>
      <c r="K41" s="71"/>
      <c r="L41" s="71"/>
      <c r="M41" s="81"/>
      <c r="N41" s="103"/>
      <c r="O41" s="103"/>
    </row>
    <row r="42" spans="2:15" x14ac:dyDescent="0.2">
      <c r="F42" s="148"/>
      <c r="G42" s="71"/>
      <c r="H42" s="71"/>
      <c r="I42" s="71"/>
      <c r="J42" s="71"/>
      <c r="K42" s="71"/>
      <c r="L42" s="71"/>
      <c r="M42" s="81"/>
      <c r="N42" s="103"/>
      <c r="O42" s="103"/>
    </row>
    <row r="43" spans="2:15" x14ac:dyDescent="0.2">
      <c r="F43" s="148"/>
      <c r="G43" s="71"/>
      <c r="H43" s="71"/>
      <c r="I43" s="71"/>
      <c r="J43" s="71"/>
      <c r="K43" s="71"/>
      <c r="L43" s="71"/>
      <c r="M43" s="81"/>
      <c r="N43" s="103"/>
      <c r="O43" s="103"/>
    </row>
    <row r="44" spans="2:15" x14ac:dyDescent="0.2">
      <c r="F44" s="148"/>
      <c r="G44" s="73"/>
      <c r="H44" s="73"/>
      <c r="I44" s="73"/>
      <c r="J44" s="73"/>
      <c r="K44" s="73"/>
      <c r="L44" s="73"/>
      <c r="M44" s="82"/>
      <c r="N44" s="103"/>
      <c r="O44" s="103"/>
    </row>
    <row r="45" spans="2:15" x14ac:dyDescent="0.2">
      <c r="F45" s="148"/>
      <c r="G45" s="73"/>
      <c r="H45" s="73"/>
      <c r="I45" s="73"/>
      <c r="J45" s="73"/>
      <c r="K45" s="73"/>
      <c r="L45" s="73"/>
      <c r="M45" s="82"/>
      <c r="N45" s="103"/>
      <c r="O45" s="103"/>
    </row>
    <row r="46" spans="2:15" x14ac:dyDescent="0.2">
      <c r="F46" s="148"/>
      <c r="G46" s="73"/>
      <c r="H46" s="73"/>
      <c r="I46" s="73"/>
      <c r="J46" s="73"/>
      <c r="K46" s="73"/>
      <c r="L46" s="73"/>
      <c r="M46" s="82"/>
      <c r="N46" s="103"/>
      <c r="O46" s="103"/>
    </row>
    <row r="47" spans="2:15" x14ac:dyDescent="0.2">
      <c r="F47" s="148"/>
      <c r="G47" s="73"/>
      <c r="H47" s="73"/>
      <c r="I47" s="73"/>
      <c r="J47" s="73"/>
      <c r="K47" s="73"/>
      <c r="L47" s="73"/>
      <c r="M47" s="82"/>
      <c r="N47" s="103"/>
      <c r="O47" s="103"/>
    </row>
    <row r="48" spans="2:15" x14ac:dyDescent="0.2">
      <c r="F48" s="148"/>
      <c r="G48" s="73"/>
      <c r="H48" s="73"/>
      <c r="I48" s="73"/>
      <c r="J48" s="73"/>
      <c r="K48" s="73"/>
      <c r="L48" s="73"/>
      <c r="M48" s="82"/>
      <c r="N48" s="103"/>
      <c r="O48" s="103"/>
    </row>
    <row r="49" spans="6:15" x14ac:dyDescent="0.2">
      <c r="F49" s="148"/>
      <c r="G49" s="73"/>
      <c r="H49" s="73"/>
      <c r="I49" s="73"/>
      <c r="J49" s="73"/>
      <c r="K49" s="73"/>
      <c r="L49" s="73"/>
      <c r="M49" s="82"/>
      <c r="N49" s="103"/>
      <c r="O49" s="103"/>
    </row>
    <row r="50" spans="6:15" x14ac:dyDescent="0.2">
      <c r="F50" s="148"/>
      <c r="G50" s="73"/>
      <c r="H50" s="73"/>
      <c r="I50" s="73"/>
      <c r="J50" s="73"/>
      <c r="K50" s="73"/>
      <c r="L50" s="73"/>
      <c r="M50" s="82"/>
      <c r="N50" s="103"/>
      <c r="O50" s="103"/>
    </row>
    <row r="51" spans="6:15" x14ac:dyDescent="0.2">
      <c r="F51" s="148"/>
      <c r="G51" s="73"/>
      <c r="H51" s="73"/>
      <c r="I51" s="73"/>
      <c r="J51" s="73"/>
      <c r="K51" s="73"/>
      <c r="L51" s="73"/>
      <c r="M51" s="82"/>
      <c r="N51" s="103"/>
      <c r="O51" s="103"/>
    </row>
    <row r="52" spans="6:15" x14ac:dyDescent="0.2">
      <c r="F52" s="148"/>
      <c r="G52" s="73"/>
      <c r="H52" s="73"/>
      <c r="I52" s="73"/>
      <c r="J52" s="73"/>
      <c r="K52" s="73"/>
      <c r="L52" s="73"/>
      <c r="M52" s="82"/>
      <c r="N52" s="103"/>
      <c r="O52" s="103"/>
    </row>
    <row r="53" spans="6:15" x14ac:dyDescent="0.2">
      <c r="F53" s="148"/>
      <c r="G53" s="73"/>
      <c r="H53" s="73"/>
      <c r="I53" s="73"/>
      <c r="J53" s="73"/>
      <c r="K53" s="73"/>
      <c r="L53" s="73"/>
      <c r="M53" s="82"/>
      <c r="N53" s="103"/>
      <c r="O53" s="103"/>
    </row>
    <row r="54" spans="6:15" x14ac:dyDescent="0.2">
      <c r="F54" s="148"/>
      <c r="G54" s="73"/>
      <c r="H54" s="73"/>
      <c r="I54" s="73"/>
      <c r="J54" s="73"/>
      <c r="K54" s="73"/>
      <c r="L54" s="73"/>
      <c r="M54" s="82"/>
      <c r="N54" s="103"/>
      <c r="O54" s="103"/>
    </row>
    <row r="55" spans="6:15" x14ac:dyDescent="0.2">
      <c r="F55" s="148"/>
      <c r="G55" s="73"/>
      <c r="H55" s="73"/>
      <c r="I55" s="73"/>
      <c r="J55" s="73"/>
      <c r="K55" s="73"/>
      <c r="L55" s="73"/>
      <c r="M55" s="82"/>
      <c r="N55" s="103"/>
      <c r="O55" s="103"/>
    </row>
    <row r="56" spans="6:15" x14ac:dyDescent="0.2">
      <c r="F56" s="148"/>
      <c r="G56" s="73"/>
      <c r="H56" s="73"/>
      <c r="I56" s="73"/>
      <c r="J56" s="73"/>
      <c r="K56" s="73"/>
      <c r="L56" s="73"/>
      <c r="M56" s="82"/>
      <c r="N56" s="103"/>
      <c r="O56" s="103"/>
    </row>
    <row r="57" spans="6:15" x14ac:dyDescent="0.2">
      <c r="F57" s="148"/>
      <c r="G57" s="73"/>
      <c r="H57" s="73"/>
      <c r="I57" s="73"/>
      <c r="J57" s="73"/>
      <c r="K57" s="73"/>
      <c r="L57" s="73"/>
      <c r="M57" s="82"/>
      <c r="N57" s="103"/>
      <c r="O57" s="103"/>
    </row>
    <row r="58" spans="6:15" x14ac:dyDescent="0.2">
      <c r="F58" s="148"/>
      <c r="G58" s="73"/>
      <c r="H58" s="73"/>
      <c r="I58" s="73"/>
      <c r="J58" s="73"/>
      <c r="K58" s="73"/>
      <c r="L58" s="73"/>
      <c r="M58" s="82"/>
      <c r="N58" s="103"/>
      <c r="O58" s="103"/>
    </row>
    <row r="59" spans="6:15" x14ac:dyDescent="0.2">
      <c r="F59" s="148"/>
      <c r="G59" s="73"/>
      <c r="H59" s="73"/>
      <c r="I59" s="73"/>
      <c r="J59" s="73"/>
      <c r="K59" s="73"/>
      <c r="L59" s="73"/>
      <c r="M59" s="82"/>
      <c r="N59" s="103"/>
      <c r="O59" s="103"/>
    </row>
    <row r="60" spans="6:15" x14ac:dyDescent="0.2">
      <c r="F60" s="148"/>
      <c r="G60" s="73"/>
      <c r="H60" s="73"/>
      <c r="I60" s="73"/>
      <c r="J60" s="73"/>
      <c r="K60" s="73"/>
      <c r="L60" s="73"/>
      <c r="M60" s="82"/>
      <c r="N60" s="103"/>
      <c r="O60" s="103"/>
    </row>
    <row r="61" spans="6:15" x14ac:dyDescent="0.2">
      <c r="F61" s="148"/>
      <c r="G61" s="73"/>
      <c r="H61" s="73"/>
      <c r="I61" s="73"/>
      <c r="J61" s="73"/>
      <c r="K61" s="73"/>
      <c r="L61" s="73"/>
      <c r="M61" s="82"/>
      <c r="N61" s="103"/>
      <c r="O61" s="103"/>
    </row>
    <row r="62" spans="6:15" x14ac:dyDescent="0.2">
      <c r="F62" s="148"/>
      <c r="G62" s="73"/>
      <c r="H62" s="73"/>
      <c r="I62" s="73"/>
      <c r="J62" s="73"/>
      <c r="K62" s="73"/>
      <c r="L62" s="73"/>
      <c r="M62" s="82"/>
      <c r="N62" s="103"/>
      <c r="O62" s="103"/>
    </row>
    <row r="63" spans="6:15" x14ac:dyDescent="0.2">
      <c r="F63" s="148"/>
      <c r="G63" s="73"/>
      <c r="H63" s="73"/>
      <c r="I63" s="73"/>
      <c r="J63" s="73"/>
      <c r="K63" s="73"/>
      <c r="L63" s="73"/>
      <c r="M63" s="82"/>
      <c r="N63" s="103"/>
      <c r="O63" s="103"/>
    </row>
    <row r="64" spans="6:15" x14ac:dyDescent="0.2">
      <c r="F64" s="148"/>
      <c r="G64" s="73"/>
      <c r="H64" s="73"/>
      <c r="I64" s="73"/>
      <c r="J64" s="73"/>
      <c r="K64" s="73"/>
      <c r="L64" s="73"/>
      <c r="M64" s="82"/>
      <c r="N64" s="103"/>
      <c r="O64" s="103"/>
    </row>
    <row r="65" spans="6:15" x14ac:dyDescent="0.2">
      <c r="F65" s="148"/>
      <c r="G65" s="73"/>
      <c r="H65" s="73"/>
      <c r="I65" s="73"/>
      <c r="J65" s="73"/>
      <c r="K65" s="73"/>
      <c r="L65" s="73"/>
      <c r="M65" s="82"/>
      <c r="N65" s="103"/>
      <c r="O65" s="103"/>
    </row>
    <row r="66" spans="6:15" x14ac:dyDescent="0.2">
      <c r="F66" s="148"/>
      <c r="G66" s="73"/>
      <c r="H66" s="73"/>
      <c r="I66" s="73"/>
      <c r="J66" s="73"/>
      <c r="K66" s="73"/>
      <c r="L66" s="73"/>
      <c r="M66" s="82"/>
      <c r="N66" s="103"/>
      <c r="O66" s="103"/>
    </row>
    <row r="67" spans="6:15" x14ac:dyDescent="0.2">
      <c r="F67" s="148"/>
      <c r="G67" s="73"/>
      <c r="H67" s="73"/>
      <c r="I67" s="73"/>
      <c r="J67" s="73"/>
      <c r="K67" s="73"/>
      <c r="L67" s="73"/>
      <c r="M67" s="82"/>
      <c r="N67" s="103"/>
      <c r="O67" s="103"/>
    </row>
    <row r="68" spans="6:15" x14ac:dyDescent="0.2">
      <c r="F68" s="148"/>
      <c r="G68" s="73"/>
      <c r="H68" s="73"/>
      <c r="I68" s="73"/>
      <c r="J68" s="73"/>
      <c r="K68" s="73"/>
      <c r="L68" s="73"/>
      <c r="M68" s="82"/>
      <c r="N68" s="103"/>
      <c r="O68" s="103"/>
    </row>
    <row r="69" spans="6:15" x14ac:dyDescent="0.2">
      <c r="F69" s="148"/>
      <c r="G69" s="73"/>
      <c r="H69" s="73"/>
      <c r="I69" s="73"/>
      <c r="J69" s="73"/>
      <c r="K69" s="73"/>
      <c r="L69" s="73"/>
      <c r="M69" s="82"/>
      <c r="N69" s="103"/>
      <c r="O69" s="103"/>
    </row>
    <row r="70" spans="6:15" x14ac:dyDescent="0.2">
      <c r="F70" s="148"/>
      <c r="G70" s="73"/>
      <c r="H70" s="73"/>
      <c r="I70" s="73"/>
      <c r="J70" s="73"/>
      <c r="K70" s="73"/>
      <c r="L70" s="73"/>
      <c r="M70" s="82"/>
      <c r="N70" s="103"/>
      <c r="O70" s="103"/>
    </row>
    <row r="71" spans="6:15" x14ac:dyDescent="0.2">
      <c r="F71" s="148"/>
      <c r="G71" s="73"/>
      <c r="H71" s="73"/>
      <c r="I71" s="73"/>
      <c r="J71" s="73"/>
      <c r="K71" s="73"/>
      <c r="L71" s="73"/>
      <c r="M71" s="82"/>
      <c r="N71" s="103"/>
      <c r="O71" s="103"/>
    </row>
    <row r="72" spans="6:15" x14ac:dyDescent="0.2">
      <c r="F72" s="148"/>
      <c r="G72" s="73"/>
      <c r="H72" s="73"/>
      <c r="I72" s="73"/>
      <c r="J72" s="73"/>
      <c r="K72" s="73"/>
      <c r="L72" s="73"/>
      <c r="M72" s="82"/>
      <c r="N72" s="103"/>
      <c r="O72" s="103"/>
    </row>
    <row r="73" spans="6:15" x14ac:dyDescent="0.2">
      <c r="F73" s="148"/>
      <c r="G73" s="73"/>
      <c r="H73" s="73"/>
      <c r="I73" s="73"/>
      <c r="J73" s="73"/>
      <c r="K73" s="73"/>
      <c r="L73" s="73"/>
      <c r="M73" s="82"/>
      <c r="N73" s="103"/>
      <c r="O73" s="103"/>
    </row>
    <row r="74" spans="6:15" x14ac:dyDescent="0.2">
      <c r="F74" s="148"/>
      <c r="G74" s="73"/>
      <c r="H74" s="73"/>
      <c r="I74" s="73"/>
      <c r="J74" s="73"/>
      <c r="K74" s="73"/>
      <c r="L74" s="73"/>
      <c r="M74" s="82"/>
      <c r="N74" s="103"/>
      <c r="O74" s="103"/>
    </row>
    <row r="75" spans="6:15" x14ac:dyDescent="0.2">
      <c r="F75" s="148"/>
      <c r="G75" s="73"/>
      <c r="H75" s="73"/>
      <c r="I75" s="73"/>
      <c r="J75" s="73"/>
      <c r="K75" s="73"/>
      <c r="L75" s="73"/>
      <c r="M75" s="82"/>
      <c r="N75" s="103"/>
      <c r="O75" s="103"/>
    </row>
    <row r="76" spans="6:15" x14ac:dyDescent="0.2">
      <c r="F76" s="148"/>
      <c r="G76" s="73"/>
      <c r="H76" s="73"/>
      <c r="I76" s="73"/>
      <c r="J76" s="73"/>
      <c r="K76" s="73"/>
      <c r="L76" s="73"/>
      <c r="M76" s="82"/>
      <c r="N76" s="103"/>
      <c r="O76" s="103"/>
    </row>
    <row r="77" spans="6:15" x14ac:dyDescent="0.2">
      <c r="F77" s="148"/>
      <c r="G77" s="73"/>
      <c r="H77" s="73"/>
      <c r="I77" s="73"/>
      <c r="J77" s="73"/>
      <c r="K77" s="73"/>
      <c r="L77" s="73"/>
      <c r="M77" s="82"/>
      <c r="N77" s="103"/>
      <c r="O77" s="103"/>
    </row>
    <row r="78" spans="6:15" x14ac:dyDescent="0.2">
      <c r="F78" s="148"/>
      <c r="G78" s="73"/>
      <c r="H78" s="73"/>
      <c r="I78" s="73"/>
      <c r="J78" s="73"/>
      <c r="K78" s="73"/>
      <c r="L78" s="73"/>
      <c r="M78" s="82"/>
    </row>
    <row r="79" spans="6:15" x14ac:dyDescent="0.2">
      <c r="F79" s="148"/>
      <c r="G79" s="73"/>
      <c r="H79" s="73"/>
      <c r="I79" s="73"/>
      <c r="J79" s="73"/>
      <c r="K79" s="73"/>
      <c r="L79" s="73"/>
      <c r="M79" s="82"/>
    </row>
    <row r="80" spans="6:15" x14ac:dyDescent="0.2">
      <c r="F80" s="148"/>
      <c r="G80" s="73"/>
      <c r="H80" s="73"/>
      <c r="I80" s="73"/>
      <c r="J80" s="73"/>
      <c r="K80" s="73"/>
      <c r="L80" s="73"/>
      <c r="M80" s="82"/>
    </row>
    <row r="81" spans="6:13" x14ac:dyDescent="0.2">
      <c r="F81" s="148"/>
      <c r="G81" s="73"/>
      <c r="H81" s="73"/>
      <c r="I81" s="73"/>
      <c r="J81" s="73"/>
      <c r="K81" s="73"/>
      <c r="L81" s="73"/>
      <c r="M81" s="82"/>
    </row>
    <row r="82" spans="6:13" x14ac:dyDescent="0.2">
      <c r="F82" s="148"/>
      <c r="G82" s="73"/>
      <c r="H82" s="73"/>
      <c r="I82" s="73"/>
      <c r="J82" s="73"/>
      <c r="K82" s="73"/>
      <c r="L82" s="73"/>
      <c r="M82" s="82"/>
    </row>
    <row r="83" spans="6:13" x14ac:dyDescent="0.2">
      <c r="F83" s="148"/>
      <c r="G83" s="73"/>
      <c r="H83" s="73"/>
      <c r="I83" s="73"/>
      <c r="J83" s="73"/>
      <c r="K83" s="73"/>
      <c r="L83" s="73"/>
      <c r="M83" s="82"/>
    </row>
    <row r="84" spans="6:13" x14ac:dyDescent="0.2">
      <c r="F84" s="148"/>
      <c r="G84" s="73"/>
      <c r="H84" s="73"/>
      <c r="I84" s="73"/>
      <c r="J84" s="73"/>
      <c r="K84" s="73"/>
      <c r="L84" s="73"/>
      <c r="M84" s="82"/>
    </row>
    <row r="85" spans="6:13" x14ac:dyDescent="0.2">
      <c r="F85" s="148"/>
      <c r="G85" s="73"/>
      <c r="H85" s="73"/>
      <c r="I85" s="73"/>
      <c r="J85" s="73"/>
      <c r="K85" s="73"/>
      <c r="L85" s="73"/>
      <c r="M85" s="82"/>
    </row>
    <row r="86" spans="6:13" x14ac:dyDescent="0.2">
      <c r="F86" s="148"/>
      <c r="G86" s="73"/>
      <c r="H86" s="73"/>
      <c r="I86" s="73"/>
      <c r="J86" s="73"/>
      <c r="K86" s="73"/>
      <c r="L86" s="73"/>
      <c r="M86" s="82"/>
    </row>
    <row r="87" spans="6:13" x14ac:dyDescent="0.2">
      <c r="F87" s="148"/>
      <c r="G87" s="73"/>
      <c r="H87" s="73"/>
      <c r="I87" s="73"/>
      <c r="J87" s="73"/>
      <c r="K87" s="73"/>
      <c r="L87" s="73"/>
      <c r="M87" s="82"/>
    </row>
    <row r="88" spans="6:13" x14ac:dyDescent="0.2">
      <c r="F88" s="148"/>
      <c r="G88" s="73"/>
      <c r="H88" s="73"/>
      <c r="I88" s="73"/>
      <c r="J88" s="73"/>
      <c r="K88" s="73"/>
      <c r="L88" s="73"/>
      <c r="M88" s="82"/>
    </row>
    <row r="89" spans="6:13" x14ac:dyDescent="0.2">
      <c r="F89" s="148"/>
      <c r="G89" s="73"/>
      <c r="H89" s="73"/>
      <c r="I89" s="73"/>
      <c r="J89" s="73"/>
      <c r="K89" s="73"/>
      <c r="L89" s="73"/>
      <c r="M89" s="82"/>
    </row>
    <row r="90" spans="6:13" x14ac:dyDescent="0.2">
      <c r="F90" s="148"/>
      <c r="G90" s="73"/>
      <c r="H90" s="73"/>
      <c r="I90" s="73"/>
      <c r="J90" s="73"/>
      <c r="K90" s="73"/>
      <c r="L90" s="73"/>
      <c r="M90" s="82"/>
    </row>
    <row r="91" spans="6:13" x14ac:dyDescent="0.2">
      <c r="F91" s="148"/>
      <c r="G91" s="73"/>
      <c r="H91" s="73"/>
      <c r="I91" s="73"/>
      <c r="J91" s="73"/>
      <c r="K91" s="73"/>
      <c r="L91" s="73"/>
      <c r="M91" s="82"/>
    </row>
    <row r="92" spans="6:13" x14ac:dyDescent="0.2">
      <c r="F92" s="148"/>
      <c r="G92" s="73"/>
      <c r="H92" s="73"/>
      <c r="I92" s="73"/>
      <c r="J92" s="73"/>
      <c r="K92" s="73"/>
      <c r="L92" s="73"/>
      <c r="M92" s="82"/>
    </row>
    <row r="93" spans="6:13" x14ac:dyDescent="0.2">
      <c r="F93" s="148"/>
      <c r="G93" s="73"/>
      <c r="H93" s="73"/>
      <c r="I93" s="73"/>
      <c r="J93" s="73"/>
      <c r="K93" s="73"/>
      <c r="L93" s="73"/>
      <c r="M93" s="82"/>
    </row>
    <row r="94" spans="6:13" x14ac:dyDescent="0.2">
      <c r="F94" s="148"/>
      <c r="G94" s="73"/>
      <c r="H94" s="73"/>
      <c r="I94" s="73"/>
      <c r="J94" s="73"/>
      <c r="K94" s="73"/>
      <c r="L94" s="73"/>
      <c r="M94" s="82"/>
    </row>
    <row r="95" spans="6:13" x14ac:dyDescent="0.2">
      <c r="F95" s="148"/>
      <c r="G95" s="73"/>
      <c r="H95" s="73"/>
      <c r="I95" s="73"/>
      <c r="J95" s="73"/>
      <c r="K95" s="73"/>
      <c r="L95" s="73"/>
      <c r="M95" s="82"/>
    </row>
    <row r="96" spans="6:13" x14ac:dyDescent="0.2">
      <c r="F96" s="148"/>
      <c r="G96" s="73"/>
      <c r="H96" s="73"/>
      <c r="I96" s="73"/>
      <c r="J96" s="73"/>
      <c r="K96" s="73"/>
      <c r="L96" s="73"/>
      <c r="M96" s="82"/>
    </row>
    <row r="97" spans="6:13" x14ac:dyDescent="0.2">
      <c r="F97" s="148"/>
      <c r="G97" s="73"/>
      <c r="H97" s="73"/>
      <c r="I97" s="73"/>
      <c r="J97" s="73"/>
      <c r="K97" s="73"/>
      <c r="L97" s="73"/>
      <c r="M97" s="82"/>
    </row>
    <row r="98" spans="6:13" x14ac:dyDescent="0.2">
      <c r="F98" s="148"/>
      <c r="G98" s="73"/>
      <c r="H98" s="73"/>
      <c r="I98" s="73"/>
      <c r="J98" s="73"/>
      <c r="K98" s="73"/>
      <c r="L98" s="73"/>
      <c r="M98" s="82"/>
    </row>
    <row r="99" spans="6:13" x14ac:dyDescent="0.2">
      <c r="F99" s="148"/>
      <c r="G99" s="73"/>
      <c r="H99" s="73"/>
      <c r="I99" s="73"/>
      <c r="J99" s="73"/>
      <c r="K99" s="73"/>
      <c r="L99" s="73"/>
      <c r="M99" s="82"/>
    </row>
    <row r="100" spans="6:13" x14ac:dyDescent="0.2">
      <c r="F100" s="148"/>
      <c r="G100" s="73"/>
      <c r="H100" s="73"/>
      <c r="I100" s="73"/>
      <c r="J100" s="73"/>
      <c r="K100" s="73"/>
      <c r="L100" s="73"/>
      <c r="M100" s="82"/>
    </row>
    <row r="101" spans="6:13" x14ac:dyDescent="0.2">
      <c r="F101" s="148"/>
      <c r="G101" s="73"/>
      <c r="H101" s="73"/>
      <c r="I101" s="73"/>
      <c r="J101" s="73"/>
      <c r="K101" s="73"/>
      <c r="L101" s="73"/>
      <c r="M101" s="82"/>
    </row>
    <row r="102" spans="6:13" x14ac:dyDescent="0.2">
      <c r="F102" s="148"/>
      <c r="G102" s="73"/>
      <c r="H102" s="73"/>
      <c r="I102" s="73"/>
      <c r="J102" s="73"/>
      <c r="K102" s="73"/>
      <c r="L102" s="73"/>
      <c r="M102" s="82"/>
    </row>
    <row r="103" spans="6:13" x14ac:dyDescent="0.2">
      <c r="F103" s="148"/>
      <c r="G103" s="73"/>
      <c r="H103" s="73"/>
      <c r="I103" s="73"/>
      <c r="J103" s="73"/>
      <c r="K103" s="73"/>
      <c r="L103" s="73"/>
      <c r="M103" s="82"/>
    </row>
    <row r="104" spans="6:13" x14ac:dyDescent="0.2">
      <c r="F104" s="148"/>
      <c r="G104" s="73"/>
      <c r="H104" s="73"/>
      <c r="I104" s="73"/>
      <c r="J104" s="73"/>
      <c r="K104" s="73"/>
      <c r="L104" s="73"/>
      <c r="M104" s="82"/>
    </row>
    <row r="105" spans="6:13" x14ac:dyDescent="0.2">
      <c r="F105" s="148"/>
      <c r="G105" s="73"/>
      <c r="H105" s="73"/>
      <c r="I105" s="73"/>
      <c r="J105" s="73"/>
      <c r="K105" s="73"/>
      <c r="L105" s="73"/>
      <c r="M105" s="82"/>
    </row>
    <row r="106" spans="6:13" x14ac:dyDescent="0.2">
      <c r="F106" s="148"/>
      <c r="G106" s="73"/>
      <c r="H106" s="73"/>
      <c r="I106" s="73"/>
      <c r="J106" s="73"/>
      <c r="K106" s="73"/>
      <c r="L106" s="73"/>
      <c r="M106" s="82"/>
    </row>
    <row r="107" spans="6:13" x14ac:dyDescent="0.2">
      <c r="F107" s="148"/>
      <c r="G107" s="73"/>
      <c r="H107" s="73"/>
      <c r="I107" s="73"/>
      <c r="J107" s="73"/>
      <c r="K107" s="73"/>
      <c r="L107" s="73"/>
      <c r="M107" s="82"/>
    </row>
    <row r="108" spans="6:13" x14ac:dyDescent="0.2">
      <c r="F108" s="148"/>
      <c r="G108" s="73"/>
      <c r="H108" s="73"/>
      <c r="I108" s="73"/>
      <c r="J108" s="73"/>
      <c r="K108" s="73"/>
      <c r="L108" s="73"/>
      <c r="M108" s="82"/>
    </row>
    <row r="109" spans="6:13" x14ac:dyDescent="0.2">
      <c r="F109" s="148"/>
      <c r="G109" s="73"/>
      <c r="H109" s="73"/>
      <c r="I109" s="73"/>
      <c r="J109" s="73"/>
      <c r="K109" s="73"/>
      <c r="L109" s="73"/>
      <c r="M109" s="82"/>
    </row>
    <row r="110" spans="6:13" x14ac:dyDescent="0.2">
      <c r="F110" s="148"/>
      <c r="G110" s="73"/>
      <c r="H110" s="73"/>
      <c r="I110" s="73"/>
      <c r="J110" s="73"/>
      <c r="K110" s="73"/>
      <c r="L110" s="73"/>
      <c r="M110" s="82"/>
    </row>
    <row r="111" spans="6:13" x14ac:dyDescent="0.2">
      <c r="F111" s="148"/>
      <c r="G111" s="73"/>
      <c r="H111" s="73"/>
      <c r="I111" s="73"/>
      <c r="J111" s="73"/>
      <c r="K111" s="73"/>
      <c r="L111" s="73"/>
      <c r="M111" s="82"/>
    </row>
    <row r="112" spans="6:13" x14ac:dyDescent="0.2">
      <c r="F112" s="148"/>
      <c r="G112" s="73"/>
      <c r="H112" s="73"/>
      <c r="I112" s="73"/>
      <c r="J112" s="73"/>
      <c r="K112" s="73"/>
      <c r="L112" s="73"/>
      <c r="M112" s="82"/>
    </row>
    <row r="113" spans="6:13" x14ac:dyDescent="0.2">
      <c r="F113" s="148"/>
      <c r="G113" s="73"/>
      <c r="H113" s="73"/>
      <c r="I113" s="73"/>
      <c r="J113" s="73"/>
      <c r="K113" s="73"/>
      <c r="L113" s="73"/>
      <c r="M113" s="82"/>
    </row>
    <row r="114" spans="6:13" x14ac:dyDescent="0.2">
      <c r="F114" s="148"/>
      <c r="G114" s="73"/>
      <c r="H114" s="73"/>
      <c r="I114" s="73"/>
      <c r="J114" s="73"/>
      <c r="K114" s="73"/>
      <c r="L114" s="73"/>
      <c r="M114" s="82"/>
    </row>
    <row r="115" spans="6:13" x14ac:dyDescent="0.2">
      <c r="F115" s="148"/>
      <c r="G115" s="73"/>
      <c r="H115" s="73"/>
      <c r="I115" s="73"/>
      <c r="J115" s="73"/>
      <c r="K115" s="73"/>
      <c r="L115" s="73"/>
      <c r="M115" s="82"/>
    </row>
    <row r="116" spans="6:13" x14ac:dyDescent="0.2">
      <c r="F116" s="148"/>
      <c r="G116" s="73"/>
      <c r="H116" s="73"/>
      <c r="I116" s="73"/>
      <c r="J116" s="73"/>
      <c r="K116" s="73"/>
      <c r="L116" s="73"/>
      <c r="M116" s="82"/>
    </row>
    <row r="117" spans="6:13" x14ac:dyDescent="0.2">
      <c r="F117" s="148"/>
      <c r="G117" s="73"/>
      <c r="H117" s="73"/>
      <c r="I117" s="73"/>
      <c r="J117" s="73"/>
      <c r="K117" s="73"/>
      <c r="L117" s="73"/>
      <c r="M117" s="82"/>
    </row>
    <row r="118" spans="6:13" x14ac:dyDescent="0.2">
      <c r="F118" s="148"/>
      <c r="G118" s="73"/>
      <c r="H118" s="73"/>
      <c r="I118" s="73"/>
      <c r="J118" s="73"/>
      <c r="K118" s="73"/>
      <c r="L118" s="73"/>
      <c r="M118" s="82"/>
    </row>
    <row r="119" spans="6:13" x14ac:dyDescent="0.2">
      <c r="F119" s="148"/>
      <c r="G119" s="73"/>
      <c r="H119" s="73"/>
      <c r="I119" s="73"/>
      <c r="J119" s="73"/>
      <c r="K119" s="73"/>
      <c r="L119" s="73"/>
      <c r="M119" s="82"/>
    </row>
    <row r="120" spans="6:13" x14ac:dyDescent="0.2">
      <c r="F120" s="148"/>
      <c r="G120" s="73"/>
      <c r="H120" s="73"/>
      <c r="I120" s="73"/>
      <c r="J120" s="73"/>
      <c r="K120" s="73"/>
      <c r="L120" s="73"/>
      <c r="M120" s="82"/>
    </row>
    <row r="121" spans="6:13" x14ac:dyDescent="0.2">
      <c r="F121" s="148"/>
      <c r="G121" s="73"/>
      <c r="H121" s="73"/>
      <c r="I121" s="73"/>
      <c r="J121" s="73"/>
      <c r="K121" s="73"/>
      <c r="L121" s="73"/>
      <c r="M121" s="82"/>
    </row>
    <row r="122" spans="6:13" x14ac:dyDescent="0.2">
      <c r="F122" s="148"/>
      <c r="G122" s="73"/>
      <c r="H122" s="73"/>
      <c r="I122" s="73"/>
      <c r="J122" s="73"/>
      <c r="K122" s="73"/>
      <c r="L122" s="73"/>
      <c r="M122" s="82"/>
    </row>
    <row r="123" spans="6:13" x14ac:dyDescent="0.2">
      <c r="F123" s="148"/>
      <c r="G123" s="73"/>
      <c r="H123" s="73"/>
      <c r="I123" s="73"/>
      <c r="J123" s="73"/>
      <c r="K123" s="73"/>
      <c r="L123" s="73"/>
      <c r="M123" s="82"/>
    </row>
    <row r="124" spans="6:13" x14ac:dyDescent="0.2">
      <c r="F124" s="148"/>
      <c r="G124" s="73"/>
      <c r="H124" s="73"/>
      <c r="I124" s="73"/>
      <c r="J124" s="73"/>
      <c r="K124" s="73"/>
      <c r="L124" s="73"/>
      <c r="M124" s="82"/>
    </row>
    <row r="125" spans="6:13" x14ac:dyDescent="0.2">
      <c r="F125" s="148"/>
      <c r="G125" s="73"/>
      <c r="H125" s="73"/>
      <c r="I125" s="73"/>
      <c r="J125" s="73"/>
      <c r="K125" s="73"/>
      <c r="L125" s="73"/>
      <c r="M125" s="82"/>
    </row>
    <row r="126" spans="6:13" x14ac:dyDescent="0.2">
      <c r="F126" s="148"/>
      <c r="G126" s="73"/>
      <c r="H126" s="73"/>
      <c r="I126" s="73"/>
      <c r="J126" s="73"/>
      <c r="K126" s="73"/>
      <c r="L126" s="73"/>
      <c r="M126" s="82"/>
    </row>
    <row r="127" spans="6:13" x14ac:dyDescent="0.2">
      <c r="F127" s="148"/>
      <c r="G127" s="73"/>
      <c r="H127" s="73"/>
      <c r="I127" s="73"/>
      <c r="J127" s="73"/>
      <c r="K127" s="73"/>
      <c r="L127" s="73"/>
      <c r="M127" s="82"/>
    </row>
    <row r="128" spans="6:13" x14ac:dyDescent="0.2">
      <c r="F128" s="148"/>
      <c r="G128" s="73"/>
      <c r="H128" s="73"/>
      <c r="I128" s="73"/>
      <c r="J128" s="73"/>
      <c r="K128" s="73"/>
      <c r="L128" s="73"/>
      <c r="M128" s="82"/>
    </row>
    <row r="129" spans="6:13" ht="13.5" thickBot="1" x14ac:dyDescent="0.25">
      <c r="F129" s="152"/>
      <c r="G129" s="153"/>
      <c r="H129" s="153"/>
      <c r="I129" s="153"/>
      <c r="J129" s="153"/>
      <c r="K129" s="153"/>
      <c r="L129" s="153"/>
      <c r="M129" s="154"/>
    </row>
  </sheetData>
  <phoneticPr fontId="20" type="noConversion"/>
  <pageMargins left="0.75" right="0.75" top="1" bottom="1" header="0.5" footer="0.5"/>
  <pageSetup paperSize="9"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6090" r:id="rId4" name="CommandButton1">
          <controlPr defaultSize="0" autoLine="0" autoPict="0" r:id="rId5">
            <anchor moveWithCells="1">
              <from>
                <xdr:col>1</xdr:col>
                <xdr:colOff>161925</xdr:colOff>
                <xdr:row>34</xdr:row>
                <xdr:rowOff>28575</xdr:rowOff>
              </from>
              <to>
                <xdr:col>3</xdr:col>
                <xdr:colOff>342900</xdr:colOff>
                <xdr:row>35</xdr:row>
                <xdr:rowOff>133350</xdr:rowOff>
              </to>
            </anchor>
          </controlPr>
        </control>
      </mc:Choice>
      <mc:Fallback>
        <control shapeId="6090" r:id="rId4" name="CommandButton1"/>
      </mc:Fallback>
    </mc:AlternateContent>
    <mc:AlternateContent xmlns:mc="http://schemas.openxmlformats.org/markup-compatibility/2006">
      <mc:Choice Requires="x14">
        <control shapeId="6089" r:id="rId6" name="CheckBox3">
          <controlPr defaultSize="0" autoLine="0" r:id="rId7">
            <anchor moveWithCells="1">
              <from>
                <xdr:col>1</xdr:col>
                <xdr:colOff>38100</xdr:colOff>
                <xdr:row>31</xdr:row>
                <xdr:rowOff>152400</xdr:rowOff>
              </from>
              <to>
                <xdr:col>3</xdr:col>
                <xdr:colOff>419100</xdr:colOff>
                <xdr:row>33</xdr:row>
                <xdr:rowOff>66675</xdr:rowOff>
              </to>
            </anchor>
          </controlPr>
        </control>
      </mc:Choice>
      <mc:Fallback>
        <control shapeId="6089" r:id="rId6" name="CheckBox3"/>
      </mc:Fallback>
    </mc:AlternateContent>
    <mc:AlternateContent xmlns:mc="http://schemas.openxmlformats.org/markup-compatibility/2006">
      <mc:Choice Requires="x14">
        <control shapeId="6088" r:id="rId8" name="CheckBox2">
          <controlPr defaultSize="0" autoLine="0" r:id="rId9">
            <anchor moveWithCells="1">
              <from>
                <xdr:col>1</xdr:col>
                <xdr:colOff>38100</xdr:colOff>
                <xdr:row>30</xdr:row>
                <xdr:rowOff>57150</xdr:rowOff>
              </from>
              <to>
                <xdr:col>3</xdr:col>
                <xdr:colOff>419100</xdr:colOff>
                <xdr:row>31</xdr:row>
                <xdr:rowOff>133350</xdr:rowOff>
              </to>
            </anchor>
          </controlPr>
        </control>
      </mc:Choice>
      <mc:Fallback>
        <control shapeId="6088" r:id="rId8" name="CheckBox2"/>
      </mc:Fallback>
    </mc:AlternateContent>
    <mc:AlternateContent xmlns:mc="http://schemas.openxmlformats.org/markup-compatibility/2006">
      <mc:Choice Requires="x14">
        <control shapeId="6087" r:id="rId10" name="CheckBox1">
          <controlPr defaultSize="0" autoLine="0" r:id="rId11">
            <anchor moveWithCells="1">
              <from>
                <xdr:col>1</xdr:col>
                <xdr:colOff>38100</xdr:colOff>
                <xdr:row>28</xdr:row>
                <xdr:rowOff>152400</xdr:rowOff>
              </from>
              <to>
                <xdr:col>3</xdr:col>
                <xdr:colOff>419100</xdr:colOff>
                <xdr:row>30</xdr:row>
                <xdr:rowOff>47625</xdr:rowOff>
              </to>
            </anchor>
          </controlPr>
        </control>
      </mc:Choice>
      <mc:Fallback>
        <control shapeId="6087" r:id="rId10" name="CheckBox1"/>
      </mc:Fallback>
    </mc:AlternateContent>
    <mc:AlternateContent xmlns:mc="http://schemas.openxmlformats.org/markup-compatibility/2006">
      <mc:Choice Requires="x14">
        <control shapeId="5122" r:id="rId12" name="CommandButton2">
          <controlPr autoFill="0" autoLine="0" r:id="rId13">
            <anchor moveWithCells="1">
              <from>
                <xdr:col>10</xdr:col>
                <xdr:colOff>466725</xdr:colOff>
                <xdr:row>0</xdr:row>
                <xdr:rowOff>19050</xdr:rowOff>
              </from>
              <to>
                <xdr:col>14</xdr:col>
                <xdr:colOff>190500</xdr:colOff>
                <xdr:row>1</xdr:row>
                <xdr:rowOff>123825</xdr:rowOff>
              </to>
            </anchor>
          </controlPr>
        </control>
      </mc:Choice>
      <mc:Fallback>
        <control shapeId="5122" r:id="rId12" name="CommandButton2"/>
      </mc:Fallback>
    </mc:AlternateContent>
    <mc:AlternateContent xmlns:mc="http://schemas.openxmlformats.org/markup-compatibility/2006">
      <mc:Choice Requires="x14">
        <control shapeId="5121" r:id="rId14" name="CommandButton1">
          <controlPr autoFill="0" autoLine="0" r:id="rId15">
            <anchor moveWithCells="1">
              <from>
                <xdr:col>6</xdr:col>
                <xdr:colOff>400050</xdr:colOff>
                <xdr:row>0</xdr:row>
                <xdr:rowOff>19050</xdr:rowOff>
              </from>
              <to>
                <xdr:col>10</xdr:col>
                <xdr:colOff>104775</xdr:colOff>
                <xdr:row>1</xdr:row>
                <xdr:rowOff>114300</xdr:rowOff>
              </to>
            </anchor>
          </controlPr>
        </control>
      </mc:Choice>
      <mc:Fallback>
        <control shapeId="5121" r:id="rId1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Data</vt:lpstr>
      <vt:lpstr>water</vt:lpstr>
      <vt:lpstr>urban</vt:lpstr>
      <vt:lpstr>crop</vt:lpstr>
      <vt:lpstr>About</vt:lpstr>
      <vt:lpstr>Annual data</vt:lpstr>
      <vt:lpstr>Trend Statistics</vt:lpstr>
      <vt:lpstr>Figure</vt:lpstr>
      <vt:lpstr>FirstDataYear</vt:lpstr>
      <vt:lpstr>About!Print_Area</vt:lpstr>
      <vt:lpstr>'Trend Statistics'!Print_Area</vt:lpstr>
      <vt:lpstr>SelectFirstYear</vt:lpstr>
      <vt:lpstr>station</vt:lpstr>
      <vt:lpstr>station1</vt:lpstr>
      <vt:lpstr>TsCount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template for the calculation of trend statistics of annual time series</dc:title>
  <dc:creator>Finnish Meteorological Institute</dc:creator>
  <cp:lastModifiedBy>Aahlaad</cp:lastModifiedBy>
  <cp:lastPrinted>2002-05-29T09:57:42Z</cp:lastPrinted>
  <dcterms:created xsi:type="dcterms:W3CDTF">2001-12-11T12:21:55Z</dcterms:created>
  <dcterms:modified xsi:type="dcterms:W3CDTF">2020-07-16T09:40:28Z</dcterms:modified>
</cp:coreProperties>
</file>