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 Idrici\Documents\04-project\05-AllOfStatistics\AllOfStatistics\"/>
    </mc:Choice>
  </mc:AlternateContent>
  <xr:revisionPtr revIDLastSave="0" documentId="8_{66808E8B-5E9B-4A7E-8532-C4F620C559C5}" xr6:coauthVersionLast="45" xr6:coauthVersionMax="45" xr10:uidLastSave="{00000000-0000-0000-0000-000000000000}"/>
  <bookViews>
    <workbookView xWindow="-15" yWindow="0" windowWidth="22620" windowHeight="13335" xr2:uid="{DFED9BDC-4261-405D-8EDB-3039BC7E3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5" i="1"/>
  <c r="I15" i="1"/>
  <c r="I7" i="1"/>
  <c r="I8" i="1" s="1"/>
  <c r="I9" i="1" s="1"/>
  <c r="I10" i="1" s="1"/>
  <c r="I11" i="1" s="1"/>
  <c r="I12" i="1" s="1"/>
  <c r="I13" i="1" s="1"/>
  <c r="I14" i="1" s="1"/>
  <c r="I6" i="1"/>
  <c r="I5" i="1"/>
  <c r="F6" i="1"/>
  <c r="H6" i="1" s="1"/>
  <c r="F5" i="1"/>
  <c r="H5" i="1"/>
  <c r="L6" i="1"/>
  <c r="G7" i="1"/>
  <c r="G8" i="1" s="1"/>
  <c r="G9" i="1" s="1"/>
  <c r="G10" i="1" s="1"/>
  <c r="G11" i="1" s="1"/>
  <c r="G12" i="1" s="1"/>
  <c r="G13" i="1" s="1"/>
  <c r="G14" i="1" s="1"/>
  <c r="G15" i="1" s="1"/>
  <c r="L15" i="1" s="1"/>
  <c r="G6" i="1"/>
  <c r="E6" i="1"/>
  <c r="E7" i="1" s="1"/>
  <c r="E8" i="1" s="1"/>
  <c r="E9" i="1" s="1"/>
  <c r="E10" i="1" s="1"/>
  <c r="E11" i="1" s="1"/>
  <c r="E12" i="1" s="1"/>
  <c r="E13" i="1" s="1"/>
  <c r="E14" i="1" s="1"/>
  <c r="F7" i="1" l="1"/>
  <c r="H7" i="1" s="1"/>
  <c r="L14" i="1"/>
  <c r="L13" i="1"/>
  <c r="L10" i="1"/>
  <c r="L12" i="1"/>
  <c r="L11" i="1"/>
  <c r="L9" i="1"/>
  <c r="L8" i="1"/>
  <c r="L7" i="1"/>
  <c r="F8" i="1" l="1"/>
  <c r="F9" i="1" l="1"/>
  <c r="H8" i="1"/>
  <c r="F10" i="1" l="1"/>
  <c r="H9" i="1"/>
  <c r="F11" i="1" l="1"/>
  <c r="H10" i="1"/>
  <c r="F12" i="1" l="1"/>
  <c r="H11" i="1"/>
  <c r="F13" i="1" l="1"/>
  <c r="H12" i="1"/>
  <c r="F14" i="1" l="1"/>
  <c r="H13" i="1"/>
  <c r="F15" i="1" l="1"/>
  <c r="H15" i="1" s="1"/>
  <c r="H14" i="1"/>
</calcChain>
</file>

<file path=xl/sharedStrings.xml><?xml version="1.0" encoding="utf-8"?>
<sst xmlns="http://schemas.openxmlformats.org/spreadsheetml/2006/main" count="14" uniqueCount="14">
  <si>
    <t>downpayment</t>
  </si>
  <si>
    <t>monthly payment</t>
  </si>
  <si>
    <t>rent</t>
  </si>
  <si>
    <t>interest rate</t>
  </si>
  <si>
    <t>Balance to pay [k]</t>
  </si>
  <si>
    <t>Year</t>
  </si>
  <si>
    <t>misc exp</t>
  </si>
  <si>
    <t>municipal tax rate</t>
  </si>
  <si>
    <t xml:space="preserve">Expected market value </t>
  </si>
  <si>
    <t xml:space="preserve">appreciation </t>
  </si>
  <si>
    <t>Municipal tax (monthly payment)</t>
  </si>
  <si>
    <t>Asset Value</t>
  </si>
  <si>
    <t>Capital injected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</si>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</sst>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/>
    <xf numFmtId="44" fontId="0" fillId="0" borderId="0" xfId="1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Sheet1!$E$5:$E$27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Sheet1!$F$6:$F$27</c:f>
              <c:numCache>
                <c:formatCode>0.0</c:formatCode>
                <c:ptCount val="22"/>
                <c:pt idx="0">
                  <c:v>258.2</c:v>
                </c:pt>
                <c:pt idx="1">
                  <c:v>235.99900000000002</c:v>
                </c:pt>
                <c:pt idx="2">
                  <c:v>213.39273500000004</c:v>
                </c:pt>
                <c:pt idx="3">
                  <c:v>190.37706377500004</c:v>
                </c:pt>
                <c:pt idx="4">
                  <c:v>166.94798118537506</c:v>
                </c:pt>
                <c:pt idx="5">
                  <c:v>143.10163116364944</c:v>
                </c:pt>
                <c:pt idx="6">
                  <c:v>118.8343204093263</c:v>
                </c:pt>
                <c:pt idx="7">
                  <c:v>94.142532824808484</c:v>
                </c:pt>
                <c:pt idx="8">
                  <c:v>69.022944726887687</c:v>
                </c:pt>
                <c:pt idx="9">
                  <c:v>43.472440869777223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62-4B02-88C6-6F294685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06448"/>
        <c:axId val="505306776"/>
      </c:scatterChart>
      <c:valAx>
        <c:axId val="5053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06776"/>
        <c:crosses val="autoZero"/>
        <c:crossBetween val="midCat"/>
      </c:valAx>
      <c:valAx>
        <c:axId val="5053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11</xdr:row>
      <xdr:rowOff>90487</xdr:rowOff>
    </xdr:from>
    <xdr:to>
      <xdr:col>20</xdr:col>
      <xdr:colOff>371475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D9FF6-1A00-482A-BDE6-0A4964128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72CB5-34A1-41B6-9BE1-C10F46FD23C9}">
  <dimension ref="E3:T17"/>
  <sheetViews>
    <sheetView tabSelected="1" workbookViewId="0">
      <selection activeCell="F6" sqref="F6"/>
    </sheetView>
  </sheetViews>
  <sheetFormatPr defaultRowHeight="15" x14ac:dyDescent="0.25"/>
  <cols>
    <col min="5" max="5" width="5" bestFit="1" customWidth="1"/>
    <col min="6" max="6" width="11.7109375" customWidth="1"/>
    <col min="7" max="7" width="13.5703125" customWidth="1"/>
    <col min="8" max="11" width="11.28515625" customWidth="1"/>
    <col min="12" max="12" width="19.28515625" customWidth="1"/>
  </cols>
  <sheetData>
    <row r="3" spans="5:20" ht="26.25" customHeight="1" x14ac:dyDescent="0.25">
      <c r="E3" s="3" t="s">
        <v>5</v>
      </c>
      <c r="F3" s="2" t="s">
        <v>4</v>
      </c>
      <c r="G3" s="2" t="s">
        <v>8</v>
      </c>
      <c r="H3" s="2" t="s">
        <v>11</v>
      </c>
      <c r="I3" s="2" t="s">
        <v>12</v>
      </c>
      <c r="J3" s="2" t="s">
        <v>13</v>
      </c>
      <c r="K3" s="2"/>
      <c r="L3" s="2" t="s">
        <v>10</v>
      </c>
    </row>
    <row r="4" spans="5:20" ht="26.25" customHeight="1" x14ac:dyDescent="0.25">
      <c r="E4" s="3"/>
      <c r="F4" s="2">
        <v>400</v>
      </c>
      <c r="G4" s="2"/>
      <c r="H4" s="2"/>
      <c r="I4" s="2"/>
      <c r="J4" s="2"/>
      <c r="K4" s="2"/>
      <c r="L4" s="2"/>
      <c r="R4" t="s">
        <v>0</v>
      </c>
      <c r="T4">
        <v>60</v>
      </c>
    </row>
    <row r="5" spans="5:20" x14ac:dyDescent="0.25">
      <c r="E5">
        <v>0</v>
      </c>
      <c r="F5">
        <f>F4-T4*2</f>
        <v>280</v>
      </c>
      <c r="G5" s="1">
        <v>400</v>
      </c>
      <c r="H5" s="1">
        <f>T4*2</f>
        <v>120</v>
      </c>
      <c r="I5" s="1">
        <f>T4*2</f>
        <v>120</v>
      </c>
      <c r="J5" s="5">
        <f>H5/I5 - 1</f>
        <v>0</v>
      </c>
      <c r="K5" s="1"/>
      <c r="R5" t="s">
        <v>1</v>
      </c>
      <c r="T5">
        <v>0.65</v>
      </c>
    </row>
    <row r="6" spans="5:20" x14ac:dyDescent="0.25">
      <c r="E6">
        <f t="shared" ref="E6:E14" si="0">E5+1</f>
        <v>1</v>
      </c>
      <c r="F6" s="1">
        <f>F5-12*2*$T$5-12*$T$6 + $T$7*F5 + G5*$T$9</f>
        <v>258.2</v>
      </c>
      <c r="G6" s="1">
        <f>G5*(1+$T$10)</f>
        <v>416</v>
      </c>
      <c r="H6" s="1">
        <f>G6-F6</f>
        <v>157.80000000000001</v>
      </c>
      <c r="I6" s="1">
        <f>I5+$T$5*2*12</f>
        <v>135.6</v>
      </c>
      <c r="J6" s="5">
        <f t="shared" ref="J6:J15" si="1">H6/I6 - 1</f>
        <v>0.16371681415929218</v>
      </c>
      <c r="K6" s="1"/>
      <c r="L6" s="4">
        <f>G6*$T$9/12*1000</f>
        <v>312</v>
      </c>
      <c r="R6" t="s">
        <v>2</v>
      </c>
      <c r="T6">
        <v>1.4</v>
      </c>
    </row>
    <row r="7" spans="5:20" x14ac:dyDescent="0.25">
      <c r="E7">
        <f t="shared" si="0"/>
        <v>2</v>
      </c>
      <c r="F7" s="1">
        <f>F6-12*2*$T$5-12*$T$6 + $T$7*F6 + G6*$T$9</f>
        <v>235.99900000000002</v>
      </c>
      <c r="G7" s="1">
        <f>G6*(1+$T$10)</f>
        <v>432.64</v>
      </c>
      <c r="H7" s="1">
        <f t="shared" ref="H7:H15" si="2">G7-F7</f>
        <v>196.64099999999996</v>
      </c>
      <c r="I7" s="1">
        <f t="shared" ref="I7:I15" si="3">I6+$T$5*2*12</f>
        <v>151.19999999999999</v>
      </c>
      <c r="J7" s="5">
        <f t="shared" si="1"/>
        <v>0.30053571428571413</v>
      </c>
      <c r="K7" s="1"/>
      <c r="L7" s="4">
        <f t="shared" ref="L7:L15" si="4">G7*$T$9/12*1000</f>
        <v>324.47999999999996</v>
      </c>
      <c r="R7" t="s">
        <v>3</v>
      </c>
      <c r="T7">
        <v>2.5000000000000001E-2</v>
      </c>
    </row>
    <row r="8" spans="5:20" x14ac:dyDescent="0.25">
      <c r="E8">
        <f t="shared" si="0"/>
        <v>3</v>
      </c>
      <c r="F8" s="1">
        <f t="shared" ref="F8:F15" si="5">F7-12*2*$T$5-12*$T$6 + $T$7*F7 + G7*$T$9</f>
        <v>213.39273500000004</v>
      </c>
      <c r="G8" s="1">
        <f>G7*(1+$T$10)</f>
        <v>449.94560000000001</v>
      </c>
      <c r="H8" s="1">
        <f t="shared" si="2"/>
        <v>236.55286499999997</v>
      </c>
      <c r="I8" s="1">
        <f t="shared" si="3"/>
        <v>166.79999999999998</v>
      </c>
      <c r="J8" s="5">
        <f t="shared" si="1"/>
        <v>0.41818264388489212</v>
      </c>
      <c r="K8" s="1"/>
      <c r="L8" s="4">
        <f t="shared" si="4"/>
        <v>337.45920000000001</v>
      </c>
      <c r="R8" t="s">
        <v>6</v>
      </c>
      <c r="T8">
        <v>50</v>
      </c>
    </row>
    <row r="9" spans="5:20" x14ac:dyDescent="0.25">
      <c r="E9">
        <f t="shared" si="0"/>
        <v>4</v>
      </c>
      <c r="F9" s="1">
        <f t="shared" si="5"/>
        <v>190.37706377500004</v>
      </c>
      <c r="G9" s="1">
        <f>G8*(1+$T$10)</f>
        <v>467.94342400000005</v>
      </c>
      <c r="H9" s="1">
        <f t="shared" si="2"/>
        <v>277.56636022500004</v>
      </c>
      <c r="I9" s="1">
        <f t="shared" si="3"/>
        <v>182.39999999999998</v>
      </c>
      <c r="J9" s="5">
        <f t="shared" si="1"/>
        <v>0.52174539597039504</v>
      </c>
      <c r="K9" s="1"/>
      <c r="L9" s="4">
        <f t="shared" si="4"/>
        <v>350.95756800000004</v>
      </c>
      <c r="R9" t="s">
        <v>7</v>
      </c>
      <c r="T9">
        <v>8.9999999999999993E-3</v>
      </c>
    </row>
    <row r="10" spans="5:20" x14ac:dyDescent="0.25">
      <c r="E10">
        <f t="shared" si="0"/>
        <v>5</v>
      </c>
      <c r="F10" s="1">
        <f t="shared" si="5"/>
        <v>166.94798118537506</v>
      </c>
      <c r="G10" s="1">
        <f>G9*(1+$T$10)</f>
        <v>486.66116096000007</v>
      </c>
      <c r="H10" s="1">
        <f t="shared" si="2"/>
        <v>319.71317977462502</v>
      </c>
      <c r="I10" s="1">
        <f t="shared" si="3"/>
        <v>197.99999999999997</v>
      </c>
      <c r="J10" s="5">
        <f t="shared" si="1"/>
        <v>0.61471302916477311</v>
      </c>
      <c r="K10" s="1"/>
      <c r="L10" s="4">
        <f t="shared" si="4"/>
        <v>364.99587072000008</v>
      </c>
      <c r="R10" t="s">
        <v>9</v>
      </c>
      <c r="T10">
        <v>0.04</v>
      </c>
    </row>
    <row r="11" spans="5:20" x14ac:dyDescent="0.25">
      <c r="E11">
        <f t="shared" si="0"/>
        <v>6</v>
      </c>
      <c r="F11" s="1">
        <f t="shared" si="5"/>
        <v>143.10163116364944</v>
      </c>
      <c r="G11" s="1">
        <f>G10*(1+$T$10)</f>
        <v>506.12760739840007</v>
      </c>
      <c r="H11" s="1">
        <f t="shared" si="2"/>
        <v>363.0259762347506</v>
      </c>
      <c r="I11" s="1">
        <f t="shared" si="3"/>
        <v>213.59999999999997</v>
      </c>
      <c r="J11" s="5">
        <f t="shared" si="1"/>
        <v>0.69955981383310228</v>
      </c>
      <c r="K11" s="1"/>
      <c r="L11" s="4">
        <f t="shared" si="4"/>
        <v>379.59570554880003</v>
      </c>
    </row>
    <row r="12" spans="5:20" x14ac:dyDescent="0.25">
      <c r="E12">
        <f t="shared" si="0"/>
        <v>7</v>
      </c>
      <c r="F12" s="1">
        <f t="shared" si="5"/>
        <v>118.8343204093263</v>
      </c>
      <c r="G12" s="1">
        <f>G11*(1+$T$10)</f>
        <v>526.37271169433609</v>
      </c>
      <c r="H12" s="1">
        <f t="shared" si="2"/>
        <v>407.53839128500977</v>
      </c>
      <c r="I12" s="1">
        <f t="shared" si="3"/>
        <v>229.19999999999996</v>
      </c>
      <c r="J12" s="5">
        <f t="shared" si="1"/>
        <v>0.77809071241278294</v>
      </c>
      <c r="K12" s="1"/>
      <c r="L12" s="4">
        <f t="shared" si="4"/>
        <v>394.77953377075204</v>
      </c>
    </row>
    <row r="13" spans="5:20" x14ac:dyDescent="0.25">
      <c r="E13">
        <f t="shared" si="0"/>
        <v>8</v>
      </c>
      <c r="F13" s="1">
        <f t="shared" si="5"/>
        <v>94.142532824808484</v>
      </c>
      <c r="G13" s="1">
        <f>G12*(1+$T$10)</f>
        <v>547.42762016210952</v>
      </c>
      <c r="H13" s="1">
        <f t="shared" si="2"/>
        <v>453.28508733730104</v>
      </c>
      <c r="I13" s="1">
        <f t="shared" si="3"/>
        <v>244.79999999999995</v>
      </c>
      <c r="J13" s="5">
        <f t="shared" si="1"/>
        <v>0.85165476853472688</v>
      </c>
      <c r="K13" s="1"/>
      <c r="L13" s="4">
        <f t="shared" si="4"/>
        <v>410.57071512158211</v>
      </c>
    </row>
    <row r="14" spans="5:20" x14ac:dyDescent="0.25">
      <c r="E14">
        <f t="shared" si="0"/>
        <v>9</v>
      </c>
      <c r="F14" s="1">
        <f t="shared" si="5"/>
        <v>69.022944726887687</v>
      </c>
      <c r="G14" s="1">
        <f>G13*(1+$T$10)</f>
        <v>569.32472496859396</v>
      </c>
      <c r="H14" s="1">
        <f t="shared" si="2"/>
        <v>500.3017802417063</v>
      </c>
      <c r="I14" s="1">
        <f t="shared" si="3"/>
        <v>260.39999999999998</v>
      </c>
      <c r="J14" s="5">
        <f t="shared" si="1"/>
        <v>0.92128179816323486</v>
      </c>
      <c r="K14" s="1"/>
      <c r="L14" s="4">
        <f t="shared" si="4"/>
        <v>426.99354372644541</v>
      </c>
    </row>
    <row r="15" spans="5:20" x14ac:dyDescent="0.25">
      <c r="E15">
        <v>10</v>
      </c>
      <c r="F15" s="1">
        <f t="shared" si="5"/>
        <v>43.472440869777223</v>
      </c>
      <c r="G15" s="1">
        <f>G14*(1+$T$10)</f>
        <v>592.09771396733777</v>
      </c>
      <c r="H15" s="1">
        <f t="shared" si="2"/>
        <v>548.62527309756058</v>
      </c>
      <c r="I15" s="1">
        <f>I14+$T$5*2*12</f>
        <v>276</v>
      </c>
      <c r="J15" s="5">
        <f t="shared" si="1"/>
        <v>0.98777272861434984</v>
      </c>
      <c r="K15" s="1"/>
      <c r="L15" s="4">
        <f t="shared" si="4"/>
        <v>444.07328547550333</v>
      </c>
    </row>
    <row r="17" spans="9:9" x14ac:dyDescent="0.25">
      <c r="I1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Idrici</dc:creator>
  <cp:lastModifiedBy>Ali Idrici</cp:lastModifiedBy>
  <dcterms:created xsi:type="dcterms:W3CDTF">2021-04-06T23:43:08Z</dcterms:created>
  <dcterms:modified xsi:type="dcterms:W3CDTF">2021-04-07T00:22:34Z</dcterms:modified>
</cp:coreProperties>
</file>