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kostu01\Desktop\Kaggle\AXA\"/>
    </mc:Choice>
  </mc:AlternateContent>
  <bookViews>
    <workbookView xWindow="120" yWindow="132" windowWidth="21720" windowHeight="13620" tabRatio="327"/>
  </bookViews>
  <sheets>
    <sheet name="Sheet1" sheetId="8" r:id="rId1"/>
  </sheets>
  <definedNames>
    <definedName name="solver_adj" localSheetId="0" hidden="1">Sheet1!$B$7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Sheet1!$I$7</definedName>
    <definedName name="solver_pre" localSheetId="0" hidden="1">0.000001</definedName>
    <definedName name="solver_rbv" localSheetId="0" hidden="1">2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0.5051</definedName>
    <definedName name="solver_ver" localSheetId="0" hidden="1">3</definedName>
  </definedNames>
  <calcPr calcId="152511" iterate="1"/>
</workbook>
</file>

<file path=xl/calcChain.xml><?xml version="1.0" encoding="utf-8"?>
<calcChain xmlns="http://schemas.openxmlformats.org/spreadsheetml/2006/main">
  <c r="C2" i="8" l="1"/>
  <c r="E19" i="8"/>
  <c r="E18" i="8"/>
  <c r="E17" i="8"/>
  <c r="C14" i="8"/>
  <c r="H7" i="8" l="1"/>
  <c r="E7" i="8"/>
  <c r="C4" i="8"/>
  <c r="C7" i="8" s="1"/>
  <c r="D7" i="8" l="1"/>
  <c r="F7" i="8" s="1"/>
  <c r="G7" i="8" l="1"/>
  <c r="I7" i="8" s="1"/>
</calcChain>
</file>

<file path=xl/sharedStrings.xml><?xml version="1.0" encoding="utf-8"?>
<sst xmlns="http://schemas.openxmlformats.org/spreadsheetml/2006/main" count="44" uniqueCount="41">
  <si>
    <t>Side A</t>
  </si>
  <si>
    <t>Side B</t>
  </si>
  <si>
    <t>Side C</t>
  </si>
  <si>
    <t>Circumference</t>
  </si>
  <si>
    <t>ROC Score</t>
  </si>
  <si>
    <t>Triangle Area</t>
  </si>
  <si>
    <t>Full score</t>
  </si>
  <si>
    <t>Total True</t>
  </si>
  <si>
    <t>Total False</t>
  </si>
  <si>
    <t>Submission Size</t>
  </si>
  <si>
    <t>Share of False</t>
  </si>
  <si>
    <t>Observed ROC</t>
  </si>
  <si>
    <t>Sub 16</t>
  </si>
  <si>
    <t>Submission</t>
  </si>
  <si>
    <t>Size</t>
  </si>
  <si>
    <t>Reported ROC</t>
  </si>
  <si>
    <t>Sub 17</t>
  </si>
  <si>
    <t>Sub 18</t>
  </si>
  <si>
    <t>Sub 19</t>
  </si>
  <si>
    <t>Sub 20</t>
  </si>
  <si>
    <t>Total True Estimated</t>
  </si>
  <si>
    <t>Variance due to</t>
  </si>
  <si>
    <t>My high-confident submission using trip matching to estimate Total True</t>
  </si>
  <si>
    <t>-Potential contamination (i.e. False Trues in there)</t>
  </si>
  <si>
    <t>-30% sampling giving different share of "1" relative to total share in submission</t>
  </si>
  <si>
    <t>Mean</t>
  </si>
  <si>
    <t>StDev</t>
  </si>
  <si>
    <t>1. High-confidence submissions to estimate "Total True": enter submission size C2, set B7 to 0, solve for I7 to match reported ROC by varying C3</t>
  </si>
  <si>
    <t>2. Once "Total True" estimated, get estimate for "Share of False" in any submission made up of 1s and 0s: enter best Total True estimate in C3, submission size in C2, solve I7 to match reported ROC by varying B7</t>
  </si>
  <si>
    <t>Two ways to use this tool:</t>
  </si>
  <si>
    <t>Min</t>
  </si>
  <si>
    <t>Strictly speaking, the min should be used as estimate, but mean will balance out some variation from sampling</t>
  </si>
  <si>
    <t>Validation - original trip matching with poorer quality (i.e. contamination chace)</t>
  </si>
  <si>
    <t>Sub 11</t>
  </si>
  <si>
    <t>Sub 14</t>
  </si>
  <si>
    <t>Sub 13</t>
  </si>
  <si>
    <t>Sub 12</t>
  </si>
  <si>
    <t>Estimated Share of False</t>
  </si>
  <si>
    <t>These submissions came from a poorer trip matching algorithm</t>
  </si>
  <si>
    <t>Using current best estimate of Total Trues, back-estimate their contamination level</t>
  </si>
  <si>
    <t>Result plausible as contamination level raises moving down the closeness of the match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</si>
</sst>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-* #,##0.00_-;\-* #,##0.00_-;_-* &quot;-&quot;??_-;_-@_-"/>
    <numFmt numFmtId="164" formatCode="0&quot;  &quot;"/>
    <numFmt numFmtId="165" formatCode="mmm\.yy"/>
    <numFmt numFmtId="166" formatCode="mm/dd/yy"/>
    <numFmt numFmtId="168" formatCode="_-* #,##0_-;\-* #,##0_-;_-* &quot;-&quot;??_-;_-@_-"/>
    <numFmt numFmtId="172" formatCode="_-* #,##0.00000_-;\-* #,##0.00000_-;_-* &quot;-&quot;??_-;_-@_-"/>
    <numFmt numFmtId="173" formatCode="0.00000"/>
    <numFmt numFmtId="179" formatCode="0.000"/>
    <numFmt numFmtId="181" formatCode="0.000%"/>
  </numFmts>
  <fonts count="12">
    <font>
      <sz val="10"/>
      <color theme="1"/>
      <name val="Arial"/>
      <family val="2"/>
    </font>
    <font>
      <u/>
      <sz val="7.2"/>
      <color indexed="12"/>
      <name val="Times New Roman"/>
      <family val="1"/>
    </font>
    <font>
      <sz val="12"/>
      <name val="Tms Rmn"/>
    </font>
    <font>
      <sz val="10"/>
      <name val="Geneva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8"/>
      <name val="Helv"/>
    </font>
    <font>
      <b/>
      <sz val="8"/>
      <color indexed="8"/>
      <name val="Helv"/>
    </font>
    <font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2" fillId="0" borderId="0" applyNumberFormat="0" applyFill="0" applyBorder="0" applyAlignment="0" applyProtection="0"/>
    <xf numFmtId="164" fontId="3" fillId="0" borderId="0" applyFill="0" applyBorder="0" applyAlignment="0"/>
    <xf numFmtId="0" fontId="4" fillId="0" borderId="0" applyNumberFormat="0" applyAlignment="0">
      <alignment horizontal="left"/>
    </xf>
    <xf numFmtId="0" fontId="5" fillId="0" borderId="0" applyNumberFormat="0" applyAlignment="0">
      <alignment horizontal="left"/>
    </xf>
    <xf numFmtId="38" fontId="6" fillId="2" borderId="0" applyNumberFormat="0" applyBorder="0" applyAlignment="0" applyProtection="0"/>
    <xf numFmtId="0" fontId="7" fillId="0" borderId="1" applyNumberFormat="0" applyAlignment="0" applyProtection="0">
      <alignment horizontal="left" vertical="center"/>
    </xf>
    <xf numFmtId="0" fontId="7" fillId="0" borderId="2">
      <alignment horizontal="left" vertical="center"/>
    </xf>
    <xf numFmtId="10" fontId="6" fillId="3" borderId="3" applyNumberFormat="0" applyBorder="0" applyAlignment="0" applyProtection="0"/>
    <xf numFmtId="165" fontId="3" fillId="0" borderId="0"/>
    <xf numFmtId="10" fontId="8" fillId="0" borderId="0" applyFont="0" applyFill="0" applyBorder="0" applyAlignment="0" applyProtection="0"/>
    <xf numFmtId="166" fontId="9" fillId="0" borderId="0" applyNumberFormat="0" applyFill="0" applyBorder="0" applyAlignment="0" applyProtection="0">
      <alignment horizontal="left"/>
    </xf>
    <xf numFmtId="0" fontId="3" fillId="0" borderId="0"/>
    <xf numFmtId="40" fontId="10" fillId="0" borderId="0" applyBorder="0">
      <alignment horizontal="right"/>
    </xf>
    <xf numFmtId="43" fontId="11" fillId="0" borderId="0" applyFont="0" applyFill="0" applyBorder="0" applyAlignment="0" applyProtection="0"/>
    <xf numFmtId="9" fontId="11" fillId="0" borderId="0" applyFont="0" applyFill="0" applyBorder="0" applyAlignment="0" applyProtection="0"/>
  </cellStyleXfs>
  <cellXfs count="45">
    <xf numFmtId="0" fontId="0" fillId="0" borderId="0" xfId="0"/>
    <xf numFmtId="0" fontId="0" fillId="5" borderId="0" xfId="0" applyFill="1" applyAlignment="1">
      <alignment vertical="top"/>
    </xf>
    <xf numFmtId="179" fontId="0" fillId="5" borderId="0" xfId="0" applyNumberFormat="1" applyFill="1" applyAlignment="1">
      <alignment vertical="top"/>
    </xf>
    <xf numFmtId="173" fontId="0" fillId="5" borderId="0" xfId="0" applyNumberFormat="1" applyFill="1" applyAlignment="1">
      <alignment vertical="top"/>
    </xf>
    <xf numFmtId="172" fontId="0" fillId="5" borderId="0" xfId="0" applyNumberFormat="1" applyFill="1" applyAlignment="1">
      <alignment vertical="top"/>
    </xf>
    <xf numFmtId="179" fontId="0" fillId="5" borderId="0" xfId="0" quotePrefix="1" applyNumberFormat="1" applyFill="1" applyAlignment="1">
      <alignment vertical="top"/>
    </xf>
    <xf numFmtId="179" fontId="0" fillId="8" borderId="4" xfId="0" applyNumberFormat="1" applyFill="1" applyBorder="1" applyAlignment="1">
      <alignment horizontal="center" vertical="top"/>
    </xf>
    <xf numFmtId="179" fontId="0" fillId="8" borderId="1" xfId="0" applyNumberFormat="1" applyFill="1" applyBorder="1" applyAlignment="1">
      <alignment horizontal="center" vertical="top"/>
    </xf>
    <xf numFmtId="179" fontId="0" fillId="8" borderId="5" xfId="0" applyNumberFormat="1" applyFill="1" applyBorder="1" applyAlignment="1">
      <alignment horizontal="center" vertical="top"/>
    </xf>
    <xf numFmtId="0" fontId="0" fillId="7" borderId="4" xfId="0" applyFill="1" applyBorder="1" applyAlignment="1">
      <alignment vertical="top"/>
    </xf>
    <xf numFmtId="179" fontId="0" fillId="7" borderId="1" xfId="0" applyNumberFormat="1" applyFill="1" applyBorder="1" applyAlignment="1">
      <alignment vertical="top"/>
    </xf>
    <xf numFmtId="179" fontId="0" fillId="7" borderId="5" xfId="0" applyNumberFormat="1" applyFill="1" applyBorder="1" applyAlignment="1">
      <alignment vertical="top"/>
    </xf>
    <xf numFmtId="0" fontId="0" fillId="5" borderId="6" xfId="0" applyFill="1" applyBorder="1" applyAlignment="1">
      <alignment vertical="top"/>
    </xf>
    <xf numFmtId="1" fontId="0" fillId="5" borderId="7" xfId="0" applyNumberFormat="1" applyFill="1" applyBorder="1" applyAlignment="1">
      <alignment vertical="top"/>
    </xf>
    <xf numFmtId="173" fontId="0" fillId="5" borderId="7" xfId="0" applyNumberFormat="1" applyFill="1" applyBorder="1" applyAlignment="1">
      <alignment vertical="top"/>
    </xf>
    <xf numFmtId="0" fontId="0" fillId="5" borderId="9" xfId="0" applyFill="1" applyBorder="1" applyAlignment="1">
      <alignment vertical="top"/>
    </xf>
    <xf numFmtId="1" fontId="0" fillId="5" borderId="0" xfId="0" applyNumberFormat="1" applyFill="1" applyBorder="1" applyAlignment="1">
      <alignment vertical="top"/>
    </xf>
    <xf numFmtId="173" fontId="0" fillId="5" borderId="0" xfId="0" applyNumberFormat="1" applyFill="1" applyBorder="1" applyAlignment="1">
      <alignment vertical="top"/>
    </xf>
    <xf numFmtId="179" fontId="0" fillId="5" borderId="9" xfId="0" applyNumberFormat="1" applyFill="1" applyBorder="1" applyAlignment="1">
      <alignment vertical="top"/>
    </xf>
    <xf numFmtId="179" fontId="0" fillId="5" borderId="11" xfId="0" applyNumberFormat="1" applyFill="1" applyBorder="1" applyAlignment="1">
      <alignment vertical="top"/>
    </xf>
    <xf numFmtId="1" fontId="0" fillId="5" borderId="12" xfId="0" applyNumberFormat="1" applyFill="1" applyBorder="1" applyAlignment="1">
      <alignment vertical="top"/>
    </xf>
    <xf numFmtId="173" fontId="0" fillId="5" borderId="12" xfId="0" applyNumberFormat="1" applyFill="1" applyBorder="1" applyAlignment="1">
      <alignment vertical="top"/>
    </xf>
    <xf numFmtId="168" fontId="0" fillId="5" borderId="8" xfId="15" applyNumberFormat="1" applyFont="1" applyFill="1" applyBorder="1" applyAlignment="1">
      <alignment vertical="top"/>
    </xf>
    <xf numFmtId="168" fontId="0" fillId="5" borderId="10" xfId="15" applyNumberFormat="1" applyFont="1" applyFill="1" applyBorder="1" applyAlignment="1">
      <alignment vertical="top"/>
    </xf>
    <xf numFmtId="168" fontId="0" fillId="5" borderId="13" xfId="15" applyNumberFormat="1" applyFont="1" applyFill="1" applyBorder="1" applyAlignment="1">
      <alignment vertical="top"/>
    </xf>
    <xf numFmtId="179" fontId="0" fillId="5" borderId="6" xfId="0" applyNumberFormat="1" applyFill="1" applyBorder="1" applyAlignment="1">
      <alignment horizontal="right" vertical="top"/>
    </xf>
    <xf numFmtId="168" fontId="0" fillId="5" borderId="8" xfId="0" applyNumberFormat="1" applyFill="1" applyBorder="1" applyAlignment="1">
      <alignment vertical="top"/>
    </xf>
    <xf numFmtId="179" fontId="0" fillId="5" borderId="11" xfId="0" applyNumberFormat="1" applyFill="1" applyBorder="1" applyAlignment="1">
      <alignment horizontal="right" vertical="top"/>
    </xf>
    <xf numFmtId="0" fontId="0" fillId="5" borderId="7" xfId="0" applyFill="1" applyBorder="1" applyAlignment="1">
      <alignment vertical="top"/>
    </xf>
    <xf numFmtId="0" fontId="0" fillId="5" borderId="8" xfId="0" applyFill="1" applyBorder="1" applyAlignment="1">
      <alignment vertical="top"/>
    </xf>
    <xf numFmtId="179" fontId="0" fillId="5" borderId="12" xfId="0" applyNumberFormat="1" applyFill="1" applyBorder="1" applyAlignment="1">
      <alignment vertical="top"/>
    </xf>
    <xf numFmtId="172" fontId="0" fillId="5" borderId="12" xfId="0" applyNumberFormat="1" applyFill="1" applyBorder="1" applyAlignment="1">
      <alignment vertical="top"/>
    </xf>
    <xf numFmtId="0" fontId="0" fillId="4" borderId="13" xfId="0" applyFill="1" applyBorder="1" applyAlignment="1">
      <alignment vertical="top"/>
    </xf>
    <xf numFmtId="0" fontId="0" fillId="4" borderId="8" xfId="0" applyFill="1" applyBorder="1" applyAlignment="1">
      <alignment vertical="top"/>
    </xf>
    <xf numFmtId="168" fontId="0" fillId="4" borderId="10" xfId="15" applyNumberFormat="1" applyFont="1" applyFill="1" applyBorder="1" applyAlignment="1">
      <alignment vertical="top"/>
    </xf>
    <xf numFmtId="0" fontId="0" fillId="5" borderId="11" xfId="0" applyFill="1" applyBorder="1" applyAlignment="1">
      <alignment vertical="top"/>
    </xf>
    <xf numFmtId="181" fontId="0" fillId="4" borderId="11" xfId="16" applyNumberFormat="1" applyFont="1" applyFill="1" applyBorder="1" applyAlignment="1">
      <alignment vertical="top"/>
    </xf>
    <xf numFmtId="179" fontId="8" fillId="6" borderId="0" xfId="0" applyNumberFormat="1" applyFont="1" applyFill="1" applyAlignment="1">
      <alignment vertical="top"/>
    </xf>
    <xf numFmtId="179" fontId="0" fillId="5" borderId="9" xfId="0" applyNumberFormat="1" applyFill="1" applyBorder="1" applyAlignment="1">
      <alignment horizontal="right" vertical="top"/>
    </xf>
    <xf numFmtId="0" fontId="0" fillId="7" borderId="6" xfId="0" applyFill="1" applyBorder="1" applyAlignment="1">
      <alignment vertical="top"/>
    </xf>
    <xf numFmtId="179" fontId="0" fillId="7" borderId="7" xfId="0" applyNumberFormat="1" applyFill="1" applyBorder="1" applyAlignment="1">
      <alignment vertical="top"/>
    </xf>
    <xf numFmtId="179" fontId="0" fillId="7" borderId="8" xfId="0" applyNumberFormat="1" applyFill="1" applyBorder="1" applyAlignment="1">
      <alignment vertical="top"/>
    </xf>
    <xf numFmtId="181" fontId="0" fillId="7" borderId="8" xfId="16" applyNumberFormat="1" applyFont="1" applyFill="1" applyBorder="1" applyAlignment="1">
      <alignment vertical="top"/>
    </xf>
    <xf numFmtId="181" fontId="0" fillId="7" borderId="10" xfId="16" applyNumberFormat="1" applyFont="1" applyFill="1" applyBorder="1" applyAlignment="1">
      <alignment vertical="top"/>
    </xf>
    <xf numFmtId="181" fontId="0" fillId="7" borderId="13" xfId="16" applyNumberFormat="1" applyFont="1" applyFill="1" applyBorder="1" applyAlignment="1">
      <alignment vertical="top"/>
    </xf>
  </cellXfs>
  <cellStyles count="17">
    <cellStyle name="Body" xfId="2"/>
    <cellStyle name="Calc Currency (0)" xfId="3"/>
    <cellStyle name="Comma" xfId="15" builtinId="3"/>
    <cellStyle name="Copied" xfId="4"/>
    <cellStyle name="Entered" xfId="5"/>
    <cellStyle name="Grey" xfId="6"/>
    <cellStyle name="Header1" xfId="7"/>
    <cellStyle name="Header2" xfId="8"/>
    <cellStyle name="Hyperlink_ATK ExcelTemplate2005" xfId="1"/>
    <cellStyle name="Input [yellow]" xfId="9"/>
    <cellStyle name="Normal" xfId="0" builtinId="0"/>
    <cellStyle name="Normal - Style1" xfId="10"/>
    <cellStyle name="Percent" xfId="16" builtinId="5"/>
    <cellStyle name="Percent [2]" xfId="11"/>
    <cellStyle name="RevList" xfId="12"/>
    <cellStyle name="Standard_22.–26.9." xfId="13"/>
    <cellStyle name="Subtotal" xfId="1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A.T. Kearney EXCEL">
      <a:dk1>
        <a:srgbClr val="000000"/>
      </a:dk1>
      <a:lt1>
        <a:srgbClr val="FFFFFF"/>
      </a:lt1>
      <a:dk2>
        <a:srgbClr val="778242"/>
      </a:dk2>
      <a:lt2>
        <a:srgbClr val="9B1717"/>
      </a:lt2>
      <a:accent1>
        <a:srgbClr val="9B1717"/>
      </a:accent1>
      <a:accent2>
        <a:srgbClr val="778242"/>
      </a:accent2>
      <a:accent3>
        <a:srgbClr val="364086"/>
      </a:accent3>
      <a:accent4>
        <a:srgbClr val="858274"/>
      </a:accent4>
      <a:accent5>
        <a:srgbClr val="FCA248"/>
      </a:accent5>
      <a:accent6>
        <a:srgbClr val="ADABA1"/>
      </a:accent6>
      <a:hlink>
        <a:srgbClr val="364086"/>
      </a:hlink>
      <a:folHlink>
        <a:srgbClr val="A3AADA"/>
      </a:folHlink>
    </a:clrScheme>
    <a:fontScheme name="A.T. Kearney FONT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05"/>
  <sheetViews>
    <sheetView tabSelected="1" workbookViewId="0">
      <selection activeCell="F27" sqref="F27"/>
    </sheetView>
  </sheetViews>
  <sheetFormatPr defaultColWidth="9.109375" defaultRowHeight="13.2"/>
  <cols>
    <col min="1" max="1" width="9.109375" style="1"/>
    <col min="2" max="2" width="17.21875" style="1" customWidth="1"/>
    <col min="3" max="3" width="11.44140625" style="1" bestFit="1" customWidth="1"/>
    <col min="4" max="4" width="14.21875" style="1" customWidth="1"/>
    <col min="5" max="5" width="22.44140625" style="1" customWidth="1"/>
    <col min="6" max="6" width="13.21875" style="1" bestFit="1" customWidth="1"/>
    <col min="7" max="7" width="12.109375" style="1" customWidth="1"/>
    <col min="8" max="8" width="9.109375" style="1"/>
    <col min="9" max="9" width="10.33203125" style="1" bestFit="1" customWidth="1"/>
    <col min="10" max="10" width="13.21875" style="1" bestFit="1" customWidth="1"/>
    <col min="11" max="16384" width="9.109375" style="1"/>
  </cols>
  <sheetData>
    <row r="1" spans="2:10" ht="13.8" thickBot="1"/>
    <row r="2" spans="2:10">
      <c r="B2" s="12" t="s">
        <v>9</v>
      </c>
      <c r="C2" s="33">
        <f>1*5742</f>
        <v>5742</v>
      </c>
      <c r="E2" s="37" t="s">
        <v>29</v>
      </c>
    </row>
    <row r="3" spans="2:10">
      <c r="B3" s="15" t="s">
        <v>7</v>
      </c>
      <c r="C3" s="34">
        <v>498000</v>
      </c>
      <c r="E3" s="1" t="s">
        <v>27</v>
      </c>
    </row>
    <row r="4" spans="2:10" ht="13.8" thickBot="1">
      <c r="B4" s="35" t="s">
        <v>8</v>
      </c>
      <c r="C4" s="24">
        <f>547200-C3</f>
        <v>49200</v>
      </c>
      <c r="E4" s="2" t="s">
        <v>28</v>
      </c>
    </row>
    <row r="5" spans="2:10" ht="13.8" thickBot="1"/>
    <row r="6" spans="2:10">
      <c r="B6" s="12" t="s">
        <v>10</v>
      </c>
      <c r="C6" s="28" t="s">
        <v>0</v>
      </c>
      <c r="D6" s="28" t="s">
        <v>1</v>
      </c>
      <c r="E6" s="28" t="s">
        <v>2</v>
      </c>
      <c r="F6" s="28" t="s">
        <v>3</v>
      </c>
      <c r="G6" s="28" t="s">
        <v>5</v>
      </c>
      <c r="H6" s="28" t="s">
        <v>6</v>
      </c>
      <c r="I6" s="28" t="s">
        <v>4</v>
      </c>
      <c r="J6" s="29" t="s">
        <v>11</v>
      </c>
    </row>
    <row r="7" spans="2:10" ht="13.8" thickBot="1">
      <c r="B7" s="36">
        <v>1.0498082670116192E-2</v>
      </c>
      <c r="C7" s="30">
        <f>((B7*$C$2/$C$3)^2+(B7*$C$2/$C$4)^2)^0.5</f>
        <v>1.2311678331511852E-3</v>
      </c>
      <c r="D7" s="30">
        <f>((1-B7*$C$2/$C$4)^2+(1-$C$2/$C$3+B7*$C$2/$C$3)^2)^0.5</f>
        <v>1.4052982279116426</v>
      </c>
      <c r="E7" s="30">
        <f>(1^2+(1-$C$2/$C$3)^2)^0.5</f>
        <v>1.4060841734101384</v>
      </c>
      <c r="F7" s="30">
        <f>0.5*(C7+D7+E7)</f>
        <v>1.4063067845774659</v>
      </c>
      <c r="G7" s="21">
        <f>(F7*(-C7+F7)*(-D7+F7)*(-E7+F7))^0.5</f>
        <v>6.6606024096381423E-4</v>
      </c>
      <c r="H7" s="31">
        <f>0.5+0.5*($C$2/$C$3)</f>
        <v>0.5057650602409639</v>
      </c>
      <c r="I7" s="21">
        <f>H7-G7</f>
        <v>0.50509900000000008</v>
      </c>
      <c r="J7" s="32">
        <v>0.50509999999999999</v>
      </c>
    </row>
    <row r="8" spans="2:10">
      <c r="C8" s="2"/>
      <c r="D8" s="2"/>
      <c r="E8" s="2"/>
      <c r="F8" s="2"/>
      <c r="G8" s="3"/>
      <c r="H8" s="4"/>
      <c r="I8" s="3"/>
    </row>
    <row r="9" spans="2:10" ht="13.8" thickBot="1">
      <c r="C9" s="2"/>
      <c r="D9" s="2"/>
      <c r="E9" s="2"/>
      <c r="F9" s="2"/>
      <c r="G9" s="3"/>
      <c r="H9" s="4"/>
      <c r="I9" s="3"/>
    </row>
    <row r="10" spans="2:10" ht="13.8" thickBot="1">
      <c r="B10" s="6" t="s">
        <v>22</v>
      </c>
      <c r="C10" s="7"/>
      <c r="D10" s="7"/>
      <c r="E10" s="8"/>
      <c r="F10" s="2"/>
      <c r="G10" s="3"/>
      <c r="H10" s="4"/>
      <c r="I10" s="3"/>
    </row>
    <row r="11" spans="2:10" ht="13.8" thickBot="1">
      <c r="B11" s="9" t="s">
        <v>13</v>
      </c>
      <c r="C11" s="10" t="s">
        <v>14</v>
      </c>
      <c r="D11" s="10" t="s">
        <v>15</v>
      </c>
      <c r="E11" s="11" t="s">
        <v>20</v>
      </c>
      <c r="F11" s="2"/>
      <c r="G11" s="3"/>
      <c r="H11" s="4"/>
      <c r="I11" s="3"/>
    </row>
    <row r="12" spans="2:10">
      <c r="B12" s="12" t="s">
        <v>12</v>
      </c>
      <c r="C12" s="13">
        <v>5472</v>
      </c>
      <c r="D12" s="14">
        <v>0.50541000000000003</v>
      </c>
      <c r="E12" s="22">
        <v>505705</v>
      </c>
      <c r="F12" s="2" t="s">
        <v>21</v>
      </c>
      <c r="G12" s="3"/>
      <c r="H12" s="4"/>
      <c r="I12" s="3"/>
    </row>
    <row r="13" spans="2:10">
      <c r="B13" s="15" t="s">
        <v>16</v>
      </c>
      <c r="C13" s="16">
        <v>5472</v>
      </c>
      <c r="D13" s="17">
        <v>0.50541999999999998</v>
      </c>
      <c r="E13" s="23">
        <v>504752</v>
      </c>
      <c r="F13" s="5" t="s">
        <v>23</v>
      </c>
      <c r="G13" s="3"/>
      <c r="H13" s="4"/>
      <c r="I13" s="3"/>
    </row>
    <row r="14" spans="2:10">
      <c r="B14" s="18" t="s">
        <v>17</v>
      </c>
      <c r="C14" s="16">
        <f>2*5472</f>
        <v>10944</v>
      </c>
      <c r="D14" s="17">
        <v>0.51099000000000006</v>
      </c>
      <c r="E14" s="23">
        <v>497923</v>
      </c>
      <c r="F14" s="5" t="s">
        <v>24</v>
      </c>
      <c r="G14" s="3"/>
      <c r="H14" s="4"/>
      <c r="I14" s="3"/>
    </row>
    <row r="15" spans="2:10">
      <c r="B15" s="15" t="s">
        <v>18</v>
      </c>
      <c r="C15" s="16">
        <v>21772</v>
      </c>
      <c r="D15" s="17">
        <v>0.52190999999999999</v>
      </c>
      <c r="E15" s="23">
        <v>496851</v>
      </c>
      <c r="F15" s="2"/>
      <c r="G15" s="3"/>
      <c r="H15" s="4"/>
      <c r="I15" s="3"/>
    </row>
    <row r="16" spans="2:10" ht="13.8" thickBot="1">
      <c r="B16" s="19" t="s">
        <v>19</v>
      </c>
      <c r="C16" s="20">
        <v>74262</v>
      </c>
      <c r="D16" s="17">
        <v>0.57432000000000005</v>
      </c>
      <c r="E16" s="23">
        <v>499611</v>
      </c>
      <c r="F16" s="2"/>
      <c r="G16" s="3"/>
      <c r="H16" s="4"/>
      <c r="I16" s="3"/>
    </row>
    <row r="17" spans="2:9">
      <c r="C17" s="2"/>
      <c r="D17" s="25" t="s">
        <v>25</v>
      </c>
      <c r="E17" s="26">
        <f>AVERAGE(E12:E16)</f>
        <v>500968.4</v>
      </c>
      <c r="F17" s="2" t="s">
        <v>31</v>
      </c>
      <c r="G17" s="3"/>
      <c r="H17" s="4"/>
      <c r="I17" s="3"/>
    </row>
    <row r="18" spans="2:9">
      <c r="B18" s="2"/>
      <c r="C18" s="2"/>
      <c r="D18" s="38" t="s">
        <v>26</v>
      </c>
      <c r="E18" s="23">
        <f>STDEV(E12:E16)</f>
        <v>4025.5740957036178</v>
      </c>
      <c r="F18" s="2"/>
      <c r="G18" s="3"/>
      <c r="H18" s="4"/>
      <c r="I18" s="3"/>
    </row>
    <row r="19" spans="2:9" ht="13.8" thickBot="1">
      <c r="B19" s="2"/>
      <c r="C19" s="2"/>
      <c r="D19" s="27" t="s">
        <v>30</v>
      </c>
      <c r="E19" s="24">
        <f>MIN(E12:E16)</f>
        <v>496851</v>
      </c>
      <c r="F19" s="2"/>
      <c r="G19" s="3"/>
      <c r="H19" s="4"/>
      <c r="I19" s="3"/>
    </row>
    <row r="20" spans="2:9">
      <c r="C20" s="2"/>
      <c r="D20" s="2"/>
      <c r="F20" s="2"/>
      <c r="G20" s="3"/>
      <c r="H20" s="4"/>
      <c r="I20" s="3"/>
    </row>
    <row r="21" spans="2:9" ht="13.8" thickBot="1">
      <c r="B21" s="2"/>
      <c r="C21" s="2"/>
      <c r="D21" s="2"/>
      <c r="E21" s="2"/>
      <c r="F21" s="2"/>
      <c r="G21" s="3"/>
      <c r="H21" s="4"/>
      <c r="I21" s="3"/>
    </row>
    <row r="22" spans="2:9" ht="13.8" thickBot="1">
      <c r="B22" s="6" t="s">
        <v>32</v>
      </c>
      <c r="C22" s="7"/>
      <c r="D22" s="7"/>
      <c r="E22" s="8"/>
      <c r="F22" s="2"/>
      <c r="G22" s="3"/>
      <c r="H22" s="4"/>
      <c r="I22" s="3"/>
    </row>
    <row r="23" spans="2:9" ht="13.8" thickBot="1">
      <c r="B23" s="39" t="s">
        <v>13</v>
      </c>
      <c r="C23" s="40" t="s">
        <v>14</v>
      </c>
      <c r="D23" s="40" t="s">
        <v>15</v>
      </c>
      <c r="E23" s="41" t="s">
        <v>37</v>
      </c>
      <c r="F23" s="2"/>
      <c r="G23" s="3"/>
      <c r="H23" s="4"/>
      <c r="I23" s="3"/>
    </row>
    <row r="24" spans="2:9">
      <c r="B24" s="12" t="s">
        <v>34</v>
      </c>
      <c r="C24" s="13">
        <v>21888</v>
      </c>
      <c r="D24" s="14">
        <v>0.51802000000000004</v>
      </c>
      <c r="E24" s="42">
        <v>2.0517062942435341E-2</v>
      </c>
      <c r="F24" s="2" t="s">
        <v>38</v>
      </c>
      <c r="G24" s="3"/>
      <c r="H24" s="4"/>
      <c r="I24" s="3"/>
    </row>
    <row r="25" spans="2:9">
      <c r="B25" s="18" t="s">
        <v>35</v>
      </c>
      <c r="C25" s="16">
        <v>16416</v>
      </c>
      <c r="D25" s="17">
        <v>0.51387000000000005</v>
      </c>
      <c r="E25" s="43">
        <v>1.8390591657700094E-2</v>
      </c>
      <c r="F25" s="2" t="s">
        <v>39</v>
      </c>
      <c r="G25" s="3"/>
      <c r="H25" s="4"/>
      <c r="I25" s="3"/>
    </row>
    <row r="26" spans="2:9">
      <c r="B26" s="15" t="s">
        <v>36</v>
      </c>
      <c r="C26" s="16">
        <v>10944</v>
      </c>
      <c r="D26" s="17">
        <v>0.50951000000000002</v>
      </c>
      <c r="E26" s="43">
        <v>1.6082696790333119E-2</v>
      </c>
      <c r="F26" s="2" t="s">
        <v>40</v>
      </c>
      <c r="G26" s="3"/>
      <c r="H26" s="4"/>
      <c r="I26" s="3"/>
    </row>
    <row r="27" spans="2:9" ht="13.8" thickBot="1">
      <c r="B27" s="19" t="s">
        <v>33</v>
      </c>
      <c r="C27" s="20">
        <v>5472</v>
      </c>
      <c r="D27" s="21">
        <v>0.50509999999999999</v>
      </c>
      <c r="E27" s="44">
        <v>1.0498082670116192E-2</v>
      </c>
      <c r="F27" s="2"/>
      <c r="G27" s="3"/>
      <c r="H27" s="4"/>
      <c r="I27" s="3"/>
    </row>
    <row r="28" spans="2:9">
      <c r="C28" s="2"/>
      <c r="D28" s="2"/>
      <c r="E28" s="2"/>
      <c r="F28" s="2"/>
      <c r="G28" s="3"/>
      <c r="H28" s="4"/>
      <c r="I28" s="3"/>
    </row>
    <row r="29" spans="2:9">
      <c r="B29" s="2"/>
      <c r="C29" s="2"/>
      <c r="D29" s="2"/>
      <c r="E29" s="2"/>
      <c r="F29" s="2"/>
      <c r="G29" s="3"/>
      <c r="H29" s="4"/>
      <c r="I29" s="3"/>
    </row>
    <row r="30" spans="2:9">
      <c r="C30" s="2"/>
      <c r="D30" s="2"/>
      <c r="E30" s="2"/>
      <c r="F30" s="2"/>
      <c r="G30" s="3"/>
      <c r="H30" s="4"/>
      <c r="I30" s="3"/>
    </row>
    <row r="31" spans="2:9">
      <c r="B31" s="2"/>
      <c r="C31" s="2"/>
      <c r="D31" s="2"/>
      <c r="E31" s="2"/>
      <c r="F31" s="2"/>
      <c r="G31" s="3"/>
      <c r="H31" s="4"/>
      <c r="I31" s="3"/>
    </row>
    <row r="32" spans="2:9">
      <c r="C32" s="2"/>
      <c r="D32" s="2"/>
      <c r="E32" s="2"/>
      <c r="F32" s="2"/>
      <c r="G32" s="3"/>
      <c r="H32" s="4"/>
      <c r="I32" s="3"/>
    </row>
    <row r="33" spans="2:9">
      <c r="B33" s="2"/>
      <c r="C33" s="2"/>
      <c r="D33" s="2"/>
      <c r="E33" s="2"/>
      <c r="F33" s="2"/>
      <c r="G33" s="3"/>
      <c r="H33" s="4"/>
      <c r="I33" s="3"/>
    </row>
    <row r="34" spans="2:9">
      <c r="C34" s="2"/>
      <c r="D34" s="2"/>
      <c r="E34" s="2"/>
      <c r="F34" s="2"/>
      <c r="G34" s="3"/>
      <c r="H34" s="4"/>
      <c r="I34" s="3"/>
    </row>
    <row r="35" spans="2:9">
      <c r="B35" s="2"/>
      <c r="C35" s="2"/>
      <c r="D35" s="2"/>
      <c r="E35" s="2"/>
      <c r="F35" s="2"/>
      <c r="G35" s="3"/>
      <c r="H35" s="4"/>
      <c r="I35" s="3"/>
    </row>
    <row r="36" spans="2:9">
      <c r="C36" s="2"/>
      <c r="D36" s="2"/>
      <c r="E36" s="2"/>
      <c r="F36" s="2"/>
      <c r="G36" s="3"/>
      <c r="H36" s="4"/>
      <c r="I36" s="3"/>
    </row>
    <row r="37" spans="2:9">
      <c r="B37" s="2"/>
      <c r="C37" s="2"/>
      <c r="D37" s="2"/>
      <c r="E37" s="2"/>
      <c r="F37" s="2"/>
      <c r="G37" s="3"/>
      <c r="H37" s="4"/>
      <c r="I37" s="3"/>
    </row>
    <row r="38" spans="2:9">
      <c r="C38" s="2"/>
      <c r="D38" s="2"/>
      <c r="E38" s="2"/>
      <c r="F38" s="2"/>
      <c r="G38" s="3"/>
      <c r="H38" s="4"/>
      <c r="I38" s="3"/>
    </row>
    <row r="39" spans="2:9">
      <c r="B39" s="2"/>
      <c r="C39" s="2"/>
      <c r="D39" s="2"/>
      <c r="E39" s="2"/>
      <c r="F39" s="2"/>
      <c r="G39" s="3"/>
      <c r="H39" s="4"/>
      <c r="I39" s="3"/>
    </row>
    <row r="40" spans="2:9">
      <c r="C40" s="2"/>
      <c r="D40" s="2"/>
      <c r="E40" s="2"/>
      <c r="F40" s="2"/>
      <c r="G40" s="3"/>
      <c r="H40" s="4"/>
      <c r="I40" s="3"/>
    </row>
    <row r="41" spans="2:9">
      <c r="B41" s="2"/>
      <c r="C41" s="2"/>
      <c r="D41" s="2"/>
      <c r="E41" s="2"/>
      <c r="F41" s="2"/>
      <c r="G41" s="3"/>
      <c r="H41" s="4"/>
      <c r="I41" s="3"/>
    </row>
    <row r="42" spans="2:9">
      <c r="C42" s="2"/>
      <c r="D42" s="2"/>
      <c r="E42" s="2"/>
      <c r="F42" s="2"/>
      <c r="G42" s="3"/>
      <c r="H42" s="4"/>
      <c r="I42" s="3"/>
    </row>
    <row r="43" spans="2:9">
      <c r="B43" s="2"/>
      <c r="C43" s="2"/>
      <c r="D43" s="2"/>
      <c r="E43" s="2"/>
      <c r="F43" s="2"/>
      <c r="G43" s="3"/>
      <c r="H43" s="4"/>
      <c r="I43" s="3"/>
    </row>
    <row r="44" spans="2:9">
      <c r="C44" s="2"/>
      <c r="D44" s="2"/>
      <c r="E44" s="2"/>
      <c r="F44" s="2"/>
      <c r="G44" s="3"/>
      <c r="H44" s="4"/>
      <c r="I44" s="3"/>
    </row>
    <row r="45" spans="2:9">
      <c r="B45" s="2"/>
      <c r="C45" s="2"/>
      <c r="D45" s="2"/>
      <c r="E45" s="2"/>
      <c r="F45" s="2"/>
      <c r="G45" s="3"/>
      <c r="H45" s="4"/>
      <c r="I45" s="3"/>
    </row>
    <row r="46" spans="2:9">
      <c r="C46" s="2"/>
      <c r="D46" s="2"/>
      <c r="E46" s="2"/>
      <c r="F46" s="2"/>
      <c r="G46" s="3"/>
      <c r="H46" s="4"/>
      <c r="I46" s="3"/>
    </row>
    <row r="47" spans="2:9">
      <c r="B47" s="2"/>
      <c r="C47" s="2"/>
      <c r="D47" s="2"/>
      <c r="E47" s="2"/>
      <c r="F47" s="2"/>
      <c r="G47" s="3"/>
      <c r="H47" s="4"/>
      <c r="I47" s="3"/>
    </row>
    <row r="48" spans="2:9">
      <c r="C48" s="2"/>
      <c r="D48" s="2"/>
      <c r="E48" s="2"/>
      <c r="F48" s="2"/>
      <c r="G48" s="3"/>
      <c r="H48" s="4"/>
      <c r="I48" s="3"/>
    </row>
    <row r="49" spans="2:9">
      <c r="B49" s="2"/>
      <c r="C49" s="2"/>
      <c r="D49" s="2"/>
      <c r="E49" s="2"/>
      <c r="F49" s="2"/>
      <c r="G49" s="3"/>
      <c r="H49" s="4"/>
      <c r="I49" s="3"/>
    </row>
    <row r="50" spans="2:9">
      <c r="C50" s="2"/>
      <c r="D50" s="2"/>
      <c r="E50" s="2"/>
      <c r="F50" s="2"/>
      <c r="G50" s="3"/>
      <c r="H50" s="4"/>
      <c r="I50" s="3"/>
    </row>
    <row r="51" spans="2:9">
      <c r="B51" s="2"/>
      <c r="C51" s="2"/>
      <c r="D51" s="2"/>
      <c r="E51" s="2"/>
      <c r="F51" s="2"/>
      <c r="G51" s="3"/>
      <c r="H51" s="4"/>
      <c r="I51" s="3"/>
    </row>
    <row r="52" spans="2:9">
      <c r="C52" s="2"/>
      <c r="D52" s="2"/>
      <c r="E52" s="2"/>
      <c r="F52" s="2"/>
      <c r="G52" s="3"/>
      <c r="H52" s="4"/>
      <c r="I52" s="3"/>
    </row>
    <row r="53" spans="2:9">
      <c r="B53" s="2"/>
      <c r="C53" s="2"/>
      <c r="D53" s="2"/>
      <c r="E53" s="2"/>
      <c r="F53" s="2"/>
      <c r="G53" s="3"/>
      <c r="H53" s="4"/>
      <c r="I53" s="3"/>
    </row>
    <row r="54" spans="2:9">
      <c r="C54" s="2"/>
      <c r="D54" s="2"/>
      <c r="E54" s="2"/>
      <c r="F54" s="2"/>
      <c r="G54" s="3"/>
      <c r="H54" s="4"/>
      <c r="I54" s="3"/>
    </row>
    <row r="55" spans="2:9">
      <c r="B55" s="2"/>
      <c r="C55" s="2"/>
      <c r="D55" s="2"/>
      <c r="E55" s="2"/>
      <c r="F55" s="2"/>
      <c r="G55" s="3"/>
      <c r="H55" s="4"/>
      <c r="I55" s="3"/>
    </row>
    <row r="56" spans="2:9">
      <c r="C56" s="2"/>
      <c r="D56" s="2"/>
      <c r="E56" s="2"/>
      <c r="F56" s="2"/>
      <c r="G56" s="3"/>
      <c r="H56" s="4"/>
      <c r="I56" s="3"/>
    </row>
    <row r="57" spans="2:9">
      <c r="B57" s="2"/>
      <c r="C57" s="2"/>
      <c r="D57" s="2"/>
      <c r="E57" s="2"/>
      <c r="F57" s="2"/>
      <c r="G57" s="3"/>
      <c r="H57" s="4"/>
      <c r="I57" s="3"/>
    </row>
    <row r="58" spans="2:9">
      <c r="C58" s="2"/>
      <c r="D58" s="2"/>
      <c r="E58" s="2"/>
      <c r="F58" s="2"/>
      <c r="G58" s="3"/>
      <c r="H58" s="4"/>
      <c r="I58" s="3"/>
    </row>
    <row r="59" spans="2:9">
      <c r="B59" s="2"/>
      <c r="C59" s="2"/>
      <c r="D59" s="2"/>
      <c r="E59" s="2"/>
      <c r="F59" s="2"/>
      <c r="G59" s="3"/>
      <c r="H59" s="4"/>
      <c r="I59" s="3"/>
    </row>
    <row r="60" spans="2:9">
      <c r="C60" s="2"/>
      <c r="D60" s="2"/>
      <c r="E60" s="2"/>
      <c r="F60" s="2"/>
      <c r="G60" s="3"/>
      <c r="H60" s="4"/>
      <c r="I60" s="3"/>
    </row>
    <row r="61" spans="2:9">
      <c r="B61" s="2"/>
      <c r="C61" s="2"/>
      <c r="D61" s="2"/>
      <c r="E61" s="2"/>
      <c r="F61" s="2"/>
      <c r="G61" s="3"/>
      <c r="H61" s="4"/>
      <c r="I61" s="3"/>
    </row>
    <row r="62" spans="2:9">
      <c r="C62" s="2"/>
      <c r="D62" s="2"/>
      <c r="E62" s="2"/>
      <c r="F62" s="2"/>
      <c r="G62" s="3"/>
      <c r="H62" s="4"/>
      <c r="I62" s="3"/>
    </row>
    <row r="63" spans="2:9">
      <c r="B63" s="2"/>
      <c r="C63" s="2"/>
      <c r="D63" s="2"/>
      <c r="E63" s="2"/>
      <c r="F63" s="2"/>
      <c r="G63" s="3"/>
      <c r="H63" s="4"/>
      <c r="I63" s="3"/>
    </row>
    <row r="64" spans="2:9">
      <c r="C64" s="2"/>
      <c r="D64" s="2"/>
      <c r="E64" s="2"/>
      <c r="F64" s="2"/>
      <c r="G64" s="3"/>
      <c r="H64" s="4"/>
      <c r="I64" s="3"/>
    </row>
    <row r="65" spans="2:9">
      <c r="B65" s="2"/>
      <c r="C65" s="2"/>
      <c r="D65" s="2"/>
      <c r="E65" s="2"/>
      <c r="F65" s="2"/>
      <c r="G65" s="3"/>
      <c r="H65" s="4"/>
      <c r="I65" s="3"/>
    </row>
    <row r="66" spans="2:9">
      <c r="C66" s="2"/>
      <c r="D66" s="2"/>
      <c r="E66" s="2"/>
      <c r="F66" s="2"/>
      <c r="G66" s="3"/>
      <c r="H66" s="4"/>
      <c r="I66" s="3"/>
    </row>
    <row r="67" spans="2:9">
      <c r="B67" s="2"/>
      <c r="C67" s="2"/>
      <c r="D67" s="2"/>
      <c r="E67" s="2"/>
      <c r="F67" s="2"/>
      <c r="G67" s="3"/>
      <c r="H67" s="4"/>
      <c r="I67" s="3"/>
    </row>
    <row r="68" spans="2:9">
      <c r="C68" s="2"/>
      <c r="D68" s="2"/>
      <c r="E68" s="2"/>
      <c r="F68" s="2"/>
      <c r="G68" s="3"/>
      <c r="H68" s="4"/>
      <c r="I68" s="3"/>
    </row>
    <row r="69" spans="2:9">
      <c r="B69" s="2"/>
      <c r="C69" s="2"/>
      <c r="D69" s="2"/>
      <c r="E69" s="2"/>
      <c r="F69" s="2"/>
      <c r="G69" s="3"/>
      <c r="H69" s="4"/>
      <c r="I69" s="3"/>
    </row>
    <row r="70" spans="2:9">
      <c r="C70" s="2"/>
      <c r="D70" s="2"/>
      <c r="E70" s="2"/>
      <c r="F70" s="2"/>
      <c r="G70" s="3"/>
      <c r="H70" s="4"/>
      <c r="I70" s="3"/>
    </row>
    <row r="71" spans="2:9">
      <c r="B71" s="2"/>
      <c r="C71" s="2"/>
      <c r="D71" s="2"/>
      <c r="E71" s="2"/>
      <c r="F71" s="2"/>
      <c r="G71" s="3"/>
      <c r="H71" s="4"/>
      <c r="I71" s="3"/>
    </row>
    <row r="72" spans="2:9">
      <c r="C72" s="2"/>
      <c r="D72" s="2"/>
      <c r="E72" s="2"/>
      <c r="F72" s="2"/>
      <c r="G72" s="3"/>
      <c r="H72" s="4"/>
      <c r="I72" s="3"/>
    </row>
    <row r="73" spans="2:9">
      <c r="B73" s="2"/>
      <c r="C73" s="2"/>
      <c r="D73" s="2"/>
      <c r="E73" s="2"/>
      <c r="F73" s="2"/>
      <c r="G73" s="3"/>
      <c r="H73" s="4"/>
      <c r="I73" s="3"/>
    </row>
    <row r="74" spans="2:9">
      <c r="C74" s="2"/>
      <c r="D74" s="2"/>
      <c r="E74" s="2"/>
      <c r="F74" s="2"/>
      <c r="G74" s="3"/>
      <c r="H74" s="4"/>
      <c r="I74" s="3"/>
    </row>
    <row r="75" spans="2:9">
      <c r="B75" s="2"/>
      <c r="C75" s="2"/>
      <c r="D75" s="2"/>
      <c r="E75" s="2"/>
      <c r="F75" s="2"/>
      <c r="G75" s="3"/>
      <c r="H75" s="4"/>
      <c r="I75" s="3"/>
    </row>
    <row r="76" spans="2:9">
      <c r="C76" s="2"/>
      <c r="D76" s="2"/>
      <c r="E76" s="2"/>
      <c r="F76" s="2"/>
      <c r="G76" s="3"/>
      <c r="H76" s="4"/>
      <c r="I76" s="3"/>
    </row>
    <row r="77" spans="2:9">
      <c r="B77" s="2"/>
      <c r="C77" s="2"/>
      <c r="D77" s="2"/>
      <c r="E77" s="2"/>
      <c r="F77" s="2"/>
      <c r="G77" s="3"/>
      <c r="H77" s="4"/>
      <c r="I77" s="3"/>
    </row>
    <row r="78" spans="2:9">
      <c r="C78" s="2"/>
      <c r="D78" s="2"/>
      <c r="E78" s="2"/>
      <c r="F78" s="2"/>
      <c r="G78" s="3"/>
      <c r="H78" s="4"/>
      <c r="I78" s="3"/>
    </row>
    <row r="79" spans="2:9">
      <c r="B79" s="2"/>
      <c r="C79" s="2"/>
      <c r="D79" s="2"/>
      <c r="E79" s="2"/>
      <c r="F79" s="2"/>
      <c r="G79" s="3"/>
      <c r="H79" s="4"/>
      <c r="I79" s="3"/>
    </row>
    <row r="80" spans="2:9">
      <c r="C80" s="2"/>
      <c r="D80" s="2"/>
      <c r="E80" s="2"/>
      <c r="F80" s="2"/>
      <c r="G80" s="3"/>
      <c r="H80" s="4"/>
      <c r="I80" s="3"/>
    </row>
    <row r="81" spans="2:9">
      <c r="B81" s="2"/>
      <c r="C81" s="2"/>
      <c r="D81" s="2"/>
      <c r="E81" s="2"/>
      <c r="F81" s="2"/>
      <c r="G81" s="3"/>
      <c r="H81" s="4"/>
      <c r="I81" s="3"/>
    </row>
    <row r="82" spans="2:9">
      <c r="C82" s="2"/>
      <c r="D82" s="2"/>
      <c r="E82" s="2"/>
      <c r="F82" s="2"/>
      <c r="G82" s="3"/>
      <c r="H82" s="4"/>
      <c r="I82" s="3"/>
    </row>
    <row r="83" spans="2:9">
      <c r="B83" s="2"/>
      <c r="C83" s="2"/>
      <c r="D83" s="2"/>
      <c r="E83" s="2"/>
      <c r="F83" s="2"/>
      <c r="G83" s="3"/>
      <c r="H83" s="4"/>
      <c r="I83" s="3"/>
    </row>
    <row r="84" spans="2:9">
      <c r="C84" s="2"/>
      <c r="D84" s="2"/>
      <c r="E84" s="2"/>
      <c r="F84" s="2"/>
      <c r="G84" s="3"/>
      <c r="H84" s="4"/>
      <c r="I84" s="3"/>
    </row>
    <row r="85" spans="2:9">
      <c r="B85" s="2"/>
      <c r="C85" s="2"/>
      <c r="D85" s="2"/>
      <c r="E85" s="2"/>
      <c r="F85" s="2"/>
      <c r="G85" s="3"/>
      <c r="H85" s="4"/>
      <c r="I85" s="3"/>
    </row>
    <row r="86" spans="2:9">
      <c r="C86" s="2"/>
      <c r="D86" s="2"/>
      <c r="E86" s="2"/>
      <c r="F86" s="2"/>
      <c r="G86" s="3"/>
      <c r="H86" s="4"/>
      <c r="I86" s="3"/>
    </row>
    <row r="87" spans="2:9">
      <c r="B87" s="2"/>
      <c r="C87" s="2"/>
      <c r="D87" s="2"/>
      <c r="E87" s="2"/>
      <c r="F87" s="2"/>
      <c r="G87" s="3"/>
      <c r="H87" s="4"/>
      <c r="I87" s="3"/>
    </row>
    <row r="88" spans="2:9">
      <c r="C88" s="2"/>
      <c r="D88" s="2"/>
      <c r="E88" s="2"/>
      <c r="F88" s="2"/>
      <c r="G88" s="3"/>
      <c r="H88" s="4"/>
      <c r="I88" s="3"/>
    </row>
    <row r="89" spans="2:9">
      <c r="B89" s="2"/>
      <c r="C89" s="2"/>
      <c r="D89" s="2"/>
      <c r="E89" s="2"/>
      <c r="F89" s="2"/>
      <c r="G89" s="3"/>
      <c r="H89" s="4"/>
      <c r="I89" s="3"/>
    </row>
    <row r="90" spans="2:9">
      <c r="C90" s="2"/>
      <c r="D90" s="2"/>
      <c r="E90" s="2"/>
      <c r="F90" s="2"/>
      <c r="G90" s="3"/>
      <c r="H90" s="4"/>
      <c r="I90" s="3"/>
    </row>
    <row r="91" spans="2:9">
      <c r="B91" s="2"/>
      <c r="C91" s="2"/>
      <c r="D91" s="2"/>
      <c r="E91" s="2"/>
      <c r="F91" s="2"/>
      <c r="G91" s="3"/>
      <c r="H91" s="4"/>
      <c r="I91" s="3"/>
    </row>
    <row r="92" spans="2:9">
      <c r="C92" s="2"/>
      <c r="D92" s="2"/>
      <c r="E92" s="2"/>
      <c r="F92" s="2"/>
      <c r="G92" s="3"/>
      <c r="H92" s="4"/>
      <c r="I92" s="3"/>
    </row>
    <row r="93" spans="2:9">
      <c r="B93" s="2"/>
      <c r="C93" s="2"/>
      <c r="D93" s="2"/>
      <c r="E93" s="2"/>
      <c r="F93" s="2"/>
      <c r="G93" s="3"/>
      <c r="H93" s="4"/>
      <c r="I93" s="3"/>
    </row>
    <row r="94" spans="2:9">
      <c r="C94" s="2"/>
      <c r="D94" s="2"/>
      <c r="E94" s="2"/>
      <c r="F94" s="2"/>
      <c r="G94" s="3"/>
      <c r="H94" s="4"/>
      <c r="I94" s="3"/>
    </row>
    <row r="95" spans="2:9">
      <c r="B95" s="2"/>
      <c r="C95" s="2"/>
      <c r="D95" s="2"/>
      <c r="E95" s="2"/>
      <c r="F95" s="2"/>
      <c r="G95" s="3"/>
      <c r="H95" s="4"/>
      <c r="I95" s="3"/>
    </row>
    <row r="96" spans="2:9">
      <c r="C96" s="2"/>
      <c r="D96" s="2"/>
      <c r="E96" s="2"/>
      <c r="F96" s="2"/>
      <c r="G96" s="3"/>
      <c r="H96" s="4"/>
      <c r="I96" s="3"/>
    </row>
    <row r="97" spans="2:9">
      <c r="B97" s="2"/>
      <c r="C97" s="2"/>
      <c r="D97" s="2"/>
      <c r="E97" s="2"/>
      <c r="F97" s="2"/>
      <c r="G97" s="3"/>
      <c r="H97" s="4"/>
      <c r="I97" s="3"/>
    </row>
    <row r="98" spans="2:9">
      <c r="C98" s="2"/>
      <c r="D98" s="2"/>
      <c r="E98" s="2"/>
      <c r="F98" s="2"/>
      <c r="G98" s="3"/>
      <c r="H98" s="4"/>
      <c r="I98" s="3"/>
    </row>
    <row r="99" spans="2:9">
      <c r="B99" s="2"/>
      <c r="C99" s="2"/>
      <c r="D99" s="2"/>
      <c r="E99" s="2"/>
      <c r="F99" s="2"/>
      <c r="G99" s="3"/>
      <c r="H99" s="4"/>
      <c r="I99" s="3"/>
    </row>
    <row r="100" spans="2:9">
      <c r="C100" s="2"/>
      <c r="D100" s="2"/>
      <c r="E100" s="2"/>
      <c r="F100" s="2"/>
      <c r="G100" s="3"/>
      <c r="H100" s="4"/>
      <c r="I100" s="3"/>
    </row>
    <row r="101" spans="2:9">
      <c r="B101" s="2"/>
      <c r="C101" s="2"/>
      <c r="D101" s="2"/>
      <c r="E101" s="2"/>
      <c r="F101" s="2"/>
      <c r="G101" s="3"/>
      <c r="H101" s="4"/>
      <c r="I101" s="3"/>
    </row>
    <row r="102" spans="2:9">
      <c r="C102" s="2"/>
      <c r="D102" s="2"/>
      <c r="E102" s="2"/>
      <c r="F102" s="2"/>
      <c r="G102" s="3"/>
      <c r="H102" s="4"/>
      <c r="I102" s="3"/>
    </row>
    <row r="103" spans="2:9">
      <c r="B103" s="2"/>
      <c r="C103" s="2"/>
      <c r="D103" s="2"/>
      <c r="E103" s="2"/>
      <c r="F103" s="2"/>
      <c r="G103" s="3"/>
      <c r="H103" s="4"/>
      <c r="I103" s="3"/>
    </row>
    <row r="104" spans="2:9">
      <c r="C104" s="2"/>
      <c r="D104" s="2"/>
      <c r="E104" s="2"/>
      <c r="F104" s="2"/>
      <c r="G104" s="3"/>
      <c r="H104" s="4"/>
      <c r="I104" s="3"/>
    </row>
    <row r="105" spans="2:9">
      <c r="B105" s="2"/>
      <c r="C105" s="2"/>
      <c r="D105" s="2"/>
      <c r="E105" s="2"/>
      <c r="F105" s="2"/>
      <c r="G105" s="3"/>
      <c r="H105" s="4"/>
      <c r="I105" s="3"/>
    </row>
  </sheetData>
  <mergeCells count="2">
    <mergeCell ref="B10:E10"/>
    <mergeCell ref="B22:E22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A.T. Kearney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A.T. Kearney ExcelTemplate</dc:title>
  <dc:creator>Philipp Kostuch</dc:creator>
  <cp:lastModifiedBy>Philipp Kostuch</cp:lastModifiedBy>
  <dcterms:created xsi:type="dcterms:W3CDTF">2010-02-12T17:08:12Z</dcterms:created>
  <dcterms:modified xsi:type="dcterms:W3CDTF">2015-02-26T17:49:04Z</dcterms:modified>
  <cp:version>022015</cp:version>
</cp:coreProperties>
</file>