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meekapadia/Desktop/"/>
    </mc:Choice>
  </mc:AlternateContent>
  <xr:revisionPtr revIDLastSave="0" documentId="8_{57B808E0-0437-A042-AB79-9894249B5544}" xr6:coauthVersionLast="45" xr6:coauthVersionMax="45" xr10:uidLastSave="{00000000-0000-0000-0000-000000000000}"/>
  <bookViews>
    <workbookView xWindow="0" yWindow="460" windowWidth="33600" windowHeight="19380" xr2:uid="{00000000-000D-0000-FFFF-FFFF00000000}"/>
  </bookViews>
  <sheets>
    <sheet name="data" sheetId="1" r:id="rId1"/>
    <sheet name="processing1" sheetId="3" r:id="rId2"/>
    <sheet name="processing2" sheetId="4" r:id="rId3"/>
    <sheet name="processing3" sheetId="5" r:id="rId4"/>
    <sheet name="processing4" sheetId="6" r:id="rId5"/>
    <sheet name="processing5" sheetId="7" r:id="rId6"/>
    <sheet name="trial 1-7metrics" sheetId="8" r:id="rId7"/>
    <sheet name="final cluster analysis" sheetId="9" r:id="rId8"/>
  </sheets>
  <definedNames>
    <definedName name="_xlnm._FilterDatabase" localSheetId="0" hidden="1">data!$A$1:$T$1</definedName>
    <definedName name="cluster">#REF!</definedName>
    <definedName name="solver_adj" localSheetId="7" hidden="1">'final cluster analysis'!$H$4:$H$8</definedName>
    <definedName name="solver_adj" localSheetId="6" hidden="1">'trial 1-7metrics'!$H$4:$H$8</definedName>
    <definedName name="solver_cvg" localSheetId="7" hidden="1">0.0001</definedName>
    <definedName name="solver_cvg" localSheetId="6" hidden="1">0.0001</definedName>
    <definedName name="solver_drv" localSheetId="7" hidden="1">1</definedName>
    <definedName name="solver_drv" localSheetId="6" hidden="1">1</definedName>
    <definedName name="solver_eng" localSheetId="7" hidden="1">3</definedName>
    <definedName name="solver_eng" localSheetId="6" hidden="1">3</definedName>
    <definedName name="solver_itr" localSheetId="7" hidden="1">2147483647</definedName>
    <definedName name="solver_itr" localSheetId="6" hidden="1">2147483647</definedName>
    <definedName name="solver_lhs1" localSheetId="7" hidden="1">'final cluster analysis'!$H$4:$H$8</definedName>
    <definedName name="solver_lhs1" localSheetId="6" hidden="1">'trial 1-7metrics'!$H$4:$H$8</definedName>
    <definedName name="solver_lhs2" localSheetId="7" hidden="1">'final cluster analysis'!$H$4:$H$8</definedName>
    <definedName name="solver_lhs2" localSheetId="6" hidden="1">'trial 1-7metrics'!$H$4:$H$8</definedName>
    <definedName name="solver_lhs3" localSheetId="7" hidden="1">'final cluster analysis'!$H$4:$H$8</definedName>
    <definedName name="solver_lhs3" localSheetId="6" hidden="1">'trial 1-7metrics'!$H$4:$H$8</definedName>
    <definedName name="solver_lin" localSheetId="7" hidden="1">2</definedName>
    <definedName name="solver_lin" localSheetId="6" hidden="1">2</definedName>
    <definedName name="solver_mip" localSheetId="7" hidden="1">2147483647</definedName>
    <definedName name="solver_mip" localSheetId="6" hidden="1">2147483647</definedName>
    <definedName name="solver_mni" localSheetId="7" hidden="1">30</definedName>
    <definedName name="solver_mni" localSheetId="6" hidden="1">30</definedName>
    <definedName name="solver_mrt" localSheetId="7" hidden="1">0.5</definedName>
    <definedName name="solver_mrt" localSheetId="6" hidden="1">0.5</definedName>
    <definedName name="solver_msl" localSheetId="7" hidden="1">2</definedName>
    <definedName name="solver_msl" localSheetId="6" hidden="1">2</definedName>
    <definedName name="solver_neg" localSheetId="7" hidden="1">1</definedName>
    <definedName name="solver_neg" localSheetId="6" hidden="1">1</definedName>
    <definedName name="solver_nod" localSheetId="7" hidden="1">2147483647</definedName>
    <definedName name="solver_nod" localSheetId="6" hidden="1">2147483647</definedName>
    <definedName name="solver_num" localSheetId="7" hidden="1">3</definedName>
    <definedName name="solver_num" localSheetId="6" hidden="1">3</definedName>
    <definedName name="solver_opt" localSheetId="7" hidden="1">'final cluster analysis'!$AB$13</definedName>
    <definedName name="solver_opt" localSheetId="6" hidden="1">'trial 1-7metrics'!$AB$13</definedName>
    <definedName name="solver_pre" localSheetId="7" hidden="1">0.000001</definedName>
    <definedName name="solver_pre" localSheetId="6" hidden="1">0.000001</definedName>
    <definedName name="solver_rbv" localSheetId="7" hidden="1">1</definedName>
    <definedName name="solver_rbv" localSheetId="6" hidden="1">1</definedName>
    <definedName name="solver_rel1" localSheetId="7" hidden="1">1</definedName>
    <definedName name="solver_rel1" localSheetId="6" hidden="1">1</definedName>
    <definedName name="solver_rel2" localSheetId="7" hidden="1">4</definedName>
    <definedName name="solver_rel2" localSheetId="6" hidden="1">4</definedName>
    <definedName name="solver_rel3" localSheetId="7" hidden="1">3</definedName>
    <definedName name="solver_rel3" localSheetId="6" hidden="1">3</definedName>
    <definedName name="solver_rhs1" localSheetId="7" hidden="1">107</definedName>
    <definedName name="solver_rhs1" localSheetId="6" hidden="1">107</definedName>
    <definedName name="solver_rhs2" localSheetId="7" hidden="1">integer</definedName>
    <definedName name="solver_rhs2" localSheetId="6" hidden="1">integer</definedName>
    <definedName name="solver_rhs3" localSheetId="7" hidden="1">1</definedName>
    <definedName name="solver_rhs3" localSheetId="6" hidden="1">1</definedName>
    <definedName name="solver_rlx" localSheetId="7" hidden="1">2</definedName>
    <definedName name="solver_rlx" localSheetId="6" hidden="1">2</definedName>
    <definedName name="solver_rsd" localSheetId="7" hidden="1">0</definedName>
    <definedName name="solver_rsd" localSheetId="6" hidden="1">0</definedName>
    <definedName name="solver_scl" localSheetId="7" hidden="1">1</definedName>
    <definedName name="solver_scl" localSheetId="6" hidden="1">1</definedName>
    <definedName name="solver_sho" localSheetId="7" hidden="1">2</definedName>
    <definedName name="solver_sho" localSheetId="6" hidden="1">2</definedName>
    <definedName name="solver_ssz" localSheetId="7" hidden="1">100</definedName>
    <definedName name="solver_ssz" localSheetId="6" hidden="1">100</definedName>
    <definedName name="solver_tim" localSheetId="7" hidden="1">2147483647</definedName>
    <definedName name="solver_tim" localSheetId="6" hidden="1">2147483647</definedName>
    <definedName name="solver_tol" localSheetId="7" hidden="1">0.01</definedName>
    <definedName name="solver_tol" localSheetId="6" hidden="1">0.01</definedName>
    <definedName name="solver_typ" localSheetId="7" hidden="1">2</definedName>
    <definedName name="solver_typ" localSheetId="6" hidden="1">2</definedName>
    <definedName name="solver_val" localSheetId="7" hidden="1">0</definedName>
    <definedName name="solver_val" localSheetId="6" hidden="1">0</definedName>
    <definedName name="solver_ver" localSheetId="7" hidden="1">2</definedName>
    <definedName name="solver_ver" localSheetId="6"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18" i="9" l="1"/>
  <c r="AM17" i="9"/>
  <c r="AM16" i="9"/>
  <c r="AM15" i="9"/>
  <c r="AM14" i="9"/>
  <c r="O12" i="9" l="1"/>
  <c r="N12" i="9"/>
  <c r="M12" i="9"/>
  <c r="L12" i="9"/>
  <c r="J12" i="9"/>
  <c r="I12" i="9"/>
  <c r="O11" i="9"/>
  <c r="N11" i="9"/>
  <c r="M11" i="9"/>
  <c r="L11" i="9"/>
  <c r="J11" i="9"/>
  <c r="I11" i="9"/>
  <c r="G8" i="9"/>
  <c r="G7" i="9"/>
  <c r="G6" i="9"/>
  <c r="G5" i="9"/>
  <c r="G4" i="9"/>
  <c r="G5" i="8"/>
  <c r="G6" i="8"/>
  <c r="G7" i="8"/>
  <c r="G8" i="8"/>
  <c r="G4" i="8"/>
  <c r="P95" i="9" l="1"/>
  <c r="P36" i="9"/>
  <c r="T42" i="9"/>
  <c r="T18" i="9"/>
  <c r="T22" i="9"/>
  <c r="P20" i="9"/>
  <c r="S70" i="9"/>
  <c r="P24" i="9"/>
  <c r="T26" i="9"/>
  <c r="P28" i="9"/>
  <c r="P16" i="9"/>
  <c r="T30" i="9"/>
  <c r="U121" i="9"/>
  <c r="U117" i="9"/>
  <c r="U113" i="9"/>
  <c r="U109" i="9"/>
  <c r="U105" i="9"/>
  <c r="U101" i="9"/>
  <c r="U97" i="9"/>
  <c r="U93" i="9"/>
  <c r="U89" i="9"/>
  <c r="U85" i="9"/>
  <c r="U81" i="9"/>
  <c r="U118" i="9"/>
  <c r="U114" i="9"/>
  <c r="U110" i="9"/>
  <c r="U106" i="9"/>
  <c r="U102" i="9"/>
  <c r="U98" i="9"/>
  <c r="U94" i="9"/>
  <c r="U90" i="9"/>
  <c r="U86" i="9"/>
  <c r="U82" i="9"/>
  <c r="U78" i="9"/>
  <c r="U74" i="9"/>
  <c r="U119" i="9"/>
  <c r="U115" i="9"/>
  <c r="U111" i="9"/>
  <c r="U107" i="9"/>
  <c r="U103" i="9"/>
  <c r="U99" i="9"/>
  <c r="U95" i="9"/>
  <c r="U91" i="9"/>
  <c r="U87" i="9"/>
  <c r="U83" i="9"/>
  <c r="U79" i="9"/>
  <c r="U75" i="9"/>
  <c r="U120" i="9"/>
  <c r="U116" i="9"/>
  <c r="U112" i="9"/>
  <c r="U108" i="9"/>
  <c r="U104" i="9"/>
  <c r="U100" i="9"/>
  <c r="U96" i="9"/>
  <c r="U92" i="9"/>
  <c r="U84" i="9"/>
  <c r="U72" i="9"/>
  <c r="U68" i="9"/>
  <c r="U64" i="9"/>
  <c r="U60" i="9"/>
  <c r="U73" i="9"/>
  <c r="U69" i="9"/>
  <c r="U65" i="9"/>
  <c r="U61" i="9"/>
  <c r="U57" i="9"/>
  <c r="U53" i="9"/>
  <c r="U80" i="9"/>
  <c r="U70" i="9"/>
  <c r="U66" i="9"/>
  <c r="U62" i="9"/>
  <c r="U58" i="9"/>
  <c r="U54" i="9"/>
  <c r="U50" i="9"/>
  <c r="U46" i="9"/>
  <c r="U77" i="9"/>
  <c r="U76" i="9"/>
  <c r="U42" i="9"/>
  <c r="U35" i="9"/>
  <c r="U31" i="9"/>
  <c r="U27" i="9"/>
  <c r="U23" i="9"/>
  <c r="U19" i="9"/>
  <c r="U15" i="9"/>
  <c r="U59" i="9"/>
  <c r="U44" i="9"/>
  <c r="U40" i="9"/>
  <c r="U38" i="9"/>
  <c r="U63" i="9"/>
  <c r="U56" i="9"/>
  <c r="U36" i="9"/>
  <c r="U32" i="9"/>
  <c r="U28" i="9"/>
  <c r="U24" i="9"/>
  <c r="U20" i="9"/>
  <c r="U16" i="9"/>
  <c r="U88" i="9"/>
  <c r="U67" i="9"/>
  <c r="U51" i="9"/>
  <c r="U49" i="9"/>
  <c r="U43" i="9"/>
  <c r="U41" i="9"/>
  <c r="U33" i="9"/>
  <c r="U29" i="9"/>
  <c r="U25" i="9"/>
  <c r="U21" i="9"/>
  <c r="U17" i="9"/>
  <c r="U48" i="9"/>
  <c r="U47" i="9"/>
  <c r="U39" i="9"/>
  <c r="U37" i="9"/>
  <c r="U71" i="9"/>
  <c r="U55" i="9"/>
  <c r="U34" i="9"/>
  <c r="U30" i="9"/>
  <c r="U26" i="9"/>
  <c r="U22" i="9"/>
  <c r="U18" i="9"/>
  <c r="U52" i="9"/>
  <c r="U45" i="9"/>
  <c r="V27" i="9"/>
  <c r="V23" i="9"/>
  <c r="V64" i="9"/>
  <c r="V42" i="9"/>
  <c r="V35" i="9"/>
  <c r="V31" i="9"/>
  <c r="V19" i="9"/>
  <c r="V15" i="9"/>
  <c r="Q119" i="9"/>
  <c r="Q115" i="9"/>
  <c r="Q111" i="9"/>
  <c r="Q107" i="9"/>
  <c r="Q103" i="9"/>
  <c r="Q99" i="9"/>
  <c r="Q95" i="9"/>
  <c r="Q91" i="9"/>
  <c r="Q87" i="9"/>
  <c r="Q83" i="9"/>
  <c r="Q120" i="9"/>
  <c r="Q116" i="9"/>
  <c r="Q112" i="9"/>
  <c r="Q108" i="9"/>
  <c r="Q104" i="9"/>
  <c r="Q100" i="9"/>
  <c r="Q96" i="9"/>
  <c r="Q92" i="9"/>
  <c r="Q88" i="9"/>
  <c r="Q84" i="9"/>
  <c r="Q80" i="9"/>
  <c r="Q76" i="9"/>
  <c r="Q121" i="9"/>
  <c r="Q117" i="9"/>
  <c r="Q113" i="9"/>
  <c r="Q109" i="9"/>
  <c r="Q105" i="9"/>
  <c r="Q101" i="9"/>
  <c r="Q97" i="9"/>
  <c r="Q93" i="9"/>
  <c r="Q89" i="9"/>
  <c r="Q85" i="9"/>
  <c r="Q81" i="9"/>
  <c r="Q77" i="9"/>
  <c r="Q118" i="9"/>
  <c r="Q114" i="9"/>
  <c r="Q110" i="9"/>
  <c r="Q106" i="9"/>
  <c r="Q102" i="9"/>
  <c r="Q98" i="9"/>
  <c r="Q94" i="9"/>
  <c r="Q90" i="9"/>
  <c r="Q82" i="9"/>
  <c r="Q70" i="9"/>
  <c r="Q66" i="9"/>
  <c r="Q62" i="9"/>
  <c r="Q75" i="9"/>
  <c r="Q74" i="9"/>
  <c r="Q71" i="9"/>
  <c r="Q67" i="9"/>
  <c r="Q63" i="9"/>
  <c r="Q59" i="9"/>
  <c r="Q55" i="9"/>
  <c r="Q51" i="9"/>
  <c r="Q86" i="9"/>
  <c r="Q72" i="9"/>
  <c r="Q68" i="9"/>
  <c r="Q64" i="9"/>
  <c r="Q60" i="9"/>
  <c r="Q56" i="9"/>
  <c r="Q52" i="9"/>
  <c r="Q48" i="9"/>
  <c r="Q44" i="9"/>
  <c r="Q73" i="9"/>
  <c r="Q47" i="9"/>
  <c r="Q41" i="9"/>
  <c r="Q39" i="9"/>
  <c r="Q33" i="9"/>
  <c r="Q29" i="9"/>
  <c r="Q25" i="9"/>
  <c r="Q21" i="9"/>
  <c r="Q17" i="9"/>
  <c r="Q58" i="9"/>
  <c r="Q46" i="9"/>
  <c r="Q45" i="9"/>
  <c r="Q37" i="9"/>
  <c r="Q79" i="9"/>
  <c r="Q61" i="9"/>
  <c r="Q53" i="9"/>
  <c r="Q34" i="9"/>
  <c r="Q30" i="9"/>
  <c r="Q26" i="9"/>
  <c r="Q22" i="9"/>
  <c r="Q18" i="9"/>
  <c r="Q78" i="9"/>
  <c r="Q65" i="9"/>
  <c r="Q42" i="9"/>
  <c r="Q40" i="9"/>
  <c r="Q35" i="9"/>
  <c r="Q31" i="9"/>
  <c r="Q27" i="9"/>
  <c r="Q23" i="9"/>
  <c r="Q19" i="9"/>
  <c r="Q15" i="9"/>
  <c r="Q57" i="9"/>
  <c r="Q38" i="9"/>
  <c r="Q69" i="9"/>
  <c r="Q54" i="9"/>
  <c r="Q50" i="9"/>
  <c r="Q49" i="9"/>
  <c r="Q36" i="9"/>
  <c r="Q32" i="9"/>
  <c r="Q28" i="9"/>
  <c r="Q24" i="9"/>
  <c r="Q20" i="9"/>
  <c r="Q16" i="9"/>
  <c r="Q43" i="9"/>
  <c r="P32" i="9"/>
  <c r="T34" i="9"/>
  <c r="S37" i="9"/>
  <c r="S39" i="9"/>
  <c r="S46" i="9"/>
  <c r="S47" i="9"/>
  <c r="P49" i="9"/>
  <c r="P51" i="9"/>
  <c r="T55" i="9"/>
  <c r="S58" i="9"/>
  <c r="P69" i="9"/>
  <c r="T71" i="9"/>
  <c r="P77" i="9"/>
  <c r="P81" i="9"/>
  <c r="V118" i="9"/>
  <c r="V114" i="9"/>
  <c r="V110" i="9"/>
  <c r="V106" i="9"/>
  <c r="V102" i="9"/>
  <c r="V98" i="9"/>
  <c r="V119" i="9"/>
  <c r="V115" i="9"/>
  <c r="V111" i="9"/>
  <c r="V107" i="9"/>
  <c r="V103" i="9"/>
  <c r="V99" i="9"/>
  <c r="O8" i="9" s="1"/>
  <c r="V95" i="9"/>
  <c r="V91" i="9"/>
  <c r="V87" i="9"/>
  <c r="V83" i="9"/>
  <c r="V79" i="9"/>
  <c r="V75" i="9"/>
  <c r="V120" i="9"/>
  <c r="V116" i="9"/>
  <c r="V112" i="9"/>
  <c r="V108" i="9"/>
  <c r="V104" i="9"/>
  <c r="V100" i="9"/>
  <c r="V96" i="9"/>
  <c r="V92" i="9"/>
  <c r="V88" i="9"/>
  <c r="V121" i="9"/>
  <c r="O4" i="9" s="1"/>
  <c r="V117" i="9"/>
  <c r="V113" i="9"/>
  <c r="V109" i="9"/>
  <c r="V105" i="9"/>
  <c r="V94" i="9"/>
  <c r="V85" i="9"/>
  <c r="V73" i="9"/>
  <c r="V69" i="9"/>
  <c r="V65" i="9"/>
  <c r="V61" i="9"/>
  <c r="V57" i="9"/>
  <c r="O6" i="9" s="1"/>
  <c r="V53" i="9"/>
  <c r="V49" i="9"/>
  <c r="V45" i="9"/>
  <c r="V41" i="9"/>
  <c r="V37" i="9"/>
  <c r="V89" i="9"/>
  <c r="V86" i="9"/>
  <c r="V80" i="9"/>
  <c r="V70" i="9"/>
  <c r="V66" i="9"/>
  <c r="V62" i="9"/>
  <c r="V58" i="9"/>
  <c r="V54" i="9"/>
  <c r="V93" i="9"/>
  <c r="V78" i="9"/>
  <c r="V77" i="9"/>
  <c r="V76" i="9"/>
  <c r="V81" i="9"/>
  <c r="V71" i="9"/>
  <c r="V67" i="9"/>
  <c r="V63" i="9"/>
  <c r="V59" i="9"/>
  <c r="V55" i="9"/>
  <c r="V51" i="9"/>
  <c r="V47" i="9"/>
  <c r="S17" i="9"/>
  <c r="S21" i="9"/>
  <c r="S25" i="9"/>
  <c r="S29" i="9"/>
  <c r="S33" i="9"/>
  <c r="T37" i="9"/>
  <c r="T39" i="9"/>
  <c r="S41" i="9"/>
  <c r="S43" i="9"/>
  <c r="V46" i="9"/>
  <c r="T47" i="9"/>
  <c r="S48" i="9"/>
  <c r="S51" i="9"/>
  <c r="V52" i="9"/>
  <c r="P57" i="9"/>
  <c r="I6" i="9" s="1"/>
  <c r="S62" i="9"/>
  <c r="T77" i="9"/>
  <c r="T81" i="9"/>
  <c r="P15" i="9"/>
  <c r="T17" i="9"/>
  <c r="V18" i="9"/>
  <c r="P19" i="9"/>
  <c r="T21" i="9"/>
  <c r="V22" i="9"/>
  <c r="P23" i="9"/>
  <c r="T25" i="9"/>
  <c r="V26" i="9"/>
  <c r="P27" i="9"/>
  <c r="T29" i="9"/>
  <c r="V30" i="9"/>
  <c r="P31" i="9"/>
  <c r="T33" i="9"/>
  <c r="V34" i="9"/>
  <c r="P35" i="9"/>
  <c r="P40" i="9"/>
  <c r="T41" i="9"/>
  <c r="T43" i="9"/>
  <c r="T49" i="9"/>
  <c r="T51" i="9"/>
  <c r="V60" i="9"/>
  <c r="P65" i="9"/>
  <c r="T67" i="9"/>
  <c r="V74" i="9"/>
  <c r="P78" i="9"/>
  <c r="P87" i="9"/>
  <c r="P119" i="9"/>
  <c r="P115" i="9"/>
  <c r="P111" i="9"/>
  <c r="P107" i="9"/>
  <c r="P103" i="9"/>
  <c r="P99" i="9"/>
  <c r="P120" i="9"/>
  <c r="P116" i="9"/>
  <c r="P112" i="9"/>
  <c r="P108" i="9"/>
  <c r="P104" i="9"/>
  <c r="P100" i="9"/>
  <c r="P96" i="9"/>
  <c r="P92" i="9"/>
  <c r="P88" i="9"/>
  <c r="P84" i="9"/>
  <c r="P80" i="9"/>
  <c r="P76" i="9"/>
  <c r="P121" i="9"/>
  <c r="I4" i="9" s="1"/>
  <c r="P117" i="9"/>
  <c r="P113" i="9"/>
  <c r="P109" i="9"/>
  <c r="P105" i="9"/>
  <c r="P101" i="9"/>
  <c r="P97" i="9"/>
  <c r="P93" i="9"/>
  <c r="P89" i="9"/>
  <c r="P118" i="9"/>
  <c r="P114" i="9"/>
  <c r="P110" i="9"/>
  <c r="P106" i="9"/>
  <c r="P90" i="9"/>
  <c r="P82" i="9"/>
  <c r="P70" i="9"/>
  <c r="P66" i="9"/>
  <c r="P62" i="9"/>
  <c r="P58" i="9"/>
  <c r="P54" i="9"/>
  <c r="P50" i="9"/>
  <c r="P46" i="9"/>
  <c r="P42" i="9"/>
  <c r="P38" i="9"/>
  <c r="P94" i="9"/>
  <c r="P83" i="9"/>
  <c r="I7" i="9" s="1"/>
  <c r="P75" i="9"/>
  <c r="P85" i="9"/>
  <c r="P74" i="9"/>
  <c r="P71" i="9"/>
  <c r="P67" i="9"/>
  <c r="P63" i="9"/>
  <c r="P59" i="9"/>
  <c r="P55" i="9"/>
  <c r="P98" i="9"/>
  <c r="P91" i="9"/>
  <c r="P86" i="9"/>
  <c r="P72" i="9"/>
  <c r="P68" i="9"/>
  <c r="P64" i="9"/>
  <c r="P60" i="9"/>
  <c r="P56" i="9"/>
  <c r="P52" i="9"/>
  <c r="P48" i="9"/>
  <c r="S16" i="9"/>
  <c r="S20" i="9"/>
  <c r="S24" i="9"/>
  <c r="S28" i="9"/>
  <c r="S32" i="9"/>
  <c r="S36" i="9"/>
  <c r="V39" i="9"/>
  <c r="P44" i="9"/>
  <c r="V48" i="9"/>
  <c r="S50" i="9"/>
  <c r="S54" i="9"/>
  <c r="V82" i="9"/>
  <c r="T16" i="9"/>
  <c r="V17" i="9"/>
  <c r="P18" i="9"/>
  <c r="T20" i="9"/>
  <c r="V21" i="9"/>
  <c r="P22" i="9"/>
  <c r="T24" i="9"/>
  <c r="V25" i="9"/>
  <c r="P26" i="9"/>
  <c r="T28" i="9"/>
  <c r="V29" i="9"/>
  <c r="P30" i="9"/>
  <c r="T32" i="9"/>
  <c r="V33" i="9"/>
  <c r="P34" i="9"/>
  <c r="T36" i="9"/>
  <c r="S38" i="9"/>
  <c r="V43" i="9"/>
  <c r="V50" i="9"/>
  <c r="P53" i="9"/>
  <c r="S59" i="9"/>
  <c r="P61" i="9"/>
  <c r="T63" i="9"/>
  <c r="V72" i="9"/>
  <c r="S75" i="9"/>
  <c r="P79" i="9"/>
  <c r="T83" i="9"/>
  <c r="T97" i="9"/>
  <c r="S15" i="9"/>
  <c r="S19" i="9"/>
  <c r="S23" i="9"/>
  <c r="S27" i="9"/>
  <c r="S31" i="9"/>
  <c r="S35" i="9"/>
  <c r="P37" i="9"/>
  <c r="T38" i="9"/>
  <c r="S40" i="9"/>
  <c r="S42" i="9"/>
  <c r="S44" i="9"/>
  <c r="P45" i="9"/>
  <c r="T59" i="9"/>
  <c r="T75" i="9"/>
  <c r="V97" i="9"/>
  <c r="S120" i="9"/>
  <c r="S116" i="9"/>
  <c r="S112" i="9"/>
  <c r="S108" i="9"/>
  <c r="S104" i="9"/>
  <c r="S100" i="9"/>
  <c r="S96" i="9"/>
  <c r="S92" i="9"/>
  <c r="S88" i="9"/>
  <c r="S84" i="9"/>
  <c r="S80" i="9"/>
  <c r="S121" i="9"/>
  <c r="L4" i="9" s="1"/>
  <c r="S117" i="9"/>
  <c r="S113" i="9"/>
  <c r="S109" i="9"/>
  <c r="S105" i="9"/>
  <c r="S101" i="9"/>
  <c r="S97" i="9"/>
  <c r="S93" i="9"/>
  <c r="S89" i="9"/>
  <c r="S85" i="9"/>
  <c r="S81" i="9"/>
  <c r="S77" i="9"/>
  <c r="S118" i="9"/>
  <c r="S114" i="9"/>
  <c r="S110" i="9"/>
  <c r="S106" i="9"/>
  <c r="S102" i="9"/>
  <c r="S98" i="9"/>
  <c r="S94" i="9"/>
  <c r="S90" i="9"/>
  <c r="S86" i="9"/>
  <c r="S82" i="9"/>
  <c r="S78" i="9"/>
  <c r="S119" i="9"/>
  <c r="S115" i="9"/>
  <c r="S111" i="9"/>
  <c r="S107" i="9"/>
  <c r="S103" i="9"/>
  <c r="S99" i="9"/>
  <c r="S95" i="9"/>
  <c r="S91" i="9"/>
  <c r="S83" i="9"/>
  <c r="S74" i="9"/>
  <c r="S71" i="9"/>
  <c r="S67" i="9"/>
  <c r="S63" i="9"/>
  <c r="S72" i="9"/>
  <c r="S68" i="9"/>
  <c r="S64" i="9"/>
  <c r="S60" i="9"/>
  <c r="S56" i="9"/>
  <c r="S52" i="9"/>
  <c r="S79" i="9"/>
  <c r="S73" i="9"/>
  <c r="S69" i="9"/>
  <c r="S65" i="9"/>
  <c r="S61" i="9"/>
  <c r="S57" i="9"/>
  <c r="S53" i="9"/>
  <c r="S49" i="9"/>
  <c r="S45" i="9"/>
  <c r="S87" i="9"/>
  <c r="T15" i="9"/>
  <c r="V16" i="9"/>
  <c r="P17" i="9"/>
  <c r="T19" i="9"/>
  <c r="V20" i="9"/>
  <c r="P21" i="9"/>
  <c r="T23" i="9"/>
  <c r="V24" i="9"/>
  <c r="P25" i="9"/>
  <c r="T27" i="9"/>
  <c r="V28" i="9"/>
  <c r="P29" i="9"/>
  <c r="T31" i="9"/>
  <c r="V32" i="9"/>
  <c r="P33" i="9"/>
  <c r="T35" i="9"/>
  <c r="V36" i="9"/>
  <c r="P39" i="9"/>
  <c r="P41" i="9"/>
  <c r="P47" i="9"/>
  <c r="V56" i="9"/>
  <c r="V68" i="9"/>
  <c r="P73" i="9"/>
  <c r="S76" i="9"/>
  <c r="V84" i="9"/>
  <c r="V90" i="9"/>
  <c r="V101" i="9"/>
  <c r="O5" i="9" s="1"/>
  <c r="T121" i="9"/>
  <c r="M4" i="9" s="1"/>
  <c r="T117" i="9"/>
  <c r="T113" i="9"/>
  <c r="T109" i="9"/>
  <c r="T105" i="9"/>
  <c r="T101" i="9"/>
  <c r="T118" i="9"/>
  <c r="T114" i="9"/>
  <c r="T110" i="9"/>
  <c r="T106" i="9"/>
  <c r="T102" i="9"/>
  <c r="T98" i="9"/>
  <c r="T94" i="9"/>
  <c r="T90" i="9"/>
  <c r="T86" i="9"/>
  <c r="T82" i="9"/>
  <c r="T78" i="9"/>
  <c r="T74" i="9"/>
  <c r="T119" i="9"/>
  <c r="T115" i="9"/>
  <c r="T111" i="9"/>
  <c r="T107" i="9"/>
  <c r="T103" i="9"/>
  <c r="T99" i="9"/>
  <c r="M8" i="9" s="1"/>
  <c r="T95" i="9"/>
  <c r="T91" i="9"/>
  <c r="T87" i="9"/>
  <c r="T120" i="9"/>
  <c r="T116" i="9"/>
  <c r="T112" i="9"/>
  <c r="T108" i="9"/>
  <c r="T92" i="9"/>
  <c r="T88" i="9"/>
  <c r="T100" i="9"/>
  <c r="T84" i="9"/>
  <c r="T72" i="9"/>
  <c r="T68" i="9"/>
  <c r="T64" i="9"/>
  <c r="T60" i="9"/>
  <c r="T56" i="9"/>
  <c r="T52" i="9"/>
  <c r="T48" i="9"/>
  <c r="T44" i="9"/>
  <c r="T40" i="9"/>
  <c r="T104" i="9"/>
  <c r="T96" i="9"/>
  <c r="T85" i="9"/>
  <c r="T89" i="9"/>
  <c r="T79" i="9"/>
  <c r="T73" i="9"/>
  <c r="T69" i="9"/>
  <c r="T65" i="9"/>
  <c r="T61" i="9"/>
  <c r="T57" i="9"/>
  <c r="M6" i="9" s="1"/>
  <c r="T53" i="9"/>
  <c r="T93" i="9"/>
  <c r="T80" i="9"/>
  <c r="T70" i="9"/>
  <c r="T66" i="9"/>
  <c r="T62" i="9"/>
  <c r="T58" i="9"/>
  <c r="T54" i="9"/>
  <c r="T50" i="9"/>
  <c r="T46" i="9"/>
  <c r="S18" i="9"/>
  <c r="S22" i="9"/>
  <c r="S26" i="9"/>
  <c r="S30" i="9"/>
  <c r="S34" i="9"/>
  <c r="V38" i="9"/>
  <c r="V40" i="9"/>
  <c r="P43" i="9"/>
  <c r="V44" i="9"/>
  <c r="T45" i="9"/>
  <c r="S55" i="9"/>
  <c r="S66" i="9"/>
  <c r="T76" i="9"/>
  <c r="P102" i="9"/>
  <c r="O7" i="9" l="1"/>
  <c r="I5" i="9"/>
  <c r="N7" i="9"/>
  <c r="I8" i="9"/>
  <c r="M5" i="9"/>
  <c r="M7" i="9"/>
  <c r="J8" i="9"/>
  <c r="N4" i="9"/>
  <c r="L6" i="9"/>
  <c r="L7" i="9"/>
  <c r="J5" i="9"/>
  <c r="N5" i="9"/>
  <c r="L5" i="9"/>
  <c r="J7" i="9"/>
  <c r="N6" i="9"/>
  <c r="N8" i="9"/>
  <c r="L8" i="9"/>
  <c r="J6" i="9"/>
  <c r="J4" i="9"/>
  <c r="W15" i="9" l="1"/>
  <c r="AA15" i="9"/>
  <c r="W98" i="9"/>
  <c r="X29" i="9"/>
  <c r="Y91" i="9"/>
  <c r="W19" i="9"/>
  <c r="W69" i="9"/>
  <c r="W74" i="9"/>
  <c r="AA21" i="9"/>
  <c r="W106" i="9"/>
  <c r="W73" i="9"/>
  <c r="W38" i="9"/>
  <c r="X31" i="9"/>
  <c r="W57" i="9"/>
  <c r="X71" i="9"/>
  <c r="X34" i="9"/>
  <c r="W60" i="9"/>
  <c r="W28" i="9"/>
  <c r="W51" i="9"/>
  <c r="X91" i="9"/>
  <c r="W55" i="9"/>
  <c r="W23" i="9"/>
  <c r="W59" i="9"/>
  <c r="W113" i="9"/>
  <c r="W109" i="9"/>
  <c r="W21" i="9"/>
  <c r="W27" i="9"/>
  <c r="W25" i="9"/>
  <c r="W78" i="9"/>
  <c r="W92" i="9"/>
  <c r="W50" i="9"/>
  <c r="W96" i="9"/>
  <c r="X81" i="9"/>
  <c r="W46" i="9"/>
  <c r="W52" i="9"/>
  <c r="W54" i="9"/>
  <c r="W29" i="9"/>
  <c r="W20" i="9"/>
  <c r="W100" i="9"/>
  <c r="W18" i="9"/>
  <c r="W24" i="9"/>
  <c r="W65" i="9"/>
  <c r="W79" i="9"/>
  <c r="AA43" i="9"/>
  <c r="W91" i="9"/>
  <c r="W105" i="9"/>
  <c r="W95" i="9"/>
  <c r="Z97" i="9"/>
  <c r="W102" i="9"/>
  <c r="AA41" i="9"/>
  <c r="W31" i="9"/>
  <c r="W22" i="9"/>
  <c r="W39" i="9"/>
  <c r="W33" i="9"/>
  <c r="W32" i="9"/>
  <c r="W63" i="9"/>
  <c r="W58" i="9"/>
  <c r="W85" i="9"/>
  <c r="W117" i="9"/>
  <c r="W108" i="9"/>
  <c r="W99" i="9"/>
  <c r="AA29" i="9"/>
  <c r="X64" i="9"/>
  <c r="W26" i="9"/>
  <c r="W36" i="9"/>
  <c r="W67" i="9"/>
  <c r="W62" i="9"/>
  <c r="W89" i="9"/>
  <c r="W76" i="9"/>
  <c r="W112" i="9"/>
  <c r="W103" i="9"/>
  <c r="AA31" i="9"/>
  <c r="W41" i="9"/>
  <c r="W42" i="9"/>
  <c r="W72" i="9"/>
  <c r="W66" i="9"/>
  <c r="W93" i="9"/>
  <c r="W80" i="9"/>
  <c r="W116" i="9"/>
  <c r="W115" i="9"/>
  <c r="AA61" i="9"/>
  <c r="W35" i="9"/>
  <c r="W40" i="9"/>
  <c r="W48" i="9"/>
  <c r="W71" i="9"/>
  <c r="W44" i="9"/>
  <c r="W45" i="9"/>
  <c r="W34" i="9"/>
  <c r="W49" i="9"/>
  <c r="W53" i="9"/>
  <c r="W68" i="9"/>
  <c r="W81" i="9"/>
  <c r="W70" i="9"/>
  <c r="W97" i="9"/>
  <c r="W84" i="9"/>
  <c r="W120" i="9"/>
  <c r="W86" i="9"/>
  <c r="X28" i="9"/>
  <c r="X94" i="9"/>
  <c r="W43" i="9"/>
  <c r="W30" i="9"/>
  <c r="W56" i="9"/>
  <c r="W64" i="9"/>
  <c r="W37" i="9"/>
  <c r="W17" i="9"/>
  <c r="W16" i="9"/>
  <c r="W47" i="9"/>
  <c r="W77" i="9"/>
  <c r="W61" i="9"/>
  <c r="W101" i="9"/>
  <c r="W88" i="9"/>
  <c r="W75" i="9"/>
  <c r="W90" i="9"/>
  <c r="X32" i="9"/>
  <c r="AA25" i="9"/>
  <c r="AA35" i="9"/>
  <c r="AA33" i="9"/>
  <c r="AA80" i="9"/>
  <c r="AA45" i="9"/>
  <c r="W111" i="9"/>
  <c r="W110" i="9"/>
  <c r="AA24" i="9"/>
  <c r="W114" i="9"/>
  <c r="AA32" i="9"/>
  <c r="W83" i="9"/>
  <c r="W119" i="9"/>
  <c r="W118" i="9"/>
  <c r="AA36" i="9"/>
  <c r="X106" i="9"/>
  <c r="W121" i="9"/>
  <c r="W104" i="9"/>
  <c r="W87" i="9"/>
  <c r="W82" i="9"/>
  <c r="AA27" i="9"/>
  <c r="X35" i="9"/>
  <c r="AA26" i="9"/>
  <c r="AA38" i="9"/>
  <c r="AA46" i="9"/>
  <c r="AA66" i="9"/>
  <c r="AA44" i="9"/>
  <c r="AA37" i="9"/>
  <c r="AA55" i="9"/>
  <c r="AA62" i="9"/>
  <c r="AA39" i="9"/>
  <c r="W94" i="9"/>
  <c r="AA16" i="9"/>
  <c r="AA50" i="9"/>
  <c r="X110" i="9"/>
  <c r="W107" i="9"/>
  <c r="AA17" i="9"/>
  <c r="AA20" i="9"/>
  <c r="AA19" i="9"/>
  <c r="X57" i="9"/>
  <c r="AA75" i="9"/>
  <c r="AA76" i="9"/>
  <c r="AA95" i="9"/>
  <c r="AA58" i="9"/>
  <c r="AA102" i="9"/>
  <c r="X65" i="9"/>
  <c r="AA18" i="9"/>
  <c r="AA40" i="9"/>
  <c r="AA47" i="9"/>
  <c r="AA68" i="9"/>
  <c r="X36" i="9"/>
  <c r="X33" i="9"/>
  <c r="X84" i="9"/>
  <c r="AA28" i="9"/>
  <c r="AA42" i="9"/>
  <c r="AA51" i="9"/>
  <c r="X27" i="9"/>
  <c r="X43" i="9"/>
  <c r="AA101" i="9"/>
  <c r="AA103" i="9"/>
  <c r="AA115" i="9"/>
  <c r="AA48" i="9"/>
  <c r="AA65" i="9"/>
  <c r="AA119" i="9"/>
  <c r="X88" i="9"/>
  <c r="AA23" i="9"/>
  <c r="AA69" i="9"/>
  <c r="AA86" i="9"/>
  <c r="X68" i="9"/>
  <c r="Z84" i="9"/>
  <c r="Z104" i="9"/>
  <c r="Y21" i="9"/>
  <c r="Y95" i="9"/>
  <c r="AA106" i="9"/>
  <c r="AA87" i="9"/>
  <c r="AA110" i="9"/>
  <c r="X72" i="9"/>
  <c r="AA93" i="9"/>
  <c r="Y24" i="9"/>
  <c r="Z83" i="9"/>
  <c r="Y52" i="9"/>
  <c r="Y28" i="9"/>
  <c r="Y82" i="9"/>
  <c r="Z74" i="9"/>
  <c r="Y42" i="9"/>
  <c r="Y62" i="9"/>
  <c r="Z99" i="9"/>
  <c r="Y106" i="9"/>
  <c r="Z25" i="9"/>
  <c r="Z67" i="9"/>
  <c r="Y93" i="9"/>
  <c r="Z44" i="9"/>
  <c r="Z119" i="9"/>
  <c r="Y46" i="9"/>
  <c r="Y69" i="9"/>
  <c r="Y76" i="9"/>
  <c r="Z27" i="9"/>
  <c r="Z114" i="9"/>
  <c r="AA97" i="9"/>
  <c r="Y15" i="9"/>
  <c r="Y37" i="9"/>
  <c r="Y108" i="9"/>
  <c r="Z22" i="9"/>
  <c r="Z100" i="9"/>
  <c r="AA85" i="9"/>
  <c r="X92" i="9"/>
  <c r="AA96" i="9"/>
  <c r="AA88" i="9"/>
  <c r="AA100" i="9"/>
  <c r="AA104" i="9"/>
  <c r="X115" i="9"/>
  <c r="Z16" i="9"/>
  <c r="Z58" i="9"/>
  <c r="Z31" i="9"/>
  <c r="Z26" i="9"/>
  <c r="Z45" i="9"/>
  <c r="Z95" i="9"/>
  <c r="Z75" i="9"/>
  <c r="Z39" i="9"/>
  <c r="Z71" i="9"/>
  <c r="Z86" i="9"/>
  <c r="Z118" i="9"/>
  <c r="Z101" i="9"/>
  <c r="Z108" i="9"/>
  <c r="Y25" i="9"/>
  <c r="Y97" i="9"/>
  <c r="Y36" i="9"/>
  <c r="Y23" i="9"/>
  <c r="Y54" i="9"/>
  <c r="Y57" i="9"/>
  <c r="Y29" i="9"/>
  <c r="Y60" i="9"/>
  <c r="Y55" i="9"/>
  <c r="Y70" i="9"/>
  <c r="Y114" i="9"/>
  <c r="Y101" i="9"/>
  <c r="Y84" i="9"/>
  <c r="Y116" i="9"/>
  <c r="Y103" i="9"/>
  <c r="Z17" i="9"/>
  <c r="Z20" i="9"/>
  <c r="Z62" i="9"/>
  <c r="Z35" i="9"/>
  <c r="Z30" i="9"/>
  <c r="Z49" i="9"/>
  <c r="Z52" i="9"/>
  <c r="Z76" i="9"/>
  <c r="Z43" i="9"/>
  <c r="Z79" i="9"/>
  <c r="Z90" i="9"/>
  <c r="Z73" i="9"/>
  <c r="Z105" i="9"/>
  <c r="Z112" i="9"/>
  <c r="AA83" i="9"/>
  <c r="AA71" i="9"/>
  <c r="AA74" i="9"/>
  <c r="AA114" i="9"/>
  <c r="AA113" i="9"/>
  <c r="AA108" i="9"/>
  <c r="X73" i="9"/>
  <c r="X47" i="9"/>
  <c r="X39" i="9"/>
  <c r="X61" i="9"/>
  <c r="X82" i="9"/>
  <c r="X42" i="9"/>
  <c r="X97" i="9"/>
  <c r="X112" i="9"/>
  <c r="Y50" i="9"/>
  <c r="Y110" i="9"/>
  <c r="Y99" i="9"/>
  <c r="Y38" i="9"/>
  <c r="Y27" i="9"/>
  <c r="Y18" i="9"/>
  <c r="Y65" i="9"/>
  <c r="Y33" i="9"/>
  <c r="Y64" i="9"/>
  <c r="Y59" i="9"/>
  <c r="Y86" i="9"/>
  <c r="Y118" i="9"/>
  <c r="Y105" i="9"/>
  <c r="Y88" i="9"/>
  <c r="Y120" i="9"/>
  <c r="Y107" i="9"/>
  <c r="Z29" i="9"/>
  <c r="Z24" i="9"/>
  <c r="Z40" i="9"/>
  <c r="Z46" i="9"/>
  <c r="Z34" i="9"/>
  <c r="Z53" i="9"/>
  <c r="Z56" i="9"/>
  <c r="Z82" i="9"/>
  <c r="Z47" i="9"/>
  <c r="Z96" i="9"/>
  <c r="Z94" i="9"/>
  <c r="Z77" i="9"/>
  <c r="Z109" i="9"/>
  <c r="Z116" i="9"/>
  <c r="AA59" i="9"/>
  <c r="AA52" i="9"/>
  <c r="AA79" i="9"/>
  <c r="AA78" i="9"/>
  <c r="AA118" i="9"/>
  <c r="AA117" i="9"/>
  <c r="AA112" i="9"/>
  <c r="X85" i="9"/>
  <c r="X18" i="9"/>
  <c r="X41" i="9"/>
  <c r="X53" i="9"/>
  <c r="X95" i="9"/>
  <c r="X46" i="9"/>
  <c r="X101" i="9"/>
  <c r="X116" i="9"/>
  <c r="Y47" i="9"/>
  <c r="Y66" i="9"/>
  <c r="Y80" i="9"/>
  <c r="Y53" i="9"/>
  <c r="Y58" i="9"/>
  <c r="Y31" i="9"/>
  <c r="Y22" i="9"/>
  <c r="Y39" i="9"/>
  <c r="Y43" i="9"/>
  <c r="Y68" i="9"/>
  <c r="Y63" i="9"/>
  <c r="Y90" i="9"/>
  <c r="Y77" i="9"/>
  <c r="Y109" i="9"/>
  <c r="Y92" i="9"/>
  <c r="Y79" i="9"/>
  <c r="Y111" i="9"/>
  <c r="Z33" i="9"/>
  <c r="Z28" i="9"/>
  <c r="Z42" i="9"/>
  <c r="Z48" i="9"/>
  <c r="Z37" i="9"/>
  <c r="Z57" i="9"/>
  <c r="Z60" i="9"/>
  <c r="Z87" i="9"/>
  <c r="Z51" i="9"/>
  <c r="Z78" i="9"/>
  <c r="Z98" i="9"/>
  <c r="Z81" i="9"/>
  <c r="Z113" i="9"/>
  <c r="Z120" i="9"/>
  <c r="AA54" i="9"/>
  <c r="AA70" i="9"/>
  <c r="AA64" i="9"/>
  <c r="AA91" i="9"/>
  <c r="AA82" i="9"/>
  <c r="AA81" i="9"/>
  <c r="AA121" i="9"/>
  <c r="AA116" i="9"/>
  <c r="X15" i="9"/>
  <c r="X22" i="9"/>
  <c r="X49" i="9"/>
  <c r="X52" i="9"/>
  <c r="X102" i="9"/>
  <c r="X50" i="9"/>
  <c r="X105" i="9"/>
  <c r="X120" i="9"/>
  <c r="Y32" i="9"/>
  <c r="Y56" i="9"/>
  <c r="Y112" i="9"/>
  <c r="Y16" i="9"/>
  <c r="Y35" i="9"/>
  <c r="Y26" i="9"/>
  <c r="Y41" i="9"/>
  <c r="Y61" i="9"/>
  <c r="Y72" i="9"/>
  <c r="Y67" i="9"/>
  <c r="Y94" i="9"/>
  <c r="Y81" i="9"/>
  <c r="Y113" i="9"/>
  <c r="Y96" i="9"/>
  <c r="Y83" i="9"/>
  <c r="Y115" i="9"/>
  <c r="Z66" i="9"/>
  <c r="Z32" i="9"/>
  <c r="Z15" i="9"/>
  <c r="Z54" i="9"/>
  <c r="Z50" i="9"/>
  <c r="Z61" i="9"/>
  <c r="Z64" i="9"/>
  <c r="Z103" i="9"/>
  <c r="Z55" i="9"/>
  <c r="Z107" i="9"/>
  <c r="Z102" i="9"/>
  <c r="Z85" i="9"/>
  <c r="Z117" i="9"/>
  <c r="AA120" i="9"/>
  <c r="X19" i="9"/>
  <c r="X26" i="9"/>
  <c r="X83" i="9"/>
  <c r="X56" i="9"/>
  <c r="X87" i="9"/>
  <c r="X54" i="9"/>
  <c r="X109" i="9"/>
  <c r="X99" i="9"/>
  <c r="Y19" i="9"/>
  <c r="Y51" i="9"/>
  <c r="Y73" i="9"/>
  <c r="Y20" i="9"/>
  <c r="Y40" i="9"/>
  <c r="Y45" i="9"/>
  <c r="Y30" i="9"/>
  <c r="Y49" i="9"/>
  <c r="Y44" i="9"/>
  <c r="Y74" i="9"/>
  <c r="Y71" i="9"/>
  <c r="Y98" i="9"/>
  <c r="Y85" i="9"/>
  <c r="Y117" i="9"/>
  <c r="Y100" i="9"/>
  <c r="Y87" i="9"/>
  <c r="Y119" i="9"/>
  <c r="Z92" i="9"/>
  <c r="Z36" i="9"/>
  <c r="Z19" i="9"/>
  <c r="Z88" i="9"/>
  <c r="Z70" i="9"/>
  <c r="Z65" i="9"/>
  <c r="Z68" i="9"/>
  <c r="Z80" i="9"/>
  <c r="Z59" i="9"/>
  <c r="Z111" i="9"/>
  <c r="Z106" i="9"/>
  <c r="Z89" i="9"/>
  <c r="Z121" i="9"/>
  <c r="AA22" i="9"/>
  <c r="AA57" i="9"/>
  <c r="AA72" i="9"/>
  <c r="AA99" i="9"/>
  <c r="AA98" i="9"/>
  <c r="AA89" i="9"/>
  <c r="AA84" i="9"/>
  <c r="X24" i="9"/>
  <c r="X23" i="9"/>
  <c r="X30" i="9"/>
  <c r="X25" i="9"/>
  <c r="X60" i="9"/>
  <c r="X67" i="9"/>
  <c r="X86" i="9"/>
  <c r="X80" i="9"/>
  <c r="X119" i="9"/>
  <c r="Y34" i="9"/>
  <c r="Y17" i="9"/>
  <c r="Y48" i="9"/>
  <c r="Y75" i="9"/>
  <c r="Y78" i="9"/>
  <c r="Y102" i="9"/>
  <c r="Y89" i="9"/>
  <c r="Y121" i="9"/>
  <c r="Y104" i="9"/>
  <c r="Z21" i="9"/>
  <c r="Z38" i="9"/>
  <c r="Z23" i="9"/>
  <c r="Z18" i="9"/>
  <c r="Z41" i="9"/>
  <c r="Z69" i="9"/>
  <c r="Z72" i="9"/>
  <c r="Z91" i="9"/>
  <c r="Z63" i="9"/>
  <c r="Z115" i="9"/>
  <c r="Z110" i="9"/>
  <c r="Z93" i="9"/>
  <c r="X98" i="9"/>
  <c r="X77" i="9"/>
  <c r="X58" i="9"/>
  <c r="X114" i="9"/>
  <c r="X113" i="9"/>
  <c r="X96" i="9"/>
  <c r="X103" i="9"/>
  <c r="X55" i="9"/>
  <c r="X78" i="9"/>
  <c r="X62" i="9"/>
  <c r="X118" i="9"/>
  <c r="X117" i="9"/>
  <c r="X100" i="9"/>
  <c r="X107" i="9"/>
  <c r="AA30" i="9"/>
  <c r="AA49" i="9"/>
  <c r="AA56" i="9"/>
  <c r="AA63" i="9"/>
  <c r="AA107" i="9"/>
  <c r="AA90" i="9"/>
  <c r="AA73" i="9"/>
  <c r="AA105" i="9"/>
  <c r="AA92" i="9"/>
  <c r="X16" i="9"/>
  <c r="X40" i="9"/>
  <c r="X45" i="9"/>
  <c r="X37" i="9"/>
  <c r="X17" i="9"/>
  <c r="X90" i="9"/>
  <c r="X74" i="9"/>
  <c r="X59" i="9"/>
  <c r="X79" i="9"/>
  <c r="X66" i="9"/>
  <c r="X89" i="9"/>
  <c r="X121" i="9"/>
  <c r="X104" i="9"/>
  <c r="X111" i="9"/>
  <c r="AA34" i="9"/>
  <c r="AA53" i="9"/>
  <c r="AA60" i="9"/>
  <c r="AA67" i="9"/>
  <c r="AA111" i="9"/>
  <c r="AA94" i="9"/>
  <c r="AA77" i="9"/>
  <c r="AA109" i="9"/>
  <c r="X20" i="9"/>
  <c r="X44" i="9"/>
  <c r="X69" i="9"/>
  <c r="X51" i="9"/>
  <c r="X21" i="9"/>
  <c r="X48" i="9"/>
  <c r="X75" i="9"/>
  <c r="X63" i="9"/>
  <c r="X38" i="9"/>
  <c r="X70" i="9"/>
  <c r="X93" i="9"/>
  <c r="X76" i="9"/>
  <c r="X108" i="9"/>
  <c r="AB15" i="9" l="1"/>
  <c r="AC15" i="9" s="1"/>
  <c r="AB111" i="9"/>
  <c r="AC111" i="9" s="1"/>
  <c r="AB75" i="9"/>
  <c r="AC75" i="9" s="1"/>
  <c r="AB37" i="9"/>
  <c r="AC37" i="9" s="1"/>
  <c r="AB120" i="9"/>
  <c r="AC120" i="9" s="1"/>
  <c r="AB34" i="9"/>
  <c r="AC34" i="9" s="1"/>
  <c r="AB115" i="9"/>
  <c r="AC115" i="9" s="1"/>
  <c r="AB26" i="9"/>
  <c r="AC26" i="9" s="1"/>
  <c r="AB63" i="9"/>
  <c r="AC63" i="9" s="1"/>
  <c r="AB18" i="9"/>
  <c r="AC18" i="9" s="1"/>
  <c r="AB96" i="9"/>
  <c r="AC96" i="9" s="1"/>
  <c r="AB113" i="9"/>
  <c r="AC113" i="9" s="1"/>
  <c r="AB74" i="9"/>
  <c r="AC74" i="9" s="1"/>
  <c r="AB118" i="9"/>
  <c r="AC118" i="9" s="1"/>
  <c r="AB88" i="9"/>
  <c r="AC88" i="9" s="1"/>
  <c r="AB64" i="9"/>
  <c r="AC64" i="9" s="1"/>
  <c r="AB84" i="9"/>
  <c r="AC84" i="9" s="1"/>
  <c r="AB45" i="9"/>
  <c r="AC45" i="9" s="1"/>
  <c r="AB116" i="9"/>
  <c r="AC116" i="9" s="1"/>
  <c r="AB103" i="9"/>
  <c r="AC103" i="9" s="1"/>
  <c r="AB32" i="9"/>
  <c r="AC32" i="9" s="1"/>
  <c r="AB95" i="9"/>
  <c r="AC95" i="9" s="1"/>
  <c r="AB100" i="9"/>
  <c r="AC100" i="9" s="1"/>
  <c r="AB50" i="9"/>
  <c r="AC50" i="9" s="1"/>
  <c r="AB59" i="9"/>
  <c r="AC59" i="9" s="1"/>
  <c r="AB69" i="9"/>
  <c r="AC69" i="9" s="1"/>
  <c r="AB119" i="9"/>
  <c r="AC119" i="9" s="1"/>
  <c r="AB101" i="9"/>
  <c r="AB56" i="9"/>
  <c r="AC56" i="9" s="1"/>
  <c r="AB97" i="9"/>
  <c r="AC97" i="9" s="1"/>
  <c r="AB44" i="9"/>
  <c r="AC44" i="9" s="1"/>
  <c r="AB80" i="9"/>
  <c r="AC80" i="9" s="1"/>
  <c r="AB112" i="9"/>
  <c r="AC112" i="9" s="1"/>
  <c r="AB33" i="9"/>
  <c r="AC33" i="9" s="1"/>
  <c r="AB105" i="9"/>
  <c r="AC105" i="9" s="1"/>
  <c r="AB20" i="9"/>
  <c r="AC20" i="9" s="1"/>
  <c r="AB92" i="9"/>
  <c r="AC92" i="9" s="1"/>
  <c r="AB23" i="9"/>
  <c r="AC23" i="9" s="1"/>
  <c r="AB57" i="9"/>
  <c r="AC57" i="9" s="1"/>
  <c r="AB19" i="9"/>
  <c r="AC19" i="9" s="1"/>
  <c r="AB107" i="9"/>
  <c r="AC107" i="9" s="1"/>
  <c r="AB82" i="9"/>
  <c r="AC82" i="9" s="1"/>
  <c r="AB83" i="9"/>
  <c r="AC83" i="9" s="1"/>
  <c r="AB61" i="9"/>
  <c r="AC61" i="9" s="1"/>
  <c r="AB30" i="9"/>
  <c r="AC30" i="9" s="1"/>
  <c r="AB70" i="9"/>
  <c r="AC70" i="9" s="1"/>
  <c r="AB71" i="9"/>
  <c r="AC71" i="9" s="1"/>
  <c r="AB93" i="9"/>
  <c r="AC93" i="9" s="1"/>
  <c r="AB76" i="9"/>
  <c r="AC76" i="9" s="1"/>
  <c r="AB99" i="9"/>
  <c r="AC99" i="9" s="1"/>
  <c r="AB39" i="9"/>
  <c r="AC39" i="9" s="1"/>
  <c r="AB91" i="9"/>
  <c r="AC91" i="9" s="1"/>
  <c r="AB29" i="9"/>
  <c r="AC29" i="9" s="1"/>
  <c r="AB78" i="9"/>
  <c r="AC78" i="9" s="1"/>
  <c r="AB55" i="9"/>
  <c r="AC55" i="9" s="1"/>
  <c r="AB87" i="9"/>
  <c r="AC87" i="9" s="1"/>
  <c r="AB77" i="9"/>
  <c r="AC77" i="9" s="1"/>
  <c r="AB43" i="9"/>
  <c r="AC43" i="9" s="1"/>
  <c r="AB81" i="9"/>
  <c r="AC81" i="9" s="1"/>
  <c r="AB48" i="9"/>
  <c r="AC48" i="9" s="1"/>
  <c r="AB66" i="9"/>
  <c r="AC66" i="9" s="1"/>
  <c r="AB89" i="9"/>
  <c r="AC89" i="9" s="1"/>
  <c r="AB108" i="9"/>
  <c r="AC108" i="9" s="1"/>
  <c r="AB22" i="9"/>
  <c r="AC22" i="9" s="1"/>
  <c r="AB54" i="9"/>
  <c r="AC54" i="9" s="1"/>
  <c r="AB25" i="9"/>
  <c r="AC25" i="9" s="1"/>
  <c r="AB38" i="9"/>
  <c r="AC38" i="9" s="1"/>
  <c r="AB104" i="9"/>
  <c r="AC104" i="9" s="1"/>
  <c r="AB114" i="9"/>
  <c r="AC114" i="9" s="1"/>
  <c r="AB47" i="9"/>
  <c r="AC47" i="9" s="1"/>
  <c r="AB68" i="9"/>
  <c r="AC68" i="9" s="1"/>
  <c r="AB40" i="9"/>
  <c r="AC40" i="9" s="1"/>
  <c r="AB72" i="9"/>
  <c r="AC72" i="9" s="1"/>
  <c r="AB62" i="9"/>
  <c r="AC62" i="9" s="1"/>
  <c r="AB117" i="9"/>
  <c r="AC117" i="9" s="1"/>
  <c r="AB31" i="9"/>
  <c r="AC31" i="9" s="1"/>
  <c r="AB79" i="9"/>
  <c r="AC79" i="9" s="1"/>
  <c r="AB52" i="9"/>
  <c r="AC52" i="9" s="1"/>
  <c r="AB27" i="9"/>
  <c r="AC27" i="9" s="1"/>
  <c r="AB51" i="9"/>
  <c r="AC51" i="9" s="1"/>
  <c r="AB73" i="9"/>
  <c r="AC73" i="9" s="1"/>
  <c r="AB98" i="9"/>
  <c r="AC98" i="9" s="1"/>
  <c r="AB121" i="9"/>
  <c r="AC121" i="9" s="1"/>
  <c r="AB16" i="9"/>
  <c r="AC16" i="9" s="1"/>
  <c r="AB53" i="9"/>
  <c r="AC53" i="9" s="1"/>
  <c r="AB35" i="9"/>
  <c r="AC35" i="9" s="1"/>
  <c r="AB42" i="9"/>
  <c r="AC42" i="9" s="1"/>
  <c r="AB67" i="9"/>
  <c r="AC67" i="9" s="1"/>
  <c r="AB85" i="9"/>
  <c r="AC85" i="9" s="1"/>
  <c r="AB65" i="9"/>
  <c r="AC65" i="9" s="1"/>
  <c r="AB46" i="9"/>
  <c r="AC46" i="9" s="1"/>
  <c r="AB21" i="9"/>
  <c r="AC21" i="9" s="1"/>
  <c r="AB28" i="9"/>
  <c r="AC28" i="9" s="1"/>
  <c r="AB106" i="9"/>
  <c r="AC106" i="9" s="1"/>
  <c r="AB94" i="9"/>
  <c r="AC94" i="9" s="1"/>
  <c r="AB110" i="9"/>
  <c r="AC110" i="9" s="1"/>
  <c r="AB90" i="9"/>
  <c r="AC90" i="9" s="1"/>
  <c r="AB17" i="9"/>
  <c r="AC17" i="9" s="1"/>
  <c r="AB86" i="9"/>
  <c r="AC86" i="9" s="1"/>
  <c r="AB49" i="9"/>
  <c r="AC49" i="9" s="1"/>
  <c r="AB41" i="9"/>
  <c r="AC41" i="9" s="1"/>
  <c r="AB36" i="9"/>
  <c r="AB58" i="9"/>
  <c r="AC58" i="9" s="1"/>
  <c r="AB102" i="9"/>
  <c r="AC102" i="9" s="1"/>
  <c r="AB24" i="9"/>
  <c r="AC24" i="9" s="1"/>
  <c r="AB109" i="9"/>
  <c r="AC109" i="9" s="1"/>
  <c r="AB60" i="9"/>
  <c r="AC60" i="9" s="1"/>
  <c r="AC101" i="9"/>
  <c r="J12" i="8"/>
  <c r="K12" i="8"/>
  <c r="L12" i="8"/>
  <c r="M12" i="8"/>
  <c r="N12" i="8"/>
  <c r="O12" i="8"/>
  <c r="J11" i="8"/>
  <c r="K11" i="8"/>
  <c r="L11" i="8"/>
  <c r="M11" i="8"/>
  <c r="N11" i="8"/>
  <c r="O11" i="8"/>
  <c r="I12" i="8"/>
  <c r="I11" i="8"/>
  <c r="M8" i="7"/>
  <c r="V16" i="8" l="1"/>
  <c r="V24" i="8"/>
  <c r="V32" i="8"/>
  <c r="V40" i="8"/>
  <c r="V48" i="8"/>
  <c r="V56" i="8"/>
  <c r="V64" i="8"/>
  <c r="V72" i="8"/>
  <c r="V80" i="8"/>
  <c r="V88" i="8"/>
  <c r="V96" i="8"/>
  <c r="V104" i="8"/>
  <c r="V112" i="8"/>
  <c r="V120" i="8"/>
  <c r="V17" i="8"/>
  <c r="V25" i="8"/>
  <c r="V33" i="8"/>
  <c r="V41" i="8"/>
  <c r="V49" i="8"/>
  <c r="V57" i="8"/>
  <c r="O6" i="8" s="1"/>
  <c r="V65" i="8"/>
  <c r="V73" i="8"/>
  <c r="V81" i="8"/>
  <c r="V89" i="8"/>
  <c r="V97" i="8"/>
  <c r="V105" i="8"/>
  <c r="V113" i="8"/>
  <c r="V121" i="8"/>
  <c r="O4" i="8" s="1"/>
  <c r="V20" i="8"/>
  <c r="V28" i="8"/>
  <c r="V36" i="8"/>
  <c r="V44" i="8"/>
  <c r="V52" i="8"/>
  <c r="V60" i="8"/>
  <c r="V68" i="8"/>
  <c r="V76" i="8"/>
  <c r="V84" i="8"/>
  <c r="V92" i="8"/>
  <c r="V100" i="8"/>
  <c r="V108" i="8"/>
  <c r="V116" i="8"/>
  <c r="V21" i="8"/>
  <c r="V29" i="8"/>
  <c r="V37" i="8"/>
  <c r="V45" i="8"/>
  <c r="V53" i="8"/>
  <c r="V61" i="8"/>
  <c r="V69" i="8"/>
  <c r="V77" i="8"/>
  <c r="V85" i="8"/>
  <c r="V93" i="8"/>
  <c r="V101" i="8"/>
  <c r="O5" i="8" s="1"/>
  <c r="V109" i="8"/>
  <c r="V117" i="8"/>
  <c r="V22" i="8"/>
  <c r="V30" i="8"/>
  <c r="V38" i="8"/>
  <c r="V46" i="8"/>
  <c r="V54" i="8"/>
  <c r="V62" i="8"/>
  <c r="V70" i="8"/>
  <c r="V78" i="8"/>
  <c r="V86" i="8"/>
  <c r="V94" i="8"/>
  <c r="V102" i="8"/>
  <c r="V110" i="8"/>
  <c r="V118" i="8"/>
  <c r="V19" i="8"/>
  <c r="V42" i="8"/>
  <c r="V63" i="8"/>
  <c r="V83" i="8"/>
  <c r="O7" i="8" s="1"/>
  <c r="V106" i="8"/>
  <c r="V47" i="8"/>
  <c r="V67" i="8"/>
  <c r="V90" i="8"/>
  <c r="V111" i="8"/>
  <c r="V23" i="8"/>
  <c r="V43" i="8"/>
  <c r="V66" i="8"/>
  <c r="V87" i="8"/>
  <c r="V107" i="8"/>
  <c r="V26" i="8"/>
  <c r="V39" i="8"/>
  <c r="V75" i="8"/>
  <c r="V114" i="8"/>
  <c r="V50" i="8"/>
  <c r="V79" i="8"/>
  <c r="V115" i="8"/>
  <c r="V51" i="8"/>
  <c r="V82" i="8"/>
  <c r="V119" i="8"/>
  <c r="V18" i="8"/>
  <c r="V55" i="8"/>
  <c r="V91" i="8"/>
  <c r="V15" i="8"/>
  <c r="V27" i="8"/>
  <c r="V58" i="8"/>
  <c r="V95" i="8"/>
  <c r="V31" i="8"/>
  <c r="V59" i="8"/>
  <c r="V98" i="8"/>
  <c r="V71" i="8"/>
  <c r="V99" i="8"/>
  <c r="O8" i="8" s="1"/>
  <c r="V34" i="8"/>
  <c r="V74" i="8"/>
  <c r="V103" i="8"/>
  <c r="V35" i="8"/>
  <c r="S23" i="8"/>
  <c r="S31" i="8"/>
  <c r="S39" i="8"/>
  <c r="S47" i="8"/>
  <c r="S55" i="8"/>
  <c r="S63" i="8"/>
  <c r="S71" i="8"/>
  <c r="S79" i="8"/>
  <c r="S87" i="8"/>
  <c r="S95" i="8"/>
  <c r="S103" i="8"/>
  <c r="S111" i="8"/>
  <c r="S119" i="8"/>
  <c r="S16" i="8"/>
  <c r="S24" i="8"/>
  <c r="S32" i="8"/>
  <c r="S40" i="8"/>
  <c r="S48" i="8"/>
  <c r="S56" i="8"/>
  <c r="S64" i="8"/>
  <c r="S72" i="8"/>
  <c r="S80" i="8"/>
  <c r="S88" i="8"/>
  <c r="S96" i="8"/>
  <c r="S104" i="8"/>
  <c r="S112" i="8"/>
  <c r="S120" i="8"/>
  <c r="S20" i="8"/>
  <c r="S28" i="8"/>
  <c r="S36" i="8"/>
  <c r="S44" i="8"/>
  <c r="S52" i="8"/>
  <c r="S60" i="8"/>
  <c r="S21" i="8"/>
  <c r="S29" i="8"/>
  <c r="S37" i="8"/>
  <c r="S45" i="8"/>
  <c r="S53" i="8"/>
  <c r="S61" i="8"/>
  <c r="S69" i="8"/>
  <c r="S77" i="8"/>
  <c r="S85" i="8"/>
  <c r="S93" i="8"/>
  <c r="S101" i="8"/>
  <c r="L5" i="8" s="1"/>
  <c r="S109" i="8"/>
  <c r="S117" i="8"/>
  <c r="S26" i="8"/>
  <c r="S42" i="8"/>
  <c r="S58" i="8"/>
  <c r="S73" i="8"/>
  <c r="S84" i="8"/>
  <c r="S98" i="8"/>
  <c r="S110" i="8"/>
  <c r="S30" i="8"/>
  <c r="S46" i="8"/>
  <c r="S75" i="8"/>
  <c r="S89" i="8"/>
  <c r="S114" i="8"/>
  <c r="S27" i="8"/>
  <c r="S43" i="8"/>
  <c r="S59" i="8"/>
  <c r="S74" i="8"/>
  <c r="S86" i="8"/>
  <c r="S99" i="8"/>
  <c r="L8" i="8" s="1"/>
  <c r="S113" i="8"/>
  <c r="S62" i="8"/>
  <c r="S100" i="8"/>
  <c r="S18" i="8"/>
  <c r="S41" i="8"/>
  <c r="S67" i="8"/>
  <c r="S90" i="8"/>
  <c r="S107" i="8"/>
  <c r="S19" i="8"/>
  <c r="S49" i="8"/>
  <c r="S68" i="8"/>
  <c r="S91" i="8"/>
  <c r="S108" i="8"/>
  <c r="S22" i="8"/>
  <c r="S50" i="8"/>
  <c r="S70" i="8"/>
  <c r="S92" i="8"/>
  <c r="S115" i="8"/>
  <c r="S25" i="8"/>
  <c r="S51" i="8"/>
  <c r="S76" i="8"/>
  <c r="S94" i="8"/>
  <c r="S116" i="8"/>
  <c r="S33" i="8"/>
  <c r="S54" i="8"/>
  <c r="S78" i="8"/>
  <c r="S97" i="8"/>
  <c r="S118" i="8"/>
  <c r="S66" i="8"/>
  <c r="S15" i="8"/>
  <c r="S82" i="8"/>
  <c r="S34" i="8"/>
  <c r="S102" i="8"/>
  <c r="S105" i="8"/>
  <c r="S106" i="8"/>
  <c r="S65" i="8"/>
  <c r="S81" i="8"/>
  <c r="S17" i="8"/>
  <c r="S83" i="8"/>
  <c r="L7" i="8" s="1"/>
  <c r="S35" i="8"/>
  <c r="S38" i="8"/>
  <c r="S57" i="8"/>
  <c r="L6" i="8" s="1"/>
  <c r="S121" i="8"/>
  <c r="L4" i="8" s="1"/>
  <c r="R20" i="8"/>
  <c r="R28" i="8"/>
  <c r="R36" i="8"/>
  <c r="R44" i="8"/>
  <c r="R52" i="8"/>
  <c r="R60" i="8"/>
  <c r="R68" i="8"/>
  <c r="R76" i="8"/>
  <c r="R84" i="8"/>
  <c r="R92" i="8"/>
  <c r="R100" i="8"/>
  <c r="R108" i="8"/>
  <c r="R116" i="8"/>
  <c r="R21" i="8"/>
  <c r="R29" i="8"/>
  <c r="R37" i="8"/>
  <c r="R45" i="8"/>
  <c r="R53" i="8"/>
  <c r="R61" i="8"/>
  <c r="R69" i="8"/>
  <c r="R77" i="8"/>
  <c r="R85" i="8"/>
  <c r="R93" i="8"/>
  <c r="R101" i="8"/>
  <c r="K5" i="8" s="1"/>
  <c r="R109" i="8"/>
  <c r="R117" i="8"/>
  <c r="R18" i="8"/>
  <c r="R26" i="8"/>
  <c r="R34" i="8"/>
  <c r="R42" i="8"/>
  <c r="R50" i="8"/>
  <c r="R58" i="8"/>
  <c r="R66" i="8"/>
  <c r="R74" i="8"/>
  <c r="R82" i="8"/>
  <c r="R90" i="8"/>
  <c r="R98" i="8"/>
  <c r="R106" i="8"/>
  <c r="R114" i="8"/>
  <c r="R15" i="8"/>
  <c r="R16" i="8"/>
  <c r="R30" i="8"/>
  <c r="R41" i="8"/>
  <c r="R55" i="8"/>
  <c r="R67" i="8"/>
  <c r="R80" i="8"/>
  <c r="R94" i="8"/>
  <c r="R105" i="8"/>
  <c r="R119" i="8"/>
  <c r="R32" i="8"/>
  <c r="R57" i="8"/>
  <c r="K6" i="8" s="1"/>
  <c r="R83" i="8"/>
  <c r="K7" i="8" s="1"/>
  <c r="R110" i="8"/>
  <c r="R17" i="8"/>
  <c r="R31" i="8"/>
  <c r="R43" i="8"/>
  <c r="R56" i="8"/>
  <c r="R70" i="8"/>
  <c r="R81" i="8"/>
  <c r="R95" i="8"/>
  <c r="R107" i="8"/>
  <c r="R120" i="8"/>
  <c r="R19" i="8"/>
  <c r="R46" i="8"/>
  <c r="R71" i="8"/>
  <c r="R96" i="8"/>
  <c r="R121" i="8"/>
  <c r="K4" i="8" s="1"/>
  <c r="R23" i="8"/>
  <c r="R40" i="8"/>
  <c r="R63" i="8"/>
  <c r="R86" i="8"/>
  <c r="R103" i="8"/>
  <c r="R24" i="8"/>
  <c r="R47" i="8"/>
  <c r="R64" i="8"/>
  <c r="R87" i="8"/>
  <c r="R104" i="8"/>
  <c r="R25" i="8"/>
  <c r="R48" i="8"/>
  <c r="R65" i="8"/>
  <c r="R88" i="8"/>
  <c r="R111" i="8"/>
  <c r="R27" i="8"/>
  <c r="R72" i="8"/>
  <c r="R89" i="8"/>
  <c r="R112" i="8"/>
  <c r="R33" i="8"/>
  <c r="R73" i="8"/>
  <c r="R91" i="8"/>
  <c r="R113" i="8"/>
  <c r="R49" i="8"/>
  <c r="R51" i="8"/>
  <c r="R75" i="8"/>
  <c r="R22" i="8"/>
  <c r="R78" i="8"/>
  <c r="R79" i="8"/>
  <c r="R97" i="8"/>
  <c r="R99" i="8"/>
  <c r="K8" i="8" s="1"/>
  <c r="R102" i="8"/>
  <c r="R115" i="8"/>
  <c r="R62" i="8"/>
  <c r="R35" i="8"/>
  <c r="R38" i="8"/>
  <c r="R39" i="8"/>
  <c r="R54" i="8"/>
  <c r="R59" i="8"/>
  <c r="R118" i="8"/>
  <c r="T18" i="8"/>
  <c r="T26" i="8"/>
  <c r="T34" i="8"/>
  <c r="T42" i="8"/>
  <c r="T50" i="8"/>
  <c r="T58" i="8"/>
  <c r="T66" i="8"/>
  <c r="T74" i="8"/>
  <c r="T82" i="8"/>
  <c r="T90" i="8"/>
  <c r="T98" i="8"/>
  <c r="T106" i="8"/>
  <c r="T114" i="8"/>
  <c r="T15" i="8"/>
  <c r="T19" i="8"/>
  <c r="T27" i="8"/>
  <c r="T35" i="8"/>
  <c r="T43" i="8"/>
  <c r="T51" i="8"/>
  <c r="T59" i="8"/>
  <c r="T67" i="8"/>
  <c r="T75" i="8"/>
  <c r="T83" i="8"/>
  <c r="M7" i="8" s="1"/>
  <c r="T91" i="8"/>
  <c r="T99" i="8"/>
  <c r="M8" i="8" s="1"/>
  <c r="T107" i="8"/>
  <c r="T115" i="8"/>
  <c r="T22" i="8"/>
  <c r="T30" i="8"/>
  <c r="T38" i="8"/>
  <c r="T46" i="8"/>
  <c r="T54" i="8"/>
  <c r="T62" i="8"/>
  <c r="T70" i="8"/>
  <c r="T78" i="8"/>
  <c r="T86" i="8"/>
  <c r="T23" i="8"/>
  <c r="T31" i="8"/>
  <c r="T39" i="8"/>
  <c r="T47" i="8"/>
  <c r="T55" i="8"/>
  <c r="T63" i="8"/>
  <c r="T71" i="8"/>
  <c r="T79" i="8"/>
  <c r="T87" i="8"/>
  <c r="T95" i="8"/>
  <c r="T103" i="8"/>
  <c r="T111" i="8"/>
  <c r="T119" i="8"/>
  <c r="T16" i="8"/>
  <c r="T24" i="8"/>
  <c r="T32" i="8"/>
  <c r="T40" i="8"/>
  <c r="T48" i="8"/>
  <c r="T56" i="8"/>
  <c r="T64" i="8"/>
  <c r="T72" i="8"/>
  <c r="T80" i="8"/>
  <c r="T88" i="8"/>
  <c r="T96" i="8"/>
  <c r="T104" i="8"/>
  <c r="T112" i="8"/>
  <c r="T120" i="8"/>
  <c r="T20" i="8"/>
  <c r="T41" i="8"/>
  <c r="T61" i="8"/>
  <c r="T84" i="8"/>
  <c r="T101" i="8"/>
  <c r="M5" i="8" s="1"/>
  <c r="T117" i="8"/>
  <c r="T25" i="8"/>
  <c r="T45" i="8"/>
  <c r="T68" i="8"/>
  <c r="T89" i="8"/>
  <c r="T121" i="8"/>
  <c r="M4" i="8" s="1"/>
  <c r="T21" i="8"/>
  <c r="T44" i="8"/>
  <c r="T65" i="8"/>
  <c r="T85" i="8"/>
  <c r="T102" i="8"/>
  <c r="T118" i="8"/>
  <c r="T105" i="8"/>
  <c r="T33" i="8"/>
  <c r="T69" i="8"/>
  <c r="T97" i="8"/>
  <c r="T36" i="8"/>
  <c r="T73" i="8"/>
  <c r="T100" i="8"/>
  <c r="T37" i="8"/>
  <c r="T76" i="8"/>
  <c r="T108" i="8"/>
  <c r="T49" i="8"/>
  <c r="T77" i="8"/>
  <c r="T109" i="8"/>
  <c r="T52" i="8"/>
  <c r="T81" i="8"/>
  <c r="T110" i="8"/>
  <c r="T53" i="8"/>
  <c r="T92" i="8"/>
  <c r="T17" i="8"/>
  <c r="T113" i="8"/>
  <c r="T116" i="8"/>
  <c r="T28" i="8"/>
  <c r="T29" i="8"/>
  <c r="T57" i="8"/>
  <c r="M6" i="8" s="1"/>
  <c r="T60" i="8"/>
  <c r="T93" i="8"/>
  <c r="T94" i="8"/>
  <c r="Q17" i="8"/>
  <c r="Q25" i="8"/>
  <c r="Q33" i="8"/>
  <c r="Q41" i="8"/>
  <c r="Q49" i="8"/>
  <c r="Q57" i="8"/>
  <c r="J6" i="8" s="1"/>
  <c r="Q65" i="8"/>
  <c r="Q73" i="8"/>
  <c r="Q81" i="8"/>
  <c r="Q89" i="8"/>
  <c r="Q97" i="8"/>
  <c r="Q105" i="8"/>
  <c r="Q113" i="8"/>
  <c r="Q18" i="8"/>
  <c r="Q26" i="8"/>
  <c r="Q34" i="8"/>
  <c r="Q42" i="8"/>
  <c r="Q50" i="8"/>
  <c r="Q58" i="8"/>
  <c r="Q66" i="8"/>
  <c r="Q74" i="8"/>
  <c r="Q82" i="8"/>
  <c r="Q90" i="8"/>
  <c r="Q98" i="8"/>
  <c r="Q106" i="8"/>
  <c r="Q114" i="8"/>
  <c r="Q23" i="8"/>
  <c r="Q31" i="8"/>
  <c r="Q39" i="8"/>
  <c r="Q47" i="8"/>
  <c r="Q55" i="8"/>
  <c r="Q63" i="8"/>
  <c r="Q71" i="8"/>
  <c r="Q79" i="8"/>
  <c r="Q87" i="8"/>
  <c r="Q95" i="8"/>
  <c r="Q103" i="8"/>
  <c r="Q111" i="8"/>
  <c r="Q119" i="8"/>
  <c r="Q24" i="8"/>
  <c r="Q37" i="8"/>
  <c r="Q51" i="8"/>
  <c r="Q62" i="8"/>
  <c r="Q76" i="8"/>
  <c r="Q88" i="8"/>
  <c r="Q101" i="8"/>
  <c r="J5" i="8" s="1"/>
  <c r="Q115" i="8"/>
  <c r="Q28" i="8"/>
  <c r="Q53" i="8"/>
  <c r="Q78" i="8"/>
  <c r="Q104" i="8"/>
  <c r="Q27" i="8"/>
  <c r="Q38" i="8"/>
  <c r="Q52" i="8"/>
  <c r="Q64" i="8"/>
  <c r="Q77" i="8"/>
  <c r="Q91" i="8"/>
  <c r="Q102" i="8"/>
  <c r="Q116" i="8"/>
  <c r="Q40" i="8"/>
  <c r="Q67" i="8"/>
  <c r="Q92" i="8"/>
  <c r="Q117" i="8"/>
  <c r="Q19" i="8"/>
  <c r="Q36" i="8"/>
  <c r="Q59" i="8"/>
  <c r="Q80" i="8"/>
  <c r="Q99" i="8"/>
  <c r="J8" i="8" s="1"/>
  <c r="Q120" i="8"/>
  <c r="Q20" i="8"/>
  <c r="Q43" i="8"/>
  <c r="Q60" i="8"/>
  <c r="Q83" i="8"/>
  <c r="J7" i="8" s="1"/>
  <c r="Q100" i="8"/>
  <c r="Q121" i="8"/>
  <c r="J4" i="8" s="1"/>
  <c r="Q21" i="8"/>
  <c r="Q44" i="8"/>
  <c r="Q61" i="8"/>
  <c r="Q84" i="8"/>
  <c r="Q107" i="8"/>
  <c r="Q15" i="8"/>
  <c r="Q22" i="8"/>
  <c r="Q68" i="8"/>
  <c r="Q85" i="8"/>
  <c r="Q29" i="8"/>
  <c r="Q46" i="8"/>
  <c r="Q69" i="8"/>
  <c r="Q109" i="8"/>
  <c r="Q45" i="8"/>
  <c r="Q108" i="8"/>
  <c r="Q86" i="8"/>
  <c r="Q16" i="8"/>
  <c r="Q72" i="8"/>
  <c r="Q30" i="8"/>
  <c r="Q75" i="8"/>
  <c r="Q93" i="8"/>
  <c r="Q94" i="8"/>
  <c r="Q96" i="8"/>
  <c r="Q110" i="8"/>
  <c r="Q112" i="8"/>
  <c r="Q70" i="8"/>
  <c r="Q32" i="8"/>
  <c r="Q35" i="8"/>
  <c r="Q48" i="8"/>
  <c r="Q54" i="8"/>
  <c r="Q56" i="8"/>
  <c r="Q118" i="8"/>
  <c r="P17" i="8"/>
  <c r="P25" i="8"/>
  <c r="P33" i="8"/>
  <c r="P41" i="8"/>
  <c r="P49" i="8"/>
  <c r="P57" i="8"/>
  <c r="I6" i="8" s="1"/>
  <c r="P65" i="8"/>
  <c r="P73" i="8"/>
  <c r="P81" i="8"/>
  <c r="P89" i="8"/>
  <c r="P97" i="8"/>
  <c r="P105" i="8"/>
  <c r="P113" i="8"/>
  <c r="P121" i="8"/>
  <c r="I4" i="8" s="1"/>
  <c r="P19" i="8"/>
  <c r="P35" i="8"/>
  <c r="P18" i="8"/>
  <c r="P26" i="8"/>
  <c r="P34" i="8"/>
  <c r="P42" i="8"/>
  <c r="P50" i="8"/>
  <c r="P58" i="8"/>
  <c r="P66" i="8"/>
  <c r="P74" i="8"/>
  <c r="P82" i="8"/>
  <c r="P90" i="8"/>
  <c r="P98" i="8"/>
  <c r="P106" i="8"/>
  <c r="P114" i="8"/>
  <c r="P15" i="8"/>
  <c r="P27" i="8"/>
  <c r="P43" i="8"/>
  <c r="P24" i="8"/>
  <c r="P38" i="8"/>
  <c r="P51" i="8"/>
  <c r="P61" i="8"/>
  <c r="P71" i="8"/>
  <c r="P83" i="8"/>
  <c r="I7" i="8" s="1"/>
  <c r="P93" i="8"/>
  <c r="P103" i="8"/>
  <c r="P115" i="8"/>
  <c r="P28" i="8"/>
  <c r="P39" i="8"/>
  <c r="P52" i="8"/>
  <c r="P62" i="8"/>
  <c r="P72" i="8"/>
  <c r="P84" i="8"/>
  <c r="P94" i="8"/>
  <c r="P104" i="8"/>
  <c r="P116" i="8"/>
  <c r="P29" i="8"/>
  <c r="P40" i="8"/>
  <c r="P53" i="8"/>
  <c r="P63" i="8"/>
  <c r="P75" i="8"/>
  <c r="P85" i="8"/>
  <c r="P95" i="8"/>
  <c r="P107" i="8"/>
  <c r="P117" i="8"/>
  <c r="P16" i="8"/>
  <c r="P30" i="8"/>
  <c r="P54" i="8"/>
  <c r="P76" i="8"/>
  <c r="P96" i="8"/>
  <c r="P118" i="8"/>
  <c r="P20" i="8"/>
  <c r="P31" i="8"/>
  <c r="P55" i="8"/>
  <c r="P67" i="8"/>
  <c r="P87" i="8"/>
  <c r="P99" i="8"/>
  <c r="I8" i="8" s="1"/>
  <c r="P119" i="8"/>
  <c r="P44" i="8"/>
  <c r="P64" i="8"/>
  <c r="P86" i="8"/>
  <c r="P108" i="8"/>
  <c r="P45" i="8"/>
  <c r="P77" i="8"/>
  <c r="P109" i="8"/>
  <c r="P21" i="8"/>
  <c r="P48" i="8"/>
  <c r="P79" i="8"/>
  <c r="P110" i="8"/>
  <c r="P56" i="8"/>
  <c r="P80" i="8"/>
  <c r="P111" i="8"/>
  <c r="P59" i="8"/>
  <c r="P112" i="8"/>
  <c r="P60" i="8"/>
  <c r="P120" i="8"/>
  <c r="P68" i="8"/>
  <c r="P69" i="8"/>
  <c r="P70" i="8"/>
  <c r="P47" i="8"/>
  <c r="P102" i="8"/>
  <c r="P22" i="8"/>
  <c r="P23" i="8"/>
  <c r="P88" i="8"/>
  <c r="P32" i="8"/>
  <c r="P91" i="8"/>
  <c r="P36" i="8"/>
  <c r="P92" i="8"/>
  <c r="P37" i="8"/>
  <c r="P100" i="8"/>
  <c r="P46" i="8"/>
  <c r="P101" i="8"/>
  <c r="I5" i="8" s="1"/>
  <c r="P78" i="8"/>
  <c r="U21" i="8"/>
  <c r="U29" i="8"/>
  <c r="U37" i="8"/>
  <c r="U45" i="8"/>
  <c r="U53" i="8"/>
  <c r="U61" i="8"/>
  <c r="U69" i="8"/>
  <c r="U77" i="8"/>
  <c r="U85" i="8"/>
  <c r="U93" i="8"/>
  <c r="U101" i="8"/>
  <c r="N5" i="8" s="1"/>
  <c r="U109" i="8"/>
  <c r="U117" i="8"/>
  <c r="U22" i="8"/>
  <c r="U30" i="8"/>
  <c r="U38" i="8"/>
  <c r="U46" i="8"/>
  <c r="U54" i="8"/>
  <c r="U62" i="8"/>
  <c r="U70" i="8"/>
  <c r="U78" i="8"/>
  <c r="U86" i="8"/>
  <c r="U94" i="8"/>
  <c r="U102" i="8"/>
  <c r="U110" i="8"/>
  <c r="U118" i="8"/>
  <c r="U17" i="8"/>
  <c r="U25" i="8"/>
  <c r="U33" i="8"/>
  <c r="U41" i="8"/>
  <c r="U49" i="8"/>
  <c r="U57" i="8"/>
  <c r="N6" i="8" s="1"/>
  <c r="U65" i="8"/>
  <c r="U73" i="8"/>
  <c r="U81" i="8"/>
  <c r="U89" i="8"/>
  <c r="U97" i="8"/>
  <c r="U105" i="8"/>
  <c r="U113" i="8"/>
  <c r="U121" i="8"/>
  <c r="N4" i="8" s="1"/>
  <c r="U18" i="8"/>
  <c r="U26" i="8"/>
  <c r="U34" i="8"/>
  <c r="U42" i="8"/>
  <c r="U50" i="8"/>
  <c r="U58" i="8"/>
  <c r="U66" i="8"/>
  <c r="U74" i="8"/>
  <c r="U82" i="8"/>
  <c r="U90" i="8"/>
  <c r="U98" i="8"/>
  <c r="U106" i="8"/>
  <c r="U114" i="8"/>
  <c r="U15" i="8"/>
  <c r="U19" i="8"/>
  <c r="U27" i="8"/>
  <c r="U35" i="8"/>
  <c r="U43" i="8"/>
  <c r="U51" i="8"/>
  <c r="U59" i="8"/>
  <c r="U67" i="8"/>
  <c r="U75" i="8"/>
  <c r="U83" i="8"/>
  <c r="N7" i="8" s="1"/>
  <c r="U91" i="8"/>
  <c r="U99" i="8"/>
  <c r="N8" i="8" s="1"/>
  <c r="U107" i="8"/>
  <c r="U115" i="8"/>
  <c r="U20" i="8"/>
  <c r="U40" i="8"/>
  <c r="U63" i="8"/>
  <c r="U84" i="8"/>
  <c r="U104" i="8"/>
  <c r="U24" i="8"/>
  <c r="U47" i="8"/>
  <c r="U68" i="8"/>
  <c r="U88" i="8"/>
  <c r="U111" i="8"/>
  <c r="U23" i="8"/>
  <c r="U44" i="8"/>
  <c r="U64" i="8"/>
  <c r="U87" i="8"/>
  <c r="U108" i="8"/>
  <c r="U36" i="8"/>
  <c r="U72" i="8"/>
  <c r="U103" i="8"/>
  <c r="U39" i="8"/>
  <c r="U76" i="8"/>
  <c r="U112" i="8"/>
  <c r="U48" i="8"/>
  <c r="U79" i="8"/>
  <c r="U116" i="8"/>
  <c r="U80" i="8"/>
  <c r="U119" i="8"/>
  <c r="U16" i="8"/>
  <c r="U55" i="8"/>
  <c r="U92" i="8"/>
  <c r="U120" i="8"/>
  <c r="U28" i="8"/>
  <c r="U56" i="8"/>
  <c r="U95" i="8"/>
  <c r="U52" i="8"/>
  <c r="U96" i="8"/>
  <c r="U100" i="8"/>
  <c r="U71" i="8"/>
  <c r="U31" i="8"/>
  <c r="U32" i="8"/>
  <c r="U60" i="8"/>
  <c r="AB13" i="9"/>
  <c r="AC36" i="9"/>
  <c r="W115" i="8" l="1"/>
  <c r="W114" i="8"/>
  <c r="W79" i="8"/>
  <c r="W36" i="8"/>
  <c r="W100" i="8"/>
  <c r="W57" i="8"/>
  <c r="W121" i="8"/>
  <c r="W78" i="8"/>
  <c r="W27" i="8"/>
  <c r="W91" i="8"/>
  <c r="W56" i="8"/>
  <c r="W29" i="8"/>
  <c r="W93" i="8"/>
  <c r="W58" i="8"/>
  <c r="W23" i="8"/>
  <c r="W87" i="8"/>
  <c r="W44" i="8"/>
  <c r="W108" i="8"/>
  <c r="W65" i="8"/>
  <c r="W22" i="8"/>
  <c r="W86" i="8"/>
  <c r="W35" i="8"/>
  <c r="W99" i="8"/>
  <c r="W64" i="8"/>
  <c r="W37" i="8"/>
  <c r="W101" i="8"/>
  <c r="W66" i="8"/>
  <c r="W31" i="8"/>
  <c r="W95" i="8"/>
  <c r="W52" i="8"/>
  <c r="W116" i="8"/>
  <c r="W73" i="8"/>
  <c r="W30" i="8"/>
  <c r="W94" i="8"/>
  <c r="W43" i="8"/>
  <c r="W107" i="8"/>
  <c r="W72" i="8"/>
  <c r="W45" i="8"/>
  <c r="W109" i="8"/>
  <c r="W74" i="8"/>
  <c r="W120" i="8"/>
  <c r="W39" i="8"/>
  <c r="W103" i="8"/>
  <c r="W60" i="8"/>
  <c r="W17" i="8"/>
  <c r="W81" i="8"/>
  <c r="W38" i="8"/>
  <c r="W102" i="8"/>
  <c r="W51" i="8"/>
  <c r="W16" i="8"/>
  <c r="W80" i="8"/>
  <c r="W53" i="8"/>
  <c r="W18" i="8"/>
  <c r="W82" i="8"/>
  <c r="W47" i="8"/>
  <c r="W111" i="8"/>
  <c r="W68" i="8"/>
  <c r="W25" i="8"/>
  <c r="W89" i="8"/>
  <c r="W46" i="8"/>
  <c r="W110" i="8"/>
  <c r="W59" i="8"/>
  <c r="W24" i="8"/>
  <c r="W88" i="8"/>
  <c r="W61" i="8"/>
  <c r="W26" i="8"/>
  <c r="W90" i="8"/>
  <c r="W28" i="8"/>
  <c r="W105" i="8"/>
  <c r="W67" i="8"/>
  <c r="W21" i="8"/>
  <c r="W106" i="8"/>
  <c r="W76" i="8"/>
  <c r="W113" i="8"/>
  <c r="W75" i="8"/>
  <c r="W69" i="8"/>
  <c r="W84" i="8"/>
  <c r="W54" i="8"/>
  <c r="W83" i="8"/>
  <c r="W77" i="8"/>
  <c r="W19" i="8"/>
  <c r="W55" i="8"/>
  <c r="W92" i="8"/>
  <c r="W62" i="8"/>
  <c r="W32" i="8"/>
  <c r="W85" i="8"/>
  <c r="W117" i="8"/>
  <c r="W63" i="8"/>
  <c r="W33" i="8"/>
  <c r="W70" i="8"/>
  <c r="W40" i="8"/>
  <c r="W34" i="8"/>
  <c r="W112" i="8"/>
  <c r="W71" i="8"/>
  <c r="W41" i="8"/>
  <c r="W118" i="8"/>
  <c r="W48" i="8"/>
  <c r="W42" i="8"/>
  <c r="W20" i="8"/>
  <c r="W104" i="8"/>
  <c r="W119" i="8"/>
  <c r="W49" i="8"/>
  <c r="W15" i="8"/>
  <c r="W96" i="8"/>
  <c r="W50" i="8"/>
  <c r="W97" i="8"/>
  <c r="W98" i="8"/>
  <c r="Z24" i="8"/>
  <c r="Z88" i="8"/>
  <c r="Z37" i="8"/>
  <c r="Z101" i="8"/>
  <c r="Z58" i="8"/>
  <c r="Z23" i="8"/>
  <c r="Z87" i="8"/>
  <c r="Z44" i="8"/>
  <c r="Z108" i="8"/>
  <c r="Z73" i="8"/>
  <c r="Z46" i="8"/>
  <c r="Z110" i="8"/>
  <c r="Z75" i="8"/>
  <c r="Z113" i="8"/>
  <c r="Z32" i="8"/>
  <c r="Z96" i="8"/>
  <c r="Z45" i="8"/>
  <c r="Z109" i="8"/>
  <c r="Z66" i="8"/>
  <c r="Z31" i="8"/>
  <c r="Z95" i="8"/>
  <c r="Z52" i="8"/>
  <c r="Z17" i="8"/>
  <c r="Z81" i="8"/>
  <c r="Z54" i="8"/>
  <c r="Z19" i="8"/>
  <c r="Z83" i="8"/>
  <c r="Z40" i="8"/>
  <c r="Z104" i="8"/>
  <c r="Z53" i="8"/>
  <c r="Z117" i="8"/>
  <c r="Z74" i="8"/>
  <c r="Z39" i="8"/>
  <c r="Z103" i="8"/>
  <c r="Z60" i="8"/>
  <c r="Z25" i="8"/>
  <c r="Z89" i="8"/>
  <c r="Z62" i="8"/>
  <c r="Z27" i="8"/>
  <c r="Z91" i="8"/>
  <c r="Z48" i="8"/>
  <c r="Z112" i="8"/>
  <c r="Z61" i="8"/>
  <c r="Z18" i="8"/>
  <c r="Z82" i="8"/>
  <c r="Z47" i="8"/>
  <c r="Z111" i="8"/>
  <c r="Z68" i="8"/>
  <c r="Z33" i="8"/>
  <c r="Z97" i="8"/>
  <c r="Z70" i="8"/>
  <c r="Z35" i="8"/>
  <c r="Z99" i="8"/>
  <c r="Z116" i="8"/>
  <c r="Z21" i="8"/>
  <c r="Z42" i="8"/>
  <c r="Z71" i="8"/>
  <c r="Z92" i="8"/>
  <c r="Z30" i="8"/>
  <c r="Z59" i="8"/>
  <c r="Z118" i="8"/>
  <c r="Z50" i="8"/>
  <c r="Z79" i="8"/>
  <c r="Z100" i="8"/>
  <c r="Z38" i="8"/>
  <c r="Z67" i="8"/>
  <c r="Z121" i="8"/>
  <c r="Z16" i="8"/>
  <c r="Z29" i="8"/>
  <c r="Z56" i="8"/>
  <c r="Z69" i="8"/>
  <c r="Z90" i="8"/>
  <c r="Z119" i="8"/>
  <c r="Z41" i="8"/>
  <c r="Z78" i="8"/>
  <c r="Z107" i="8"/>
  <c r="Z64" i="8"/>
  <c r="Z77" i="8"/>
  <c r="Z98" i="8"/>
  <c r="Z20" i="8"/>
  <c r="Z49" i="8"/>
  <c r="Z86" i="8"/>
  <c r="Z63" i="8"/>
  <c r="Z72" i="8"/>
  <c r="Z85" i="8"/>
  <c r="Z106" i="8"/>
  <c r="Z28" i="8"/>
  <c r="Z57" i="8"/>
  <c r="Z94" i="8"/>
  <c r="Z115" i="8"/>
  <c r="Z84" i="8"/>
  <c r="Z80" i="8"/>
  <c r="Z93" i="8"/>
  <c r="Z114" i="8"/>
  <c r="Z36" i="8"/>
  <c r="Z65" i="8"/>
  <c r="Z102" i="8"/>
  <c r="Z15" i="8"/>
  <c r="Z51" i="8"/>
  <c r="Z120" i="8"/>
  <c r="Z26" i="8"/>
  <c r="Z55" i="8"/>
  <c r="Z76" i="8"/>
  <c r="Z105" i="8"/>
  <c r="Z43" i="8"/>
  <c r="Z34" i="8"/>
  <c r="Z22" i="8"/>
  <c r="AA119" i="8"/>
  <c r="AA43" i="8"/>
  <c r="AA107" i="8"/>
  <c r="AA64" i="8"/>
  <c r="AA21" i="8"/>
  <c r="AA85" i="8"/>
  <c r="AA42" i="8"/>
  <c r="AA106" i="8"/>
  <c r="AA71" i="8"/>
  <c r="AA36" i="8"/>
  <c r="AA100" i="8"/>
  <c r="AA65" i="8"/>
  <c r="AA38" i="8"/>
  <c r="AA102" i="8"/>
  <c r="AA51" i="8"/>
  <c r="AA72" i="8"/>
  <c r="AA93" i="8"/>
  <c r="AA114" i="8"/>
  <c r="AA79" i="8"/>
  <c r="AA108" i="8"/>
  <c r="AA46" i="8"/>
  <c r="AA115" i="8"/>
  <c r="AA29" i="8"/>
  <c r="AA50" i="8"/>
  <c r="AA44" i="8"/>
  <c r="AA73" i="8"/>
  <c r="AA110" i="8"/>
  <c r="AA67" i="8"/>
  <c r="AA24" i="8"/>
  <c r="AA88" i="8"/>
  <c r="AA45" i="8"/>
  <c r="AA109" i="8"/>
  <c r="AA66" i="8"/>
  <c r="AA35" i="8"/>
  <c r="AA40" i="8"/>
  <c r="AA37" i="8"/>
  <c r="AA26" i="8"/>
  <c r="AA31" i="8"/>
  <c r="AA111" i="8"/>
  <c r="AA92" i="8"/>
  <c r="AA89" i="8"/>
  <c r="AA78" i="8"/>
  <c r="AA53" i="8"/>
  <c r="AA75" i="8"/>
  <c r="AA56" i="8"/>
  <c r="AA61" i="8"/>
  <c r="AA58" i="8"/>
  <c r="AA47" i="8"/>
  <c r="AA28" i="8"/>
  <c r="AA25" i="8"/>
  <c r="AA105" i="8"/>
  <c r="AA94" i="8"/>
  <c r="AA118" i="8"/>
  <c r="AA120" i="8"/>
  <c r="AA81" i="8"/>
  <c r="AA20" i="8"/>
  <c r="AA83" i="8"/>
  <c r="AA80" i="8"/>
  <c r="AA69" i="8"/>
  <c r="AA74" i="8"/>
  <c r="AA55" i="8"/>
  <c r="AA52" i="8"/>
  <c r="AA33" i="8"/>
  <c r="AA22" i="8"/>
  <c r="AA15" i="8"/>
  <c r="AA96" i="8"/>
  <c r="AA82" i="8"/>
  <c r="AA60" i="8"/>
  <c r="AA30" i="8"/>
  <c r="AA104" i="8"/>
  <c r="AA87" i="8"/>
  <c r="AA54" i="8"/>
  <c r="AA32" i="8"/>
  <c r="AA103" i="8"/>
  <c r="AA59" i="8"/>
  <c r="AA17" i="8"/>
  <c r="AA113" i="8"/>
  <c r="AA91" i="8"/>
  <c r="AA77" i="8"/>
  <c r="AA63" i="8"/>
  <c r="AA41" i="8"/>
  <c r="AA90" i="8"/>
  <c r="AA49" i="8"/>
  <c r="AA27" i="8"/>
  <c r="AA84" i="8"/>
  <c r="AA39" i="8"/>
  <c r="AA116" i="8"/>
  <c r="AA99" i="8"/>
  <c r="AA101" i="8"/>
  <c r="AA68" i="8"/>
  <c r="AA23" i="8"/>
  <c r="AA121" i="8"/>
  <c r="AA48" i="8"/>
  <c r="AA86" i="8"/>
  <c r="AA19" i="8"/>
  <c r="AA16" i="8"/>
  <c r="AA112" i="8"/>
  <c r="AA117" i="8"/>
  <c r="AA98" i="8"/>
  <c r="AA95" i="8"/>
  <c r="AA76" i="8"/>
  <c r="AA57" i="8"/>
  <c r="AA62" i="8"/>
  <c r="AA18" i="8"/>
  <c r="AA70" i="8"/>
  <c r="AA34" i="8"/>
  <c r="AA97" i="8"/>
  <c r="Y121" i="8"/>
  <c r="Y21" i="8"/>
  <c r="Y85" i="8"/>
  <c r="Y42" i="8"/>
  <c r="Y106" i="8"/>
  <c r="Y63" i="8"/>
  <c r="Y20" i="8"/>
  <c r="Y84" i="8"/>
  <c r="Y41" i="8"/>
  <c r="Y105" i="8"/>
  <c r="Y78" i="8"/>
  <c r="Y43" i="8"/>
  <c r="Y107" i="8"/>
  <c r="Y72" i="8"/>
  <c r="Y115" i="8"/>
  <c r="Y28" i="8"/>
  <c r="Y86" i="8"/>
  <c r="Y16" i="8"/>
  <c r="Y29" i="8"/>
  <c r="Y93" i="8"/>
  <c r="Y50" i="8"/>
  <c r="Y114" i="8"/>
  <c r="Y71" i="8"/>
  <c r="Y92" i="8"/>
  <c r="Y49" i="8"/>
  <c r="Y22" i="8"/>
  <c r="Y51" i="8"/>
  <c r="Y80" i="8"/>
  <c r="Y120" i="8"/>
  <c r="Y37" i="8"/>
  <c r="Y101" i="8"/>
  <c r="Y58" i="8"/>
  <c r="Y15" i="8"/>
  <c r="Y79" i="8"/>
  <c r="Y36" i="8"/>
  <c r="Y100" i="8"/>
  <c r="Y57" i="8"/>
  <c r="Y30" i="8"/>
  <c r="Y94" i="8"/>
  <c r="Y59" i="8"/>
  <c r="Y24" i="8"/>
  <c r="Y88" i="8"/>
  <c r="Y45" i="8"/>
  <c r="Y109" i="8"/>
  <c r="Y66" i="8"/>
  <c r="Y23" i="8"/>
  <c r="Y87" i="8"/>
  <c r="Y44" i="8"/>
  <c r="Y108" i="8"/>
  <c r="Y65" i="8"/>
  <c r="Y38" i="8"/>
  <c r="Y102" i="8"/>
  <c r="Y67" i="8"/>
  <c r="Y32" i="8"/>
  <c r="Y96" i="8"/>
  <c r="Y69" i="8"/>
  <c r="Y90" i="8"/>
  <c r="Y111" i="8"/>
  <c r="Y25" i="8"/>
  <c r="Y62" i="8"/>
  <c r="Y91" i="8"/>
  <c r="Y77" i="8"/>
  <c r="Y98" i="8"/>
  <c r="Y119" i="8"/>
  <c r="Y33" i="8"/>
  <c r="Y70" i="8"/>
  <c r="Y99" i="8"/>
  <c r="Y117" i="8"/>
  <c r="Y31" i="8"/>
  <c r="Y52" i="8"/>
  <c r="Y73" i="8"/>
  <c r="Y110" i="8"/>
  <c r="Y40" i="8"/>
  <c r="Y118" i="8"/>
  <c r="Y103" i="8"/>
  <c r="Y18" i="8"/>
  <c r="Y39" i="8"/>
  <c r="Y60" i="8"/>
  <c r="Y81" i="8"/>
  <c r="Y19" i="8"/>
  <c r="Y48" i="8"/>
  <c r="Y17" i="8"/>
  <c r="Y26" i="8"/>
  <c r="Y47" i="8"/>
  <c r="Y68" i="8"/>
  <c r="Y89" i="8"/>
  <c r="Y27" i="8"/>
  <c r="Y56" i="8"/>
  <c r="Y113" i="8"/>
  <c r="Y34" i="8"/>
  <c r="Y55" i="8"/>
  <c r="Y76" i="8"/>
  <c r="Y97" i="8"/>
  <c r="Y35" i="8"/>
  <c r="Y64" i="8"/>
  <c r="Y82" i="8"/>
  <c r="Y83" i="8"/>
  <c r="Y53" i="8"/>
  <c r="Y74" i="8"/>
  <c r="Y95" i="8"/>
  <c r="Y116" i="8"/>
  <c r="Y46" i="8"/>
  <c r="Y75" i="8"/>
  <c r="Y104" i="8"/>
  <c r="Y112" i="8"/>
  <c r="Y61" i="8"/>
  <c r="Y54" i="8"/>
  <c r="X118" i="8"/>
  <c r="X42" i="8"/>
  <c r="X106" i="8"/>
  <c r="X71" i="8"/>
  <c r="X28" i="8"/>
  <c r="X92" i="8"/>
  <c r="X41" i="8"/>
  <c r="X105" i="8"/>
  <c r="X62" i="8"/>
  <c r="X27" i="8"/>
  <c r="X91" i="8"/>
  <c r="X56" i="8"/>
  <c r="X29" i="8"/>
  <c r="X93" i="8"/>
  <c r="X50" i="8"/>
  <c r="X79" i="8"/>
  <c r="X100" i="8"/>
  <c r="X113" i="8"/>
  <c r="X35" i="8"/>
  <c r="X64" i="8"/>
  <c r="X101" i="8"/>
  <c r="X112" i="8"/>
  <c r="X114" i="8"/>
  <c r="X36" i="8"/>
  <c r="X49" i="8"/>
  <c r="X70" i="8"/>
  <c r="X99" i="8"/>
  <c r="X37" i="8"/>
  <c r="X58" i="8"/>
  <c r="X23" i="8"/>
  <c r="X87" i="8"/>
  <c r="X44" i="8"/>
  <c r="X108" i="8"/>
  <c r="X57" i="8"/>
  <c r="X121" i="8"/>
  <c r="X78" i="8"/>
  <c r="X43" i="8"/>
  <c r="X107" i="8"/>
  <c r="X66" i="8"/>
  <c r="X31" i="8"/>
  <c r="X95" i="8"/>
  <c r="X52" i="8"/>
  <c r="X116" i="8"/>
  <c r="X65" i="8"/>
  <c r="X22" i="8"/>
  <c r="X86" i="8"/>
  <c r="X51" i="8"/>
  <c r="X16" i="8"/>
  <c r="X80" i="8"/>
  <c r="X53" i="8"/>
  <c r="X120" i="8"/>
  <c r="X26" i="8"/>
  <c r="X55" i="8"/>
  <c r="X76" i="8"/>
  <c r="X89" i="8"/>
  <c r="X110" i="8"/>
  <c r="X40" i="8"/>
  <c r="X61" i="8"/>
  <c r="X34" i="8"/>
  <c r="X63" i="8"/>
  <c r="X84" i="8"/>
  <c r="X97" i="8"/>
  <c r="X19" i="8"/>
  <c r="X117" i="8"/>
  <c r="X74" i="8"/>
  <c r="X103" i="8"/>
  <c r="X15" i="8"/>
  <c r="X30" i="8"/>
  <c r="X59" i="8"/>
  <c r="X72" i="8"/>
  <c r="X77" i="8"/>
  <c r="X18" i="8"/>
  <c r="X102" i="8"/>
  <c r="X48" i="8"/>
  <c r="X82" i="8"/>
  <c r="X111" i="8"/>
  <c r="X17" i="8"/>
  <c r="X38" i="8"/>
  <c r="X67" i="8"/>
  <c r="X88" i="8"/>
  <c r="X85" i="8"/>
  <c r="X115" i="8"/>
  <c r="X83" i="8"/>
  <c r="X104" i="8"/>
  <c r="X68" i="8"/>
  <c r="X90" i="8"/>
  <c r="X119" i="8"/>
  <c r="X25" i="8"/>
  <c r="X46" i="8"/>
  <c r="X75" i="8"/>
  <c r="X96" i="8"/>
  <c r="X109" i="8"/>
  <c r="X69" i="8"/>
  <c r="X98" i="8"/>
  <c r="X20" i="8"/>
  <c r="X33" i="8"/>
  <c r="X54" i="8"/>
  <c r="X81" i="8"/>
  <c r="X45" i="8"/>
  <c r="X39" i="8"/>
  <c r="X60" i="8"/>
  <c r="X73" i="8"/>
  <c r="X94" i="8"/>
  <c r="X24" i="8"/>
  <c r="X21" i="8"/>
  <c r="X47" i="8"/>
  <c r="X32" i="8"/>
  <c r="AB96" i="8" l="1"/>
  <c r="AC96" i="8" s="1"/>
  <c r="AB118" i="8"/>
  <c r="AC118" i="8" s="1"/>
  <c r="AB63" i="8"/>
  <c r="AC63" i="8" s="1"/>
  <c r="AB77" i="8"/>
  <c r="AC77" i="8" s="1"/>
  <c r="AB106" i="8"/>
  <c r="AC106" i="8" s="1"/>
  <c r="AB88" i="8"/>
  <c r="AC88" i="8" s="1"/>
  <c r="AB111" i="8"/>
  <c r="AC111" i="8" s="1"/>
  <c r="AB102" i="8"/>
  <c r="AC102" i="8" s="1"/>
  <c r="AB74" i="8"/>
  <c r="AC74" i="8" s="1"/>
  <c r="AB73" i="8"/>
  <c r="AC73" i="8" s="1"/>
  <c r="AB64" i="8"/>
  <c r="AC64" i="8" s="1"/>
  <c r="AB87" i="8"/>
  <c r="AC87" i="8" s="1"/>
  <c r="AB78" i="8"/>
  <c r="AC78" i="8" s="1"/>
  <c r="AB15" i="8"/>
  <c r="AB41" i="8"/>
  <c r="AC41" i="8" s="1"/>
  <c r="AB117" i="8"/>
  <c r="AC117" i="8" s="1"/>
  <c r="AB83" i="8"/>
  <c r="AC83" i="8" s="1"/>
  <c r="AB21" i="8"/>
  <c r="AC21" i="8" s="1"/>
  <c r="AB24" i="8"/>
  <c r="AC24" i="8" s="1"/>
  <c r="AB47" i="8"/>
  <c r="AC47" i="8" s="1"/>
  <c r="AB38" i="8"/>
  <c r="AC38" i="8" s="1"/>
  <c r="AB109" i="8"/>
  <c r="AC109" i="8" s="1"/>
  <c r="AB116" i="8"/>
  <c r="AC116" i="8" s="1"/>
  <c r="AB99" i="8"/>
  <c r="AC99" i="8" s="1"/>
  <c r="AB23" i="8"/>
  <c r="AC23" i="8" s="1"/>
  <c r="AB121" i="8"/>
  <c r="AC121" i="8" s="1"/>
  <c r="AB49" i="8"/>
  <c r="AC49" i="8" s="1"/>
  <c r="AB71" i="8"/>
  <c r="AC71" i="8" s="1"/>
  <c r="AB85" i="8"/>
  <c r="AC85" i="8" s="1"/>
  <c r="AB54" i="8"/>
  <c r="AC54" i="8" s="1"/>
  <c r="AB67" i="8"/>
  <c r="AC67" i="8" s="1"/>
  <c r="AB59" i="8"/>
  <c r="AC59" i="8" s="1"/>
  <c r="AB82" i="8"/>
  <c r="AC82" i="8" s="1"/>
  <c r="AB81" i="8"/>
  <c r="AC81" i="8" s="1"/>
  <c r="AB45" i="8"/>
  <c r="AC45" i="8" s="1"/>
  <c r="AB52" i="8"/>
  <c r="AC52" i="8" s="1"/>
  <c r="AB35" i="8"/>
  <c r="AC35" i="8" s="1"/>
  <c r="AB58" i="8"/>
  <c r="AC58" i="8" s="1"/>
  <c r="AB57" i="8"/>
  <c r="AC57" i="8" s="1"/>
  <c r="AB119" i="8"/>
  <c r="AC119" i="8" s="1"/>
  <c r="AB112" i="8"/>
  <c r="AC112" i="8" s="1"/>
  <c r="AB32" i="8"/>
  <c r="AC32" i="8" s="1"/>
  <c r="AB84" i="8"/>
  <c r="AC84" i="8" s="1"/>
  <c r="AB105" i="8"/>
  <c r="AC105" i="8" s="1"/>
  <c r="AB110" i="8"/>
  <c r="AC110" i="8" s="1"/>
  <c r="AB18" i="8"/>
  <c r="AC18" i="8" s="1"/>
  <c r="AB17" i="8"/>
  <c r="AC17" i="8" s="1"/>
  <c r="AB72" i="8"/>
  <c r="AC72" i="8" s="1"/>
  <c r="AB95" i="8"/>
  <c r="AC95" i="8" s="1"/>
  <c r="AB86" i="8"/>
  <c r="AC86" i="8" s="1"/>
  <c r="AB93" i="8"/>
  <c r="AC93" i="8" s="1"/>
  <c r="AB100" i="8"/>
  <c r="AC100" i="8" s="1"/>
  <c r="AB104" i="8"/>
  <c r="AC104" i="8" s="1"/>
  <c r="AB34" i="8"/>
  <c r="AC34" i="8" s="1"/>
  <c r="AB62" i="8"/>
  <c r="AC62" i="8" s="1"/>
  <c r="AB69" i="8"/>
  <c r="AC69" i="8" s="1"/>
  <c r="AB28" i="8"/>
  <c r="AC28" i="8" s="1"/>
  <c r="AB46" i="8"/>
  <c r="AC46" i="8" s="1"/>
  <c r="AB53" i="8"/>
  <c r="AC53" i="8" s="1"/>
  <c r="AB60" i="8"/>
  <c r="AC60" i="8" s="1"/>
  <c r="AB107" i="8"/>
  <c r="AC107" i="8" s="1"/>
  <c r="AB31" i="8"/>
  <c r="AC31" i="8" s="1"/>
  <c r="AB22" i="8"/>
  <c r="AC22" i="8" s="1"/>
  <c r="AB29" i="8"/>
  <c r="AC29" i="8" s="1"/>
  <c r="AB36" i="8"/>
  <c r="AC36" i="8" s="1"/>
  <c r="AB98" i="8"/>
  <c r="AC98" i="8" s="1"/>
  <c r="AB20" i="8"/>
  <c r="AC20" i="8" s="1"/>
  <c r="AB40" i="8"/>
  <c r="AC40" i="8" s="1"/>
  <c r="AB92" i="8"/>
  <c r="AC92" i="8" s="1"/>
  <c r="AB75" i="8"/>
  <c r="AC75" i="8" s="1"/>
  <c r="AB90" i="8"/>
  <c r="AC90" i="8" s="1"/>
  <c r="AB89" i="8"/>
  <c r="AC89" i="8" s="1"/>
  <c r="AB80" i="8"/>
  <c r="AC80" i="8" s="1"/>
  <c r="AB103" i="8"/>
  <c r="AC103" i="8" s="1"/>
  <c r="AB43" i="8"/>
  <c r="AC43" i="8" s="1"/>
  <c r="AB66" i="8"/>
  <c r="AC66" i="8" s="1"/>
  <c r="AB65" i="8"/>
  <c r="AC65" i="8" s="1"/>
  <c r="AB56" i="8"/>
  <c r="AC56" i="8" s="1"/>
  <c r="AB79" i="8"/>
  <c r="AC79" i="8" s="1"/>
  <c r="AB97" i="8"/>
  <c r="AC97" i="8" s="1"/>
  <c r="AB42" i="8"/>
  <c r="AC42" i="8" s="1"/>
  <c r="AB70" i="8"/>
  <c r="AC70" i="8" s="1"/>
  <c r="AB55" i="8"/>
  <c r="AC55" i="8" s="1"/>
  <c r="AB113" i="8"/>
  <c r="AC113" i="8" s="1"/>
  <c r="AB26" i="8"/>
  <c r="AC26" i="8" s="1"/>
  <c r="AB25" i="8"/>
  <c r="AC25" i="8" s="1"/>
  <c r="AB16" i="8"/>
  <c r="AC16" i="8" s="1"/>
  <c r="AB39" i="8"/>
  <c r="AC39" i="8" s="1"/>
  <c r="AB94" i="8"/>
  <c r="AC94" i="8" s="1"/>
  <c r="AB101" i="8"/>
  <c r="AC101" i="8" s="1"/>
  <c r="AB108" i="8"/>
  <c r="AC108" i="8" s="1"/>
  <c r="AB91" i="8"/>
  <c r="AC91" i="8" s="1"/>
  <c r="AB114" i="8"/>
  <c r="AC114" i="8" s="1"/>
  <c r="AB50" i="8"/>
  <c r="AC50" i="8" s="1"/>
  <c r="AB48" i="8"/>
  <c r="AC48" i="8" s="1"/>
  <c r="AB33" i="8"/>
  <c r="AC33" i="8" s="1"/>
  <c r="AB19" i="8"/>
  <c r="AC19" i="8" s="1"/>
  <c r="AB76" i="8"/>
  <c r="AC76" i="8" s="1"/>
  <c r="AB61" i="8"/>
  <c r="AC61" i="8" s="1"/>
  <c r="AB68" i="8"/>
  <c r="AC68" i="8" s="1"/>
  <c r="AB51" i="8"/>
  <c r="AC51" i="8" s="1"/>
  <c r="AB120" i="8"/>
  <c r="AC120" i="8" s="1"/>
  <c r="AB30" i="8"/>
  <c r="AC30" i="8" s="1"/>
  <c r="AB37" i="8"/>
  <c r="AC37" i="8" s="1"/>
  <c r="AB44" i="8"/>
  <c r="AC44" i="8" s="1"/>
  <c r="AB27" i="8"/>
  <c r="AC27" i="8" s="1"/>
  <c r="AB115" i="8"/>
  <c r="AC115" i="8" s="1"/>
  <c r="AB13" i="8" l="1"/>
  <c r="AC15" i="8"/>
</calcChain>
</file>

<file path=xl/sharedStrings.xml><?xml version="1.0" encoding="utf-8"?>
<sst xmlns="http://schemas.openxmlformats.org/spreadsheetml/2006/main" count="18664" uniqueCount="4262">
  <si>
    <t>Organization/Person Name</t>
  </si>
  <si>
    <t>Number of Investments</t>
  </si>
  <si>
    <t>Number of Exits</t>
  </si>
  <si>
    <t>Location</t>
  </si>
  <si>
    <t>Description</t>
  </si>
  <si>
    <t>Investor Type</t>
  </si>
  <si>
    <t>Investment Stage</t>
  </si>
  <si>
    <t>Number of Exits (IPO)</t>
  </si>
  <si>
    <t>Accelerator Duration (in weeks)</t>
  </si>
  <si>
    <t>IPqwery - Patents Granted</t>
  </si>
  <si>
    <t>IPqwery - Trademarks Registered</t>
  </si>
  <si>
    <t>IPqwery - Most Popular Patent Class</t>
  </si>
  <si>
    <t>IPqwery - Most Popular Trademark Class</t>
  </si>
  <si>
    <t>Number of Portfolio Organizations</t>
  </si>
  <si>
    <t>Number of Partner Investments</t>
  </si>
  <si>
    <t>Number of Diversity Investments</t>
  </si>
  <si>
    <t>Number of Lead Investments</t>
  </si>
  <si>
    <t>SEMrush - Average Visits (6 months)</t>
  </si>
  <si>
    <t>SEMrush - Monthly Visits Growth</t>
  </si>
  <si>
    <t>The Johns Hopkins University</t>
  </si>
  <si>
    <t>Baltimore, Maryland, United States</t>
  </si>
  <si>
    <t>Founded in 1876, the Johns Hopkins University is the first research university in America.</t>
  </si>
  <si>
    <t>Accelerator, University Program</t>
  </si>
  <si>
    <t>Early Stage Venture, Seed</t>
  </si>
  <si>
    <t>Medical Or Veterinary Science; Hygiene</t>
  </si>
  <si>
    <t>Education; entertainment</t>
  </si>
  <si>
    <t>MATTER</t>
  </si>
  <si>
    <t>Chicago, Illinois, United States</t>
  </si>
  <si>
    <t>MATTER provides the healthcare industry with technology solutions to improve products and services.</t>
  </si>
  <si>
    <t>Accelerator</t>
  </si>
  <si>
    <t>eFactory</t>
  </si>
  <si>
    <t>Springfield, Missouri, United States</t>
  </si>
  <si>
    <t>Efactory is a business resource center for entrepreneurs and startups in southwest Missouri</t>
  </si>
  <si>
    <t>OnRamp Insurance Accelerator</t>
  </si>
  <si>
    <t>Minneapolis, Minnesota, United States</t>
  </si>
  <si>
    <t>OnRamp Insurance Accelerator the accelerator for insurance innovation.</t>
  </si>
  <si>
    <t>VertueLab</t>
  </si>
  <si>
    <t>Portland, Oregon, United States</t>
  </si>
  <si>
    <t>VertueLab is a climate impact accelerator.</t>
  </si>
  <si>
    <t>Seed</t>
  </si>
  <si>
    <t>Advertising; business</t>
  </si>
  <si>
    <t>Global Accelerator Network</t>
  </si>
  <si>
    <t>Boulder, Colorado, United States</t>
  </si>
  <si>
    <t>Global Accelerator Network, an invite-only organization of short-term, mentorship-driven with terms-favorable-to-entrepreneurs accelerators.</t>
  </si>
  <si>
    <t>SparkLabKC</t>
  </si>
  <si>
    <t>Kansas City, Missouri, United States</t>
  </si>
  <si>
    <t>SparkLabKC Our mission is to support early-stage technology business startups using a proven seed-stage, mentorship-driven accelerator</t>
  </si>
  <si>
    <t>Springboard Enterprises</t>
  </si>
  <si>
    <t>Washington, District of Columbia, United States</t>
  </si>
  <si>
    <t>Springboard‚Äôs mission is to accelerate the growth of entrepreneurial companies led by women.</t>
  </si>
  <si>
    <t>Eunike Ventures</t>
  </si>
  <si>
    <t>Houston, Texas, United States</t>
  </si>
  <si>
    <t>Eunike Ventures is a business accelerator in the oil and gas industry.</t>
  </si>
  <si>
    <t>Accelerator, Angel Group</t>
  </si>
  <si>
    <t>Early Stage Venture</t>
  </si>
  <si>
    <t>RevUp Capital</t>
  </si>
  <si>
    <t>Providence, Rhode Island, United States</t>
  </si>
  <si>
    <t>RevUp Capital invests and supports revenue-driven B2B and B2C companies.</t>
  </si>
  <si>
    <t>OneTraction</t>
  </si>
  <si>
    <t>San Francisco, California, United States</t>
  </si>
  <si>
    <t>Helping Launching Disruptive Startups</t>
  </si>
  <si>
    <t>Hacker Unit</t>
  </si>
  <si>
    <t>Hacker Unit is an B2B remote accelerator.</t>
  </si>
  <si>
    <t>SMASHD Labs</t>
  </si>
  <si>
    <t>Culver City, California, United States</t>
  </si>
  <si>
    <t>SMASHD Labs are looking for companies that have the power to influence, shape and catalyze culture.</t>
  </si>
  <si>
    <t>AgTech Accelerator</t>
  </si>
  <si>
    <t>Morrisville, North Carolina, United States</t>
  </si>
  <si>
    <t>AgTech Accelerator‚Ñ¢, a unique startup accelerator vehicle dedicated to emerging agricultural technologies.</t>
  </si>
  <si>
    <t>Forepont Capital Partners</t>
  </si>
  <si>
    <t>New York, New York, United States</t>
  </si>
  <si>
    <t>Provides permanent capital to invest in the asset manager and strengthen this partnership.</t>
  </si>
  <si>
    <t>Invest Atlanta</t>
  </si>
  <si>
    <t>Atlanta, Georgia, United States</t>
  </si>
  <si>
    <t>Invest Atlanta is the official economic development authority for the City of Atlanta.</t>
  </si>
  <si>
    <t>WaterEquity</t>
  </si>
  <si>
    <t>WaterEquity is the first-ever asset manager exclusively focused on solving the global water and sanitation crisis.</t>
  </si>
  <si>
    <t>Insurance; financial affairs</t>
  </si>
  <si>
    <t>Halliburton Labs</t>
  </si>
  <si>
    <t>Halliburton Labs accelerates the growth of innovative, early-stage companies.</t>
  </si>
  <si>
    <t>Branch Studio</t>
  </si>
  <si>
    <t>Irvine, California, United States</t>
  </si>
  <si>
    <t>We materialize opportunity into revenue generating businesses with fearless ceos</t>
  </si>
  <si>
    <t>Accelerator, Incubator, Micro VC, Venture Capital</t>
  </si>
  <si>
    <t>Early Stage Venture, Private Equity, Seed</t>
  </si>
  <si>
    <t>NYC SeedStart</t>
  </si>
  <si>
    <t>NYC SeedStart is an annual startup accelerator organized by some of the leading venture capital firms, mentors and partners in NYC.</t>
  </si>
  <si>
    <t>Startup Labs UCLA</t>
  </si>
  <si>
    <t>Los Angeles, California, United States</t>
  </si>
  <si>
    <t>Startup Labs is UCLA's student run startup accelerator.</t>
  </si>
  <si>
    <t>StartEd Accelerator</t>
  </si>
  <si>
    <t>We attract and develop and army of education innovators to solve the world's largest challenges.</t>
  </si>
  <si>
    <t>Invent Ventures</t>
  </si>
  <si>
    <t>Santa Monica, California, United States</t>
  </si>
  <si>
    <t>Invent Ventures is a publicly-traded venture firm and technology incubator</t>
  </si>
  <si>
    <t>Debt, Early Stage Venture, Seed</t>
  </si>
  <si>
    <t>Gothams</t>
  </si>
  <si>
    <t>The Gothams-Hub71 Accelerator program is helping to build the next generation of aerospace and defense start-ups.</t>
  </si>
  <si>
    <t>NUMA New York</t>
  </si>
  <si>
    <t>NUMA New York is part of an established global network.Our startup program is designed to help growth stage startups scale in the U.S.</t>
  </si>
  <si>
    <t>L.A. Libations</t>
  </si>
  <si>
    <t>El Segundo, California, United States</t>
  </si>
  <si>
    <t>L.A. Libations is a next-generation beverage accelerator/incubator firm based in El Segundo, California.</t>
  </si>
  <si>
    <t>Accelerator, Incubator</t>
  </si>
  <si>
    <t>AccelerateBaltimore</t>
  </si>
  <si>
    <t>AccelerateBaltimor is an initiative of the Emerging Technology Centers, Baltimore's award winning incubator, and Abell Foundation</t>
  </si>
  <si>
    <t>Wearable World Labs</t>
  </si>
  <si>
    <t>Wearable World Labs is an incubator that is focused on wearable technologies, entrepreneurship, and the internet of things.</t>
  </si>
  <si>
    <t>Crowdfunding, Early Stage Venture, Seed</t>
  </si>
  <si>
    <t>Preccelerator Program</t>
  </si>
  <si>
    <t>Accelerator for Early Stage Startup Companies.</t>
  </si>
  <si>
    <t>Village88 TechLab</t>
  </si>
  <si>
    <t>Bellevue, Washington, United States</t>
  </si>
  <si>
    <t>Village88 TechLab is a tech accelerator that offers funding and engineering resources for entrepreneurs.</t>
  </si>
  <si>
    <t>Socratic Labs</t>
  </si>
  <si>
    <t>Socratic Labs is an educational technology-focused startup accelerator, co-working community, and campus in New York City.</t>
  </si>
  <si>
    <t>Baker &amp; Eastlack Ventures</t>
  </si>
  <si>
    <t>San Diego, California, United States</t>
  </si>
  <si>
    <t>Baker &amp; Eastlack Ventures invests in early stage medical devices and diagnostics.</t>
  </si>
  <si>
    <t>757 Accelerate</t>
  </si>
  <si>
    <t>Norfolk, Virginia, United States</t>
  </si>
  <si>
    <t>A non-profit providing startups with the customized resources and capital they need to grow.</t>
  </si>
  <si>
    <t>Boomtown Health Tech Accelerator</t>
  </si>
  <si>
    <t>Startup accelerator investing in health tech.</t>
  </si>
  <si>
    <t>BRIIA</t>
  </si>
  <si>
    <t>San Ramon, California, United States</t>
  </si>
  <si>
    <t>BRIIA accelerates innovation.  Our 13-sprint program propels early-stage AI-powered startups from prototype to fundability.</t>
  </si>
  <si>
    <t>Parcel B</t>
  </si>
  <si>
    <t>Parcel B is an investment collective of Olin alumni and community member investors who believe in the mission of Olin College.</t>
  </si>
  <si>
    <t>Talent Resources Ventures</t>
  </si>
  <si>
    <t>Talent Resources Ventures is a boutique venture fund focused on early-stage consumer facing brands.</t>
  </si>
  <si>
    <t>Accelerator, Venture Capital</t>
  </si>
  <si>
    <t>Early Stage Venture, Seed, Venture</t>
  </si>
  <si>
    <t>Plug and Play FinTech</t>
  </si>
  <si>
    <t>Sunnyvale, California, United States</t>
  </si>
  <si>
    <t>FinTech focused Accelerator Program</t>
  </si>
  <si>
    <t>GIGTANK</t>
  </si>
  <si>
    <t>Chattanooga, Tennessee, United States</t>
  </si>
  <si>
    <t>GIGTANK is an accelerator for startups developing business applications that thrive on low-latency networks.</t>
  </si>
  <si>
    <t>Ellis Accelerator</t>
  </si>
  <si>
    <t>Ellis Accelerator is a four-month program designed to empower international startups.</t>
  </si>
  <si>
    <t>Plug and Play Food &amp; Beverage</t>
  </si>
  <si>
    <t>Food &amp; Beverage-Focused Startup Accelerator in Silicon Valley.</t>
  </si>
  <si>
    <t>AREA</t>
  </si>
  <si>
    <t>AREA is an intensive, three-month, cohort-based, venture accelerator program for promising startup teams.</t>
  </si>
  <si>
    <t>Textiles and textile goods</t>
  </si>
  <si>
    <t>Chicago Venture Summit</t>
  </si>
  <si>
    <t>Chicago Venture Summit is an event that showcases the best early-stage tech companies in the Midwest.</t>
  </si>
  <si>
    <t>Impulsa Business Accelerator</t>
  </si>
  <si>
    <t>San Jose, California, United States</t>
  </si>
  <si>
    <t>Impulsa Business Accelerator is company that helps small and medium-sized businesses grow their operations.</t>
  </si>
  <si>
    <t>MIT Sandbox Innovation Fund Program</t>
  </si>
  <si>
    <t>Cambridge, Massachusetts, United States</t>
  </si>
  <si>
    <t>MIT Sandbox Innovation Fund Program offers seed funding for student-initiated entrepreneurship ideas.</t>
  </si>
  <si>
    <t>Diana Davis Spencer Foundation</t>
  </si>
  <si>
    <t>The Diana Davis Spencer Fellowship is a 12-month program supporting the leadership development of social entrepreneurs.</t>
  </si>
  <si>
    <t>Seamless Accelerator</t>
  </si>
  <si>
    <t>Grand Rapids, Michigan, United States</t>
  </si>
  <si>
    <t>Seamless is a coalition of world class enterprises seeking IoT startups.</t>
  </si>
  <si>
    <t>1st50K</t>
  </si>
  <si>
    <t>Cape Girardeau, Missouri, United States</t>
  </si>
  <si>
    <t>1ST50K is a startup competition for startup business ideas that offers extensive support from a broad business network.</t>
  </si>
  <si>
    <t>LAUNCH</t>
  </si>
  <si>
    <t>Berkeley, California, United States</t>
  </si>
  <si>
    <t>LAUNCH is Berkeley‚Äôs leading accelerator, designed to transform early stage startups into fundable companies.</t>
  </si>
  <si>
    <t>Plug and Play Brand &amp; Retail</t>
  </si>
  <si>
    <t>Solving the biggest problems top brands, retailers, and industry players face today.</t>
  </si>
  <si>
    <t>DigitalAMN</t>
  </si>
  <si>
    <t>Riverdale, New Jersey, United States</t>
  </si>
  <si>
    <t>DigitalAMN is a Public Accelerator-Incubator (‚ÄúPAI‚Äù),</t>
  </si>
  <si>
    <t>ALTS Accelerator</t>
  </si>
  <si>
    <t>Stamford, Connecticut, United States</t>
  </si>
  <si>
    <t>ALTS Capital provides significant connectivity to financing and innovation resources to facilitate startup success.</t>
  </si>
  <si>
    <t>Stanford Technology Ventures Program</t>
  </si>
  <si>
    <t>Stanford, California, United States</t>
  </si>
  <si>
    <t>STVP accelerates entrepreneurship education at Stanford and around the world.</t>
  </si>
  <si>
    <t>The Mill</t>
  </si>
  <si>
    <t>Las Vegas, Nevada, United States</t>
  </si>
  <si>
    <t>The Mill is an accelerator designed to help entrepreneurs evolve. Ideas &amp; Startups Accelerated.</t>
  </si>
  <si>
    <t>RedTape Ventures</t>
  </si>
  <si>
    <t>RedTape Ventures accelerates early stage technology companies.</t>
  </si>
  <si>
    <t>RedHouse Associates</t>
  </si>
  <si>
    <t>RedHouse Associates was founded in 2011</t>
  </si>
  <si>
    <t>Braitman &amp; Company</t>
  </si>
  <si>
    <t>Braitman &amp; Company is dedicated to invest, advise, and accelerate the growth of early-stage companies.</t>
  </si>
  <si>
    <t>Lab360 Hardware Incubator</t>
  </si>
  <si>
    <t>Santa Clara, California, United States</t>
  </si>
  <si>
    <t>Lab360 focuses on early-stage IoT and Wearable startups, it provides seed investment, intro to investors, mentors and supply chain partners</t>
  </si>
  <si>
    <t>Maritime Blue Innovation Accelerator</t>
  </si>
  <si>
    <t>Maritime Blue Innovation Accelerator is a maritime accelerator.</t>
  </si>
  <si>
    <t>NeuroLaunch</t>
  </si>
  <si>
    <t>NeuroLaunch is the world‚Äôs first accelerator program for neuroscience startups.</t>
  </si>
  <si>
    <t>RealCoAccelerator</t>
  </si>
  <si>
    <t>San Antonio, Texas, United States</t>
  </si>
  <si>
    <t>RealCo is the Startup Accelerator For B2B Startups.</t>
  </si>
  <si>
    <t>Facebook Accelerator Singapore</t>
  </si>
  <si>
    <t>Menlo Park, California, United States</t>
  </si>
  <si>
    <t>Facebook Accelerator Singapore is a 6-month program by Facebook &amp; IMDA Singapore for innovative, data-driven startups.</t>
  </si>
  <si>
    <t>Inova Personalized Health Accelerator</t>
  </si>
  <si>
    <t>Fairfax, Virginia, United States</t>
  </si>
  <si>
    <t>IPHA provides very early-stage capital to high-potential health technology companies.</t>
  </si>
  <si>
    <t>Vanderbilt University Office of Investments</t>
  </si>
  <si>
    <t>Nashville, Tennessee, United States</t>
  </si>
  <si>
    <t>The Vanderbilt University Office of Investments administers the endowment fund for the University and Medical Center.</t>
  </si>
  <si>
    <t>Accelerator, Incubator, University Program</t>
  </si>
  <si>
    <t>Foam Recycling Coalition</t>
  </si>
  <si>
    <t>Virginia, Minnesota, United States</t>
  </si>
  <si>
    <t>Foam Recycling Coalition supports increased recycling of foodservice packaging made from foam polystyrene.</t>
  </si>
  <si>
    <t>Missouri Innovation Center</t>
  </si>
  <si>
    <t>Columbia, Missouri, United States</t>
  </si>
  <si>
    <t>Missouri Innovation Center provides unparalleled entrepreneurial support centered in Columbia, Missouri.</t>
  </si>
  <si>
    <t>Penn Wharton VIP</t>
  </si>
  <si>
    <t>Philadelphia, Pennsylvania, United States</t>
  </si>
  <si>
    <t>University of Pennsylvania's community of 150+ companies in three programs: VIP-C (incubator), VIP-X (accelerator), and VIP-SF (for alums).</t>
  </si>
  <si>
    <t>Accelerator, Co-Working Space, Incubator, University Program</t>
  </si>
  <si>
    <t>New Mobility World</t>
  </si>
  <si>
    <t>New Mobility World - Inside the Future of Mobility and Transportation</t>
  </si>
  <si>
    <t>Collide Village Accelerator Program</t>
  </si>
  <si>
    <t>Addison, Texas, United States</t>
  </si>
  <si>
    <t>The Collide Village Accelrator Program (CVAP) is a milestone driven seed stage startup accelerator in the Dallas, TX.</t>
  </si>
  <si>
    <t>Fish Taco Ventures</t>
  </si>
  <si>
    <t>Notre Dame, Indiana, United States</t>
  </si>
  <si>
    <t>Fish Taco Ventures (FTV) is a seed stage accelerator that facilitates marketplace access for promising new ventures.</t>
  </si>
  <si>
    <t>WIRE Accelerator</t>
  </si>
  <si>
    <t>Amarillo, Texas, United States</t>
  </si>
  <si>
    <t>WIRE Accelerator is a 12-week growth driven accelerator program.</t>
  </si>
  <si>
    <t>Idea Center at the University of Notre Dame</t>
  </si>
  <si>
    <t>South Bend, Indiana, United States</t>
  </si>
  <si>
    <t>The IDEA Center is the fundamental resource for all commercialization and entrepreneurial activities at the University of Notre Dame.</t>
  </si>
  <si>
    <t>SamStella</t>
  </si>
  <si>
    <t>Seed through A - Multi Disciplinary Family Office</t>
  </si>
  <si>
    <t>Accelerator, Micro VC</t>
  </si>
  <si>
    <t>Grapeseed.Bio</t>
  </si>
  <si>
    <t>La Fayette, New York, United States</t>
  </si>
  <si>
    <t>Grapeseed.Bio, is a life science strategic fund and accelerator program.</t>
  </si>
  <si>
    <t>Madworks Seed Accelerator</t>
  </si>
  <si>
    <t>Madison, Wisconsin, United States</t>
  </si>
  <si>
    <t>Their mission is to help entrepreneurs succeed.</t>
  </si>
  <si>
    <t>JFE Accelerator</t>
  </si>
  <si>
    <t>JFE Accelerator works with early stage Israeli startups in Silicon Valley and NYC to help them accelerate their innovations.</t>
  </si>
  <si>
    <t>Edge Edtech Fund</t>
  </si>
  <si>
    <t>Edge Edtech Fund provides the toolsets to help early stage EdTech companies.</t>
  </si>
  <si>
    <t>Same Page Capital</t>
  </si>
  <si>
    <t>Early Stage Tech Investors/Advisors/Operators</t>
  </si>
  <si>
    <t>HubX-LifeSciences</t>
  </si>
  <si>
    <t>North Little Rock, Arkansas, United States</t>
  </si>
  <si>
    <t>HubX‚ÄìLifeSciences, one of the most unique and exciting health care accelerator programs ever offered.</t>
  </si>
  <si>
    <t>Kinetic</t>
  </si>
  <si>
    <t>Lubbock, Texas, United States</t>
  </si>
  <si>
    <t>Kinetic designed to be an economic development resource for West Texas.</t>
  </si>
  <si>
    <t>ICBA ThinkTECH Accelerator 2.0</t>
  </si>
  <si>
    <t>Little Rock, Arkansas, United States</t>
  </si>
  <si>
    <t>The ICBA ThinkTech Accelerator 2.0 is a community bank-focused fintech accelerator in the world.</t>
  </si>
  <si>
    <t>Digital Arts Media Network</t>
  </si>
  <si>
    <t>Digital Arts Media Network is a specialized tech accelerator leveraging the Public Accelerator-Incubator (PAI) model.</t>
  </si>
  <si>
    <t>The eFactory</t>
  </si>
  <si>
    <t>The eFactory is a tech-focused business incubator and entrepreneurial development center.</t>
  </si>
  <si>
    <t>Scythia Accelerator</t>
  </si>
  <si>
    <t>Scythia Accelerator offers angel and pre-seed investments in the CIS region.</t>
  </si>
  <si>
    <t>Crowdfunding, Seed</t>
  </si>
  <si>
    <t>ConsensusOne Ventures</t>
  </si>
  <si>
    <t>ConsensusOne Ventures aims to leverage the individual strength and knowledge of proven professionals with expertise in strategy, business</t>
  </si>
  <si>
    <t>SEA Change</t>
  </si>
  <si>
    <t>Cleveland, Ohio, United States</t>
  </si>
  <si>
    <t>SEA Change is Northeast Ohio‚Äôs new Social Enterprise Accelerator.</t>
  </si>
  <si>
    <t>PennApps Accelerator</t>
  </si>
  <si>
    <t>PennApps Accelerator is a program that bridges the gap between technical projects and viable ventures at Penn.</t>
  </si>
  <si>
    <t>Valley Venture Mentors Accelerator</t>
  </si>
  <si>
    <t>Springfield, Massachusetts, United States</t>
  </si>
  <si>
    <t>Envestnet</t>
  </si>
  <si>
    <t>Chicago Heights, Illinois, United States</t>
  </si>
  <si>
    <t>Envestnet is a leading provider of technology-enabled investment and practice management solutions to financial advisors.</t>
  </si>
  <si>
    <t>SEED SPOT</t>
  </si>
  <si>
    <t>Phoenix, Arizona, United States</t>
  </si>
  <si>
    <t>SEED SPOT is an accelerator focused on supporting impact-driven entrepreneurs across the USA.</t>
  </si>
  <si>
    <t>ReadWrite Labs</t>
  </si>
  <si>
    <t>ReadWrite Labs is a computer software that helps companies and companies to grow.</t>
  </si>
  <si>
    <t>MIT Solve</t>
  </si>
  <si>
    <t>Solve is an initiative of MIT that advances lasting solutions from tech entrepreneurs to address the world's problems.</t>
  </si>
  <si>
    <t>Jefferson Education Accelerator</t>
  </si>
  <si>
    <t>The Jefferson Education Accelerator supports the testing and scaling of solutions that are making a positive impact on student success.</t>
  </si>
  <si>
    <t>Starter Studio</t>
  </si>
  <si>
    <t>Orlando, Florida, United States</t>
  </si>
  <si>
    <t>Starter Studio is a company that provides programs and mentorship to growing entrepreneurs.</t>
  </si>
  <si>
    <t>Accelerator, Co-Working Space, Incubator</t>
  </si>
  <si>
    <t>BrokerTech Ventures</t>
  </si>
  <si>
    <t>Des Moines, Iowa, United States</t>
  </si>
  <si>
    <t>BrokerTech Ventures is a program for investors and innovators building the next generation of technology solutions for insurance agencies.</t>
  </si>
  <si>
    <t>MouseBelt</t>
  </si>
  <si>
    <t>The only full-service blockchain accelerator in the world</t>
  </si>
  <si>
    <t>Accelerator, Incubator, Venture Capital</t>
  </si>
  <si>
    <t>Early Stage Venture, Initial Coin Offering, Seed</t>
  </si>
  <si>
    <t>Code for America</t>
  </si>
  <si>
    <t>Code for America is working towards a government by the people, for the people, that works in the 21st century.</t>
  </si>
  <si>
    <t>Scientific and technological services</t>
  </si>
  <si>
    <t>Startup UCLA Accelerator</t>
  </si>
  <si>
    <t>Startup UCLA Accelerator provides a workspace, guidance, legal services, and mentors to early-stage companies.</t>
  </si>
  <si>
    <t>Upstart Labs</t>
  </si>
  <si>
    <t>Upstart Labs is a startup accelerator that invests in ideas and entrepreneurs.</t>
  </si>
  <si>
    <t>New York Digital Health Accelerator</t>
  </si>
  <si>
    <t>Early and growth stage accelerator for companies developing digital products for medical care providers.</t>
  </si>
  <si>
    <t>Sage Partners</t>
  </si>
  <si>
    <t>Harwich Port, Massachusetts, United States</t>
  </si>
  <si>
    <t>Sage is your Growth Partner - Growth and Experience matter...because together they unleash Value</t>
  </si>
  <si>
    <t>Brand Accelerator</t>
  </si>
  <si>
    <t>Brand Accelerator is a startup accelerator backed by multiple major brands that allows major brands make partnering with startups.</t>
  </si>
  <si>
    <t>Cintrifuse</t>
  </si>
  <si>
    <t>Cincinnati, Ohio, United States</t>
  </si>
  <si>
    <t>Cintrifuse is a Cincinnati-based organization that proactively links entrepreneurs with strategic businesses, research institutions,</t>
  </si>
  <si>
    <t>Blackstone LaunchPad</t>
  </si>
  <si>
    <t>Ithaca, New York, United States</t>
  </si>
  <si>
    <t>Blackstone LaunchPad is a national model for fostering entrepreneurship through higher education.</t>
  </si>
  <si>
    <t>University of Chicago New Venture Challenge</t>
  </si>
  <si>
    <t>Launched in 1996, the Edward L. Kaplan, '71, New Venture Challenge (NVC) is one of the nation's premier business launch programs.</t>
  </si>
  <si>
    <t>Magic Fund</t>
  </si>
  <si>
    <t>Magic Fund operates as an early-stage venture fund backing various founders.</t>
  </si>
  <si>
    <t>Impact USA</t>
  </si>
  <si>
    <t>Impact USA is the 4-step acceleration program for French tech startups in the U.S. launched by the French government.</t>
  </si>
  <si>
    <t>Early Stage Venture, Non Equity Assistance, Seed</t>
  </si>
  <si>
    <t>CyberLaunch</t>
  </si>
  <si>
    <t>The world's leading accelerator for information security and machine learning startups.</t>
  </si>
  <si>
    <t>Bluehill</t>
  </si>
  <si>
    <t>A blockchain incubator and accelerator firm.</t>
  </si>
  <si>
    <t>Startl</t>
  </si>
  <si>
    <t>Brooklyn, New York, United States</t>
  </si>
  <si>
    <t>Startl is a social enterprise dedicated to bringing digital media and learning products to market.</t>
  </si>
  <si>
    <t>Hartford InsurTech Hub</t>
  </si>
  <si>
    <t>Hartford, Connecticut, United States</t>
  </si>
  <si>
    <t>The Hartford InsurTech Hub is an accelerator of Insurtech startups.</t>
  </si>
  <si>
    <t>Brain Trust Accelerator Fund</t>
  </si>
  <si>
    <t>Burlingame, California, United States</t>
  </si>
  <si>
    <t>Brain-Disease Research Investments</t>
  </si>
  <si>
    <t>Exponential Impact</t>
  </si>
  <si>
    <t>Colorado Springs, Colorado, United States</t>
  </si>
  <si>
    <t>Exponential Impact offers accelerator programs in security technologies such as blockchain, artificial intelligence, and cybersecurity.</t>
  </si>
  <si>
    <t>Private Equity</t>
  </si>
  <si>
    <t>CITRIS Foundry</t>
  </si>
  <si>
    <t>CITRIS Foundry is UC Berkeley's deep tech accelerator.</t>
  </si>
  <si>
    <t>Grant, Seed</t>
  </si>
  <si>
    <t>Doordasht Venture</t>
  </si>
  <si>
    <t>Doordasht Venture is a full service global oriented, technology-centered venture capital and private equity firm</t>
  </si>
  <si>
    <t>Accelerator, Private Equity Firm</t>
  </si>
  <si>
    <t>Future Capital Development Fund</t>
  </si>
  <si>
    <t>Richmond, Virginia, United States</t>
  </si>
  <si>
    <t>Future Capital Development Fund Limited is a pooled development fund (PDF) with an active investment program aimed at assisting the</t>
  </si>
  <si>
    <t>America's Seed Fund</t>
  </si>
  <si>
    <t>Alexandria, Virginia, United States</t>
  </si>
  <si>
    <t>America's Seed Fund helps startups and small businesses transform their ideas into marketable products and services.</t>
  </si>
  <si>
    <t>jtangoVC</t>
  </si>
  <si>
    <t>Waltham, Massachusetts, United States</t>
  </si>
  <si>
    <t>jtangoVC provides agnel funding program.</t>
  </si>
  <si>
    <t>Archetype Digital</t>
  </si>
  <si>
    <t>Incubator for early stage frontier technology ventures</t>
  </si>
  <si>
    <t>Bishop Ranch Intelligence Innovation Accelerator</t>
  </si>
  <si>
    <t>Bishop Ranch Innovation Intelligence Accelerator is an integrated data innovation accelerator.</t>
  </si>
  <si>
    <t>LightSpeed Innovations</t>
  </si>
  <si>
    <t>Marina Del Rey, California, United States</t>
  </si>
  <si>
    <t>LightSpeed Innovations is an aerospace startup factory that offers startups with access to a network of experts, mentors, and investors.</t>
  </si>
  <si>
    <t>CrossCoin Ventures</t>
  </si>
  <si>
    <t>CrossCoin Ventures is a digital currency accelerator focused on technologists and entrepreneurs that use Ripple protocol.</t>
  </si>
  <si>
    <t>iVenture Accelerator</t>
  </si>
  <si>
    <t>Urbana, Illinois, United States</t>
  </si>
  <si>
    <t>An Educational Accelerator for top student startups at the University of Illinois</t>
  </si>
  <si>
    <t>firedUP</t>
  </si>
  <si>
    <t>Columbia, South Carolina, United States</t>
  </si>
  <si>
    <t>FiredUp is six months top-shelf mentoring, community support, and a wealth of resources to launch your company.</t>
  </si>
  <si>
    <t>Rho Acceleration</t>
  </si>
  <si>
    <t>Rho Acceleration focuses on control or joint-control investments into "transitional" middle market technology companies.</t>
  </si>
  <si>
    <t>Carib Ventures, LLC</t>
  </si>
  <si>
    <t>Early Stage investment and operations entity in the technology and service sector.</t>
  </si>
  <si>
    <t>MassChallenge Texas</t>
  </si>
  <si>
    <t>Austin, Texas, United States</t>
  </si>
  <si>
    <t>MassChallenge Texas is a startup accelerator that connects the Texas innovation ‚Äútapestry‚Äù and help startups in the Lone Star State win.</t>
  </si>
  <si>
    <t>Non Equity Assistance</t>
  </si>
  <si>
    <t>Two Coins Group</t>
  </si>
  <si>
    <t>Two Coins Group is a startup accelerator focused in the media and entertainment industries.</t>
  </si>
  <si>
    <t>Convertible Note, Early Stage Venture, Seed</t>
  </si>
  <si>
    <t>Colgate Entrepreneurs Fund</t>
  </si>
  <si>
    <t>Hamilton, New York, United States</t>
  </si>
  <si>
    <t>The fund was established in 2013 to grow and advance the ventures of Colgate student and alumni entrepreneurs who are solving problems.</t>
  </si>
  <si>
    <t>Cisco Innovation Grand Challenge</t>
  </si>
  <si>
    <t>A cutting-edge competition designed to inspire, engage and support the next generation of entrepreneurs, startups and developers worldwide.</t>
  </si>
  <si>
    <t>Lorain County Community College Innovation Fund</t>
  </si>
  <si>
    <t>Elyria, Ohio, United States</t>
  </si>
  <si>
    <t>The Innovation Fund, founded by the Lorain County Community College Foundation (2007), is a regional fund focused on supporting</t>
  </si>
  <si>
    <t>Accelerator, University Program, Venture Capital</t>
  </si>
  <si>
    <t>Echoing Green</t>
  </si>
  <si>
    <t>Echoing Green provides social entrepreneurs, both for- and nonprofit, with start-up funding and offers customized support services.</t>
  </si>
  <si>
    <t>Paper, cardboard and goods made from these materials</t>
  </si>
  <si>
    <t>Lofty Ventures</t>
  </si>
  <si>
    <t>We help passionate founders, disruptive startups and innovative organizations change the world.</t>
  </si>
  <si>
    <t>Accelerator, Family Investment Office, Venture Capital</t>
  </si>
  <si>
    <t>Ethereum Classic Labs</t>
  </si>
  <si>
    <t>ETC Labs is dedicated to accelerating the development of Ethereum Classic and supporting blockchain startups.</t>
  </si>
  <si>
    <t>Digital Sandbox KC</t>
  </si>
  <si>
    <t>Early-stage commercialization support</t>
  </si>
  <si>
    <t>Sweat Equity Ventures</t>
  </si>
  <si>
    <t>Sweat Equity Ventures is a Value Accelerator that invests expertise and time in exchange for equity.</t>
  </si>
  <si>
    <t>100+ Accelerator</t>
  </si>
  <si>
    <t>100+ Accelerator is AB InBev's global accelerator program to scale sustainability Startups.</t>
  </si>
  <si>
    <t>International Accelerator</t>
  </si>
  <si>
    <t>IA is an accelerator that provides access to seed funding, quality mentors, and services needed to launch a startup.</t>
  </si>
  <si>
    <t>Innosphere Ventures</t>
  </si>
  <si>
    <t>Fort Collins, Colorado, United States</t>
  </si>
  <si>
    <t>Innosphere Ventures accelerates success of science and technology-based startups with a commercialization program and a seed stage VC fund.</t>
  </si>
  <si>
    <t>The Venture Center</t>
  </si>
  <si>
    <t>The Venture Center is an early-stage startup acceleration and investment firm.</t>
  </si>
  <si>
    <t>Accelerator, Co-Working Space, Startup Competition, Venture Capital</t>
  </si>
  <si>
    <t>Startup Caucus</t>
  </si>
  <si>
    <t>Arlington, Virginia, United States</t>
  </si>
  <si>
    <t>Accelerator investing in companies to help Republicans win elections.</t>
  </si>
  <si>
    <t>Startup Minds</t>
  </si>
  <si>
    <t>West Hollywood, California, United States</t>
  </si>
  <si>
    <t>Startup Minds is a new kind of seed fund and startup accelerator.</t>
  </si>
  <si>
    <t>Startup Monthly</t>
  </si>
  <si>
    <t>We are a global organization helping entrepreneurs create successful tech startups</t>
  </si>
  <si>
    <t>tiphub</t>
  </si>
  <si>
    <t>tiphub is a resource for technology and social enterprise entrepreneurs focused on Africa.</t>
  </si>
  <si>
    <t>French Accelerator</t>
  </si>
  <si>
    <t>A new kind of Accelerator‚Äì French Accelerator helps French innovative startups to enter the US market and scale their development.</t>
  </si>
  <si>
    <t>Early Stage Venture, Private Equity</t>
  </si>
  <si>
    <t>Lafayette General Health System</t>
  </si>
  <si>
    <t>Lafayette, Louisiana, United States</t>
  </si>
  <si>
    <t>Lafayette General Health restores, maintains, and improves the health of people in the communities it serves.</t>
  </si>
  <si>
    <t>Accelerator, Corporate Venture Capital, Micro VC, Startup Competition, Venture Debt</t>
  </si>
  <si>
    <t>Medical services; veterinary services</t>
  </si>
  <si>
    <t>ASU ScaleU</t>
  </si>
  <si>
    <t>Tempe, Arizona, United States</t>
  </si>
  <si>
    <t>ASU ScaleU is a functional higher education technology accelerator in which we integrate, test and validate new technologies.</t>
  </si>
  <si>
    <t>Social Enterprise Greenhouse</t>
  </si>
  <si>
    <t>Social Enterprise Greenhouse creates positive social and economic impacts by supporting social entrepreneurs</t>
  </si>
  <si>
    <t>ForgeHealth</t>
  </si>
  <si>
    <t>Forge funds digital health startups, help them launch pilots, and connect healthcare with tech.</t>
  </si>
  <si>
    <t>MDJ Group</t>
  </si>
  <si>
    <t>Tampa, Florida, United States</t>
  </si>
  <si>
    <t>MDJ Group grows companies in the areas of information security, network infrastructure, and human capital management.</t>
  </si>
  <si>
    <t>Elevar</t>
  </si>
  <si>
    <t>Elevar is a Silicon Valley-based innovation advisory firm that provides services for large enterprises and early stage startups.</t>
  </si>
  <si>
    <t>Agility Collective</t>
  </si>
  <si>
    <t>St Louis, Missouri, United States</t>
  </si>
  <si>
    <t>A venture studio &amp; launchpad for direct-to-consumer brands.  Come build with us.</t>
  </si>
  <si>
    <t>Coal Hill Ventures</t>
  </si>
  <si>
    <t>Pittsburgh, Pennsylvania, United States</t>
  </si>
  <si>
    <t>Helping catalyze industrial tranformations by investing in ambitious deep tech companies.</t>
  </si>
  <si>
    <t>Data Elite</t>
  </si>
  <si>
    <t>Data Elite, an accelerator and incubator, does seed investments by providing early stage funding and counseling for Big Data startups.</t>
  </si>
  <si>
    <t>GENIUS NY</t>
  </si>
  <si>
    <t>Syracuse, New York, United States</t>
  </si>
  <si>
    <t>GENIUS NY is focused on Startups specializing in Unmanned Systems; software, hardware, analytics.</t>
  </si>
  <si>
    <t>Berkeley Ventures</t>
  </si>
  <si>
    <t>Berkeley Ventures is itself a startup, founded in April 09. We are a for profit incubator based in the heart of high tech the Bay Area.</t>
  </si>
  <si>
    <t>Michelson Runway EdTech Accelerator</t>
  </si>
  <si>
    <t>Their goal is to increase student access to, persistence in, progress through, and completion of postsecondary education.</t>
  </si>
  <si>
    <t>ABQid</t>
  </si>
  <si>
    <t>Albuquerque, New Mexico, United States</t>
  </si>
  <si>
    <t>ABQid provides a rigorously mentored, 12-week program focused on customer discovery and validation.</t>
  </si>
  <si>
    <t>MIT Inclusive Innovation Challenge</t>
  </si>
  <si>
    <t>Straight Shot</t>
  </si>
  <si>
    <t>Omaha, Nebraska, United States</t>
  </si>
  <si>
    <t>E-Commerce, web services, and logistics accelerator in Omaha.</t>
  </si>
  <si>
    <t>Ignite Advisors</t>
  </si>
  <si>
    <t>Independent early stage investment fund. Partnering  w/ founders to accelerate transformative ideas.</t>
  </si>
  <si>
    <t>Legal services</t>
  </si>
  <si>
    <t>Proto Accelerator</t>
  </si>
  <si>
    <t>Lansing, Michigan, United States</t>
  </si>
  <si>
    <t>Proto Accelerator is a startup accelerator.</t>
  </si>
  <si>
    <t>FoundersPad</t>
  </si>
  <si>
    <t>Bend, Oregon, United States</t>
  </si>
  <si>
    <t>FoundersPad is an early-stage startup fund and mentorship program in Bend, OR.</t>
  </si>
  <si>
    <t>AgLaunch Accelerator</t>
  </si>
  <si>
    <t>Memphis, Tennessee, United States</t>
  </si>
  <si>
    <t>AgLaunch is an agritech-focused business acceleration program.</t>
  </si>
  <si>
    <t>Purdue Ag-celerator</t>
  </si>
  <si>
    <t>West Lafayette, Indiana, United States</t>
  </si>
  <si>
    <t>Purdue Ag-celerator is a $2 million plant sciences innovation fund designed to provide critical startup support for Purdue innovators.</t>
  </si>
  <si>
    <t>OneValley</t>
  </si>
  <si>
    <t>San Mateo, California, United States</t>
  </si>
  <si>
    <t>OneValley is a global entrepreneurship platform for individuals, startups, and corporations seeking innovation and accelerated growth.</t>
  </si>
  <si>
    <t>Lighthouse Labs RVA</t>
  </si>
  <si>
    <t>Lighthouse Labs is a founder friendly accelerator that provides $20k for 0% equity.</t>
  </si>
  <si>
    <t>Non Equity Assistance, Seed</t>
  </si>
  <si>
    <t>Accelr8</t>
  </si>
  <si>
    <t>Boston, Massachusetts, United States</t>
  </si>
  <si>
    <t>Accelr8 is an impact fund that seeks to invest in companies that accelerates the reduction and sequestration of greenhouse gases.</t>
  </si>
  <si>
    <t>4Catalyzer</t>
  </si>
  <si>
    <t>Guilford, Connecticut, United States</t>
  </si>
  <si>
    <t>Transforming Medicine with Micro-Fabricated Devices, Deep Learning and Cloud Computing</t>
  </si>
  <si>
    <t>FinTech Innovation Lab</t>
  </si>
  <si>
    <t>FinTech Innovation Lab is building the future of fintech in NYC by supporting early &amp; growth stage fintech startups.</t>
  </si>
  <si>
    <t>nbkc bank</t>
  </si>
  <si>
    <t>Overland Park, Kansas, United States</t>
  </si>
  <si>
    <t>A modern bank leveraging fintech partnerships to help people and businesses safely save, move and borrow money‚Äîwhenever, wherever they are.</t>
  </si>
  <si>
    <t>Software Founders</t>
  </si>
  <si>
    <t>Software Founders focuses on sustainable large-scale hyper growth software as a service companies.</t>
  </si>
  <si>
    <t>Sixers Innovation Lab</t>
  </si>
  <si>
    <t>Sixers Innovation Lab supports rapidly growing, early-stage companies in the consumer product space.</t>
  </si>
  <si>
    <t>Accelerator, Co-Working Space</t>
  </si>
  <si>
    <t>Virtual Force Inc.</t>
  </si>
  <si>
    <t>Virtual Force is a company that helps startups and engineering teams design, develop, and deliver products at high speed and quality.</t>
  </si>
  <si>
    <t>Disruptive Labs</t>
  </si>
  <si>
    <t>Disruptive Labs is a Venture Studio focused on building and scaling technology companies.</t>
  </si>
  <si>
    <t>Orange Fab</t>
  </si>
  <si>
    <t>Orange Fab is a late-stage startup accelerator focusing on growth and distribution opportunities.</t>
  </si>
  <si>
    <t>Manos Accelerator</t>
  </si>
  <si>
    <t>Manos Accelerator is a targeting latino entrepreneurs.</t>
  </si>
  <si>
    <t>Hillman Accelerator</t>
  </si>
  <si>
    <t>Hillman Accelerator focuses on companies led by underrepresented individuals in tech by developing venture backable companies.</t>
  </si>
  <si>
    <t>InNEVator Blockchain Accelerator</t>
  </si>
  <si>
    <t>Reno, Nevada, United States</t>
  </si>
  <si>
    <t>InNEVator is a recurring blockchain accelerator program for technology startups.</t>
  </si>
  <si>
    <t>HIVE</t>
  </si>
  <si>
    <t>We invest in daring Armenian entrepreneurs who build global companies.</t>
  </si>
  <si>
    <t>Travelport Labs Accelerator</t>
  </si>
  <si>
    <t>Englewood, Colorado, United States</t>
  </si>
  <si>
    <t>Travelport hosted startup accelerator focused on helping seed stage travel tech startups get the best possible start on their new business.</t>
  </si>
  <si>
    <t>Canopy San Diego</t>
  </si>
  <si>
    <t>Canopy San Diego is a mentorship-driven, seed-stage investment program for startups.</t>
  </si>
  <si>
    <t>EDge-NYC</t>
  </si>
  <si>
    <t>Cleantech Open Northeast</t>
  </si>
  <si>
    <t>Cleantech Open NE's mission is to find, fund, and foster the most promising cleantech startups on the planet.</t>
  </si>
  <si>
    <t>Crowdfunding, Early Stage Venture, Grant, Non Equity Assistance, Seed</t>
  </si>
  <si>
    <t>Net Market Partners</t>
  </si>
  <si>
    <t>Net Market Partners is the leading accelerator for B2B e-commerce companies.</t>
  </si>
  <si>
    <t>Fusion LA</t>
  </si>
  <si>
    <t>Fusion LA is the first accelerator for Israeli start-ups in Los Angeles.</t>
  </si>
  <si>
    <t>25Madison</t>
  </si>
  <si>
    <t>25Madison is a VC firm and innovation hub that enhances and accelerates early-stage and new business concepts.</t>
  </si>
  <si>
    <t>BioMotiv</t>
  </si>
  <si>
    <t>BioMotiv is a therapeutic accelerator developing a portfolio of novel medicines.</t>
  </si>
  <si>
    <t>The Fabric</t>
  </si>
  <si>
    <t>Mountain View, California, United States</t>
  </si>
  <si>
    <t>The Fabric helps new entrepreneurs incubate ideas, create technologies and develop business models as a co-founder and co-creator.</t>
  </si>
  <si>
    <t>Founder Institute</t>
  </si>
  <si>
    <t>Palo Alto, California, United States</t>
  </si>
  <si>
    <t>Founder Institute is a pre-seed startup accelerator, with chapters in 180+ cities and a portfolio with $20B+ in value.</t>
  </si>
  <si>
    <t>Accelerator, Entrepreneurship Program</t>
  </si>
  <si>
    <t>Tachyon by Consensys Ventures</t>
  </si>
  <si>
    <t>Tachyon is the accelerator arm of ConsenSys focused on Ethereum.</t>
  </si>
  <si>
    <t>AFWERX</t>
  </si>
  <si>
    <t>AFWERX is a United States Air Force program with the goal of fostering a culture of innovation within the service.</t>
  </si>
  <si>
    <t>Soaring Startup Circle Venture Partners</t>
  </si>
  <si>
    <t>SSC VP is a VC fund created by Boston College alums that offers seed funding, office space, and mentorship to startups.</t>
  </si>
  <si>
    <t>The Global Good Fund</t>
  </si>
  <si>
    <t>Accelerating the leadership development of high potential young social entrepreneurs tackling the world‚Äôs greatest issues.</t>
  </si>
  <si>
    <t>Greenhouse Ventures</t>
  </si>
  <si>
    <t>Greenhouse Ventures assists ancillary startups in building a sustainable cannabis industry.</t>
  </si>
  <si>
    <t>Silicon Valley Ventures</t>
  </si>
  <si>
    <t>Silicon Valley Ventures (SVV) is Global Innovation Accelerator. Our vision: We accelerate global innovation.</t>
  </si>
  <si>
    <t>Iowa AgriTech Accelerator</t>
  </si>
  <si>
    <t>Iowa AgriTech Accelerator is a mentor-led accelerator focused on AgTech innovations.</t>
  </si>
  <si>
    <t>Awesome Inc</t>
  </si>
  <si>
    <t>Lexington, Kentucky, United States</t>
  </si>
  <si>
    <t>Awesome Inc exists to create and grow high tech startups</t>
  </si>
  <si>
    <t>SK Telecom Americas Innopartners</t>
  </si>
  <si>
    <t>SKTA Innopartners funds and accelerates core technology startups.</t>
  </si>
  <si>
    <t>Crowdfunding, Early Stage Venture, Late Stage Venture, Seed</t>
  </si>
  <si>
    <t>The Points of Light Civic Accelerator</t>
  </si>
  <si>
    <t>The Civic Accelerator invests in and supports seed stage social ventures that solve pressing social and environmental.</t>
  </si>
  <si>
    <t>TiE LaunchPad</t>
  </si>
  <si>
    <t>TiE LaunchPad is an accelerator by TiE for enterprise-focused startups.</t>
  </si>
  <si>
    <t>Conquer Accelerator</t>
  </si>
  <si>
    <t>East Lansing, Michigan, United States</t>
  </si>
  <si>
    <t>Conquer gives startups a head start: $20k in investment capital, ten weeks of hands-on mentoring, &amp; access to a network of business leaders.</t>
  </si>
  <si>
    <t>Furnace Accelerator</t>
  </si>
  <si>
    <t>Scottsdale, Arizona, United States</t>
  </si>
  <si>
    <t>Furnace Accelerator is a startup accelerator designed to incubate and launch new companies.</t>
  </si>
  <si>
    <t>HMC INQ</t>
  </si>
  <si>
    <t>HMC INQ is a 10-week intensive startup program for Harvey Mudd alums.</t>
  </si>
  <si>
    <t>Convertible Note, Seed</t>
  </si>
  <si>
    <t>inQbation Labs</t>
  </si>
  <si>
    <t>Herndon, Virginia, United States</t>
  </si>
  <si>
    <t>Employee-owned startup incubator and accelerator focusing on SaaS web and mobile app product development</t>
  </si>
  <si>
    <t>eHatchery</t>
  </si>
  <si>
    <t>Kearney, Nebraska, United States</t>
  </si>
  <si>
    <t>eHatchery is a technology incubator based in Georgia that connects corporations and startups together.</t>
  </si>
  <si>
    <t>Oregon Story Board</t>
  </si>
  <si>
    <t>Oregon Story Board is an accelerator that focuses on the digital storytelling community.</t>
  </si>
  <si>
    <t>KidsX</t>
  </si>
  <si>
    <t>KidsX Accelerator supports early stage digital health companies to achieve product and business model validation in the pediatric market.</t>
  </si>
  <si>
    <t>Launch Blue</t>
  </si>
  <si>
    <t>Launch Blue is a non-equity seeking pre-seed accelerator designed for scalable technical startup ideas.</t>
  </si>
  <si>
    <t>Sente Foundry</t>
  </si>
  <si>
    <t>Sente is an international startup investment and innovation platform.</t>
  </si>
  <si>
    <t>Accelerator, Corporate Venture Capital, Entrepreneurship Program, Venture Capital</t>
  </si>
  <si>
    <t>India EdisonTM Accelerator</t>
  </si>
  <si>
    <t>India, Pennsylvania, United States</t>
  </si>
  <si>
    <t>India EdisonTM Accelerator runs Accelerator programs for startups.</t>
  </si>
  <si>
    <t>Arc Capital Development</t>
  </si>
  <si>
    <t>Denver, Colorado, United States</t>
  </si>
  <si>
    <t>Arc is a private equity and advisory firm that invests in education and special needs markets.</t>
  </si>
  <si>
    <t>Flashpoint at Georgia Tech</t>
  </si>
  <si>
    <t>Flashpoint is a startup accelerator - igniting technology startups with a competitive, shared learning environment, successful, connected</t>
  </si>
  <si>
    <t>Shotput Ventures</t>
  </si>
  <si>
    <t>Shotput Ventures is an Atlanta-based startup accelerator offering seed funding and conception-phase mentoring to capital-light startups.</t>
  </si>
  <si>
    <t>Launch Alaska</t>
  </si>
  <si>
    <t>Anchorage, Alaska, United States</t>
  </si>
  <si>
    <t>Launch Alaska invests in startups in Energy, Food, Water and Transportation sectors.</t>
  </si>
  <si>
    <t>AccelerateHER</t>
  </si>
  <si>
    <t>Denton, Texas, United States</t>
  </si>
  <si>
    <t>AccelerateHER allows early-stage companies to ‚Äúdevelop and test their ideas and grow their businesses".</t>
  </si>
  <si>
    <t>Pipeline H2O</t>
  </si>
  <si>
    <t>Hamilton, Ohio, United States</t>
  </si>
  <si>
    <t>Pipeline is the premier water-tech commercialization platform.</t>
  </si>
  <si>
    <t>Fund Good Jobs</t>
  </si>
  <si>
    <t>Oakland, California, United States</t>
  </si>
  <si>
    <t>Fund Good Jobs is a philanthropic investment vehicle that invests in diverse led early stage companies.</t>
  </si>
  <si>
    <t>Momentum Accelerator</t>
  </si>
  <si>
    <t>Momentum is the first mobile-first accelerator and fund that has a practical hands-on approach and deep specialized expertise in mobile.</t>
  </si>
  <si>
    <t>Gazelle Lab</t>
  </si>
  <si>
    <t>Gazelle Lab is a mentor-driven seed stage investment program.</t>
  </si>
  <si>
    <t>HAX Growth</t>
  </si>
  <si>
    <t>HAX Growth is an 7-week bootcamp for hardware startups based in downtown San Francisco.</t>
  </si>
  <si>
    <t>SKU</t>
  </si>
  <si>
    <t>SKU is an accelerator program for stellar consumer product startups.</t>
  </si>
  <si>
    <t>9+ Program</t>
  </si>
  <si>
    <t>9+ offers a funding and mentoring program for product entrepreneurs with concepts in mobile, tablet, big data, gaming and wearables.</t>
  </si>
  <si>
    <t>INV Fintech</t>
  </si>
  <si>
    <t>INV Fintech offers a marketing-focused fintech startup accelerator. while providing banks with innovation discovery and advisory.</t>
  </si>
  <si>
    <t>XLerateHealth</t>
  </si>
  <si>
    <t>Louisville, Kentucky, United States</t>
  </si>
  <si>
    <t>XLerateHealth is enterprise-focused and will help early stage healthcare companies build out their commercialisation strategy.</t>
  </si>
  <si>
    <t>Waldencast</t>
  </si>
  <si>
    <t>Venture Capital and Brand Incubator/Accelerator firm focused on beauty and wellness.  Based in New York and London.</t>
  </si>
  <si>
    <t>Accelerator, Incubator, Private Equity Firm, Venture Capital</t>
  </si>
  <si>
    <t>Convertible Note, Early Stage Venture, Late Stage Venture, Private Equity, Seed, Venture</t>
  </si>
  <si>
    <t>DivInc</t>
  </si>
  <si>
    <t>DivInc closes the gap between underrepresented entrepreneurs and the resources they need to build profitable, scalable companies.</t>
  </si>
  <si>
    <t>Accelerator, Angel Group, Incubator, Micro VC, Startup Competition, Syndicate</t>
  </si>
  <si>
    <t>EVC Ventures</t>
  </si>
  <si>
    <t>EVC Ventures is a Chicago-based venture capital fund that focuses on early-stage startups.</t>
  </si>
  <si>
    <t>Start Garden</t>
  </si>
  <si>
    <t>Start Garden provides investment and space to work and connect, creating¬†an ecosystem that helps ideas become businesses.</t>
  </si>
  <si>
    <t>Luminate</t>
  </si>
  <si>
    <t>Rochester, New York, United States</t>
  </si>
  <si>
    <t>Luminate is a startup accelerator for optics, photonics, and imaging enabled companies.</t>
  </si>
  <si>
    <t>Venture Hive</t>
  </si>
  <si>
    <t>Miami, Florida, United States</t>
  </si>
  <si>
    <t>Venture Hive Miami is a haven for world class startups and entrepreneurs.</t>
  </si>
  <si>
    <t>Ridgebox</t>
  </si>
  <si>
    <t>Astoria, New York, United States</t>
  </si>
  <si>
    <t>Product Accelerator focused on empowering creativity through technology and design</t>
  </si>
  <si>
    <t>Crowdfunding, Early Stage Venture, Initial Coin Offering, Non Equity Assistance, Seed</t>
  </si>
  <si>
    <t>Relevant Health</t>
  </si>
  <si>
    <t>Rockville, Maryland, United States</t>
  </si>
  <si>
    <t>Relevant Health is a cohort-based startup accelerator focused on the development of health-tech startups.</t>
  </si>
  <si>
    <t>Project Skyway</t>
  </si>
  <si>
    <t>Project Skyway is a venture capital firm that offers seed-stage tech startup accelerator program for entrepreneurs.</t>
  </si>
  <si>
    <t>Nex Cubed FinTech</t>
  </si>
  <si>
    <t>Nex Cubed FinTech specializes in accelerating transformative fintech solutions.</t>
  </si>
  <si>
    <t>ideaTree Inc.</t>
  </si>
  <si>
    <t>An investor in startups with a focus on mentoring and providing tools to help incubate early stage entrepreneurs.</t>
  </si>
  <si>
    <t>Scientific and electric apparatus and instruments</t>
  </si>
  <si>
    <t>Ready, Set, Raise</t>
  </si>
  <si>
    <t>Seattle, Washington, United States</t>
  </si>
  <si>
    <t>Ready, Set, Raise is an accelerator and a a four-week pitching and fundraising program design for female founders to accelerate startups.</t>
  </si>
  <si>
    <t>Hayseed Ventures</t>
  </si>
  <si>
    <t>Fayetteville, Arkansas, United States</t>
  </si>
  <si>
    <t>Hayseed Ventures is a venture production studio that partners with early stage internet-based companies to build scalable businesses.</t>
  </si>
  <si>
    <t>Leap Venture Studio</t>
  </si>
  <si>
    <t>Focused on springboarding innovation in the growing pet ecosystem to create a better world for pets and their owners.</t>
  </si>
  <si>
    <t>Accelerator, Corporate Venture Capital</t>
  </si>
  <si>
    <t>Early Stage Venture, Late Stage Venture, Seed</t>
  </si>
  <si>
    <t>DFS Lab</t>
  </si>
  <si>
    <t>DFS Lab is a fintech incubator that empowers communities through mentorship and strategic advice to early-stage startups.</t>
  </si>
  <si>
    <t>Hult Prize Foundation</t>
  </si>
  <si>
    <t>The Hult Prize is a start-up accelerator for budding young social entrepreneurs emerging from the world‚Äôs universities.</t>
  </si>
  <si>
    <t>Conscious Venture Lab</t>
  </si>
  <si>
    <t>Conscious Venture Lab is an immersive 4-month, curriculum and mentor driven accelerator, We build companies focused on the power of purpose.</t>
  </si>
  <si>
    <t>The Workers Lab</t>
  </si>
  <si>
    <t>Uniting workers, transforming low-wage industries, rebuilding the American middle class.</t>
  </si>
  <si>
    <t>Elmspring Accelerator</t>
  </si>
  <si>
    <t>A seed-stage tech accelerator for start-ups in real estate and its related industries.</t>
  </si>
  <si>
    <t>Fintech71</t>
  </si>
  <si>
    <t>Columbus, Ohio, United States</t>
  </si>
  <si>
    <t>Fintech accelerator that connects startups to large financial services companies.</t>
  </si>
  <si>
    <t>Convertible Note, Seed, Venture</t>
  </si>
  <si>
    <t>TechLaunch</t>
  </si>
  <si>
    <t>Clifton, New Jersey, United States</t>
  </si>
  <si>
    <t>TechLaunch provides seed-stage technology companies with funding, mentorship, business training and exposure to qualified investors.</t>
  </si>
  <si>
    <t>Growth Circuit</t>
  </si>
  <si>
    <t>Growth Circuit Ventures is ODTU TEKNOKENT's investment fund investing in seed &amp; early stage technology startups.</t>
  </si>
  <si>
    <t>Accelerator, Co-Working Space, Venture Capital</t>
  </si>
  <si>
    <t>Michigan Accelerator Fund I</t>
  </si>
  <si>
    <t>Michigan Accelerator Fund I is an investment partnership headquartered in Grand Rapids,Michigan.</t>
  </si>
  <si>
    <t>Early Stage Venture, Late Stage Venture</t>
  </si>
  <si>
    <t>Velocity Indiana</t>
  </si>
  <si>
    <t>Jeffersonville, Indiana, United States</t>
  </si>
  <si>
    <t>Velocity Indiana is an effort of passionate mentors and entrepreneurs.</t>
  </si>
  <si>
    <t>VentureSpur</t>
  </si>
  <si>
    <t>Dallas, Texas, United States</t>
  </si>
  <si>
    <t>VentureSpur is a venture accelerator and venture capital seed fund dedicated to identifying.</t>
  </si>
  <si>
    <t>Rokk3r</t>
  </si>
  <si>
    <t>Rokk3r is a unique platform for entrepreneurs to launch companies through its comprehensive cobuilding approach.</t>
  </si>
  <si>
    <t>Draper Goren Holm</t>
  </si>
  <si>
    <t>Westlake Village, California, United States</t>
  </si>
  <si>
    <t>Draper Goren Holm is a fintech venture studio focused on incubating and accelerating early-stage blockchain startups.</t>
  </si>
  <si>
    <t>Pioneer Square Labs</t>
  </si>
  <si>
    <t>Pioneer Square Labs is a startup studio and venture capital fund that creates and launches technology startups.</t>
  </si>
  <si>
    <t>Computing; Calculating</t>
  </si>
  <si>
    <t>Capria Ventures</t>
  </si>
  <si>
    <t>Capria leads &amp; partners with largest network of fund managers collaborating to deliver superior returns &amp; scaled impact in emerging markets</t>
  </si>
  <si>
    <t>Accelerator, Fund Of Funds</t>
  </si>
  <si>
    <t>Upward</t>
  </si>
  <si>
    <t>Upward is global incubator with a vision to re-invigorate second-tier cities through innovation</t>
  </si>
  <si>
    <t>Crowdfunding, Venture</t>
  </si>
  <si>
    <t>GBIC</t>
  </si>
  <si>
    <t>GBIC is a crypto/blockchain investor and accelerator.</t>
  </si>
  <si>
    <t>Wells Fargo Startup Accelerator</t>
  </si>
  <si>
    <t>A hands-on program focused on startups that create solutions for financial institutions and enterprise customers.</t>
  </si>
  <si>
    <t>MuckerLab</t>
  </si>
  <si>
    <t>MuckerLab is the operating and acceleration platform of Mucker Capital.</t>
  </si>
  <si>
    <t>Flex Lab IX</t>
  </si>
  <si>
    <t>Flex Lab IX is creating the world‚Äôs largest hardware ecosystem</t>
  </si>
  <si>
    <t>VIVE X</t>
  </si>
  <si>
    <t>Global VR/AR Accelerator by HTC Vive</t>
  </si>
  <si>
    <t>Facebook Accelerator: Commerce</t>
  </si>
  <si>
    <t>Facebook Accelerator: Commerce is a 12-week non-equity program supporting innovative commerce startups.</t>
  </si>
  <si>
    <t>Thrive Agtech Accelerator</t>
  </si>
  <si>
    <t>Los Gatos, California, United States</t>
  </si>
  <si>
    <t>Thrive Agtech Accelerator is an agri-food innovation platform that accelerates, invests, and works with entrepreneurs and investors.</t>
  </si>
  <si>
    <t>TechCode Accelerator US</t>
  </si>
  <si>
    <t>TechCode is building the world‚Äôs leading entrepreneurship ecosystem by providing Incubation, Acceleration, Funding, &amp; Consulting.</t>
  </si>
  <si>
    <t>Nike+ Fuel Lab</t>
  </si>
  <si>
    <t>Nike+ Fuel Lab is Nike's second accelerator program.</t>
  </si>
  <si>
    <t>LEAP Axlr8r</t>
  </si>
  <si>
    <t>LEAP Axlr8r enables developers, designers, and founders to reinvent industries through gesture-based technology.</t>
  </si>
  <si>
    <t>Accelerate New York Seed Fund</t>
  </si>
  <si>
    <t>Melville, New York, United States</t>
  </si>
  <si>
    <t>Accelerate NY Seed Fund supports science and technology-based early stage ventures.</t>
  </si>
  <si>
    <t>Techstars Alabama Power EnergyTech Accelerator</t>
  </si>
  <si>
    <t>Birmingham, Alabama, United States</t>
  </si>
  <si>
    <t>Techstars Alabama Power EnergyTech Accelerator focuses on innovation in energy technology and utility solution.</t>
  </si>
  <si>
    <t>3S Landing Pad</t>
  </si>
  <si>
    <t>3S Landing Pad is a USA-based 6-month long scaling program that provides investments, networking &amp; trainings to startups.</t>
  </si>
  <si>
    <t>Techstars Connection</t>
  </si>
  <si>
    <t>New City, New York, United States</t>
  </si>
  <si>
    <t>Techstars Connection fosters innovation through the creation or products, services, and experiences to connect people.</t>
  </si>
  <si>
    <t>Dcode</t>
  </si>
  <si>
    <t>Dcode is a privately-owned company connecting the tech industry and government to drive commercial innovation in the federal market.</t>
  </si>
  <si>
    <t>Ohio Third Frontier</t>
  </si>
  <si>
    <t>Ohio Third Frontier provides access to essential business assistance, capital and talent resources.</t>
  </si>
  <si>
    <t>LayJax Ventures</t>
  </si>
  <si>
    <t>Beverly Hills, California, United States</t>
  </si>
  <si>
    <t>LayJax Ventures is an angel fund that strives to magnify the creative power of its partners.</t>
  </si>
  <si>
    <t>Ocean Solutions Accelerator</t>
  </si>
  <si>
    <t xml:space="preserve">Ocean Solutions Accelerator is a startup development and executive leadership course for ocean entrepreneurs. </t>
  </si>
  <si>
    <t>Creative Startups</t>
  </si>
  <si>
    <t>Santa Fe, New Mexico, United States</t>
  </si>
  <si>
    <t>Accelerating the success of creative and cultural entrepreneurs.</t>
  </si>
  <si>
    <t>Techstars Future of Longevity Accelerator</t>
  </si>
  <si>
    <t>Techstars Future of Longevity Accelerator is a program provides in-depth foundational content that prepares to run a startup.</t>
  </si>
  <si>
    <t>Techstars Iowa Accelerator</t>
  </si>
  <si>
    <t>Techstars Iowa Accelerator focuses on startups addressing innovations across a broad technology landscape.</t>
  </si>
  <si>
    <t>Qualcomm Robotics Accelerator</t>
  </si>
  <si>
    <t>The Qualcomm Robotics Accelerator, powered by Techstars, is helping robotics startups take their ideas to the next level.</t>
  </si>
  <si>
    <t>AlphaLab Gear</t>
  </si>
  <si>
    <t>AlphaLab Gear is hardware and robotic startup accelerator that provides companies with investment, mentorship, and connections.</t>
  </si>
  <si>
    <t>Cox Enterprises Social Impact Accelerator powered by Techstars</t>
  </si>
  <si>
    <t>Cox Enterprises Social Impact Accelerator powered by Techstars leverages innovative startups to drive community impact.</t>
  </si>
  <si>
    <t>Techstars Atlanta in Partnership with Cox Enterprises</t>
  </si>
  <si>
    <t>Techstars Atlanta in Partnership with Cox Enterprises is a program that helps entrepreneurs build meaningful companies and enduring brands.</t>
  </si>
  <si>
    <t>Alchemist Blockchain Techstars Accelerator</t>
  </si>
  <si>
    <t>Alchemist Blockchain Techstars Accelerator focus on the blockchain domain as it applies across industries.</t>
  </si>
  <si>
    <t>Epicenter Logistics Innovation Accelerator</t>
  </si>
  <si>
    <t>The logistics accelerator program provides funding, programming, and networking opportunities to select startups.</t>
  </si>
  <si>
    <t>Nike Accelerator</t>
  </si>
  <si>
    <t>Beaverton, Oregon, United States</t>
  </si>
  <si>
    <t>Nike Accelerator is an accelerator program powered by Techstars</t>
  </si>
  <si>
    <t>Techstars Detroit Accelerator</t>
  </si>
  <si>
    <t>Detroit, Michigan, United States</t>
  </si>
  <si>
    <t>Since 2015, Techstars Detroit has helped founders around the world succeed in building transformational businesses.</t>
  </si>
  <si>
    <t>Startupbootcamp Fintech New York</t>
  </si>
  <si>
    <t>Startupbootcamp FinTech is the leading accelerator focused on financial innovation.</t>
  </si>
  <si>
    <t>Yellow</t>
  </si>
  <si>
    <t>Yellow is a launchpad for creative minds and entrepreneurs who are looking to build the next generation of great media companies.</t>
  </si>
  <si>
    <t>dlab</t>
  </si>
  <si>
    <t>dlab is a startup accelerator and venture studio run by SOSV that explores new topics in decentralization and blockchain technology.</t>
  </si>
  <si>
    <t>Starttech Ventures</t>
  </si>
  <si>
    <t>Start-up. Scale-up. Level-up. We build and grow lean startups, and we deliver exceptional investment opportunities.</t>
  </si>
  <si>
    <t>EMERGE Accelerator (A TechNexus Venture)</t>
  </si>
  <si>
    <t>Connectors of enterprises, first responders, and cities with startups building tomorrow's technology to increase productivity and safety.</t>
  </si>
  <si>
    <t>Idea Foundry</t>
  </si>
  <si>
    <t>Founded in 2002, Idea Foundry a Pittsburgh-based non-profit innovation acceleration and commercialization organization focused on creating</t>
  </si>
  <si>
    <t>Pear Launchpad</t>
  </si>
  <si>
    <t>Pear Launchpad is a 10-week summer program that provides access to funding, mentorship and free resources to help launch your startup.</t>
  </si>
  <si>
    <t>Techstars Autonomous Technology</t>
  </si>
  <si>
    <t>Techstars Autonomous Technology Accelerator with the U.S. Air Force is based in Boston.</t>
  </si>
  <si>
    <t>Morgan Stanley Multicultural Innovation Lab</t>
  </si>
  <si>
    <t>Morgan Stanley Multicultural Innovation Lab is an accelerator focused on companies founded for multicultural and women-led startups.</t>
  </si>
  <si>
    <t>Ameren Accelerator</t>
  </si>
  <si>
    <t>Ameren Accelerator partners energy corporation to help advance the traditional corporate Accelerator model to the next level.</t>
  </si>
  <si>
    <t>Tigerlabs</t>
  </si>
  <si>
    <t>Princeton, New Jersey, United States</t>
  </si>
  <si>
    <t>Tigerlabs is a seed fund, hackspace and entrepreneurship center focusing on collaboration, mentorship and investment.</t>
  </si>
  <si>
    <t>NextFab</t>
  </si>
  <si>
    <t>NextFab is a collaborative makerspace with digital and traditional fabrication tools, classes, events, and consulting services.</t>
  </si>
  <si>
    <t>Treatment of materials</t>
  </si>
  <si>
    <t>Upaya Social Ventures</t>
  </si>
  <si>
    <t>Upaya create jobs for the poorest of the poor by building businesses with investment and consulting support.</t>
  </si>
  <si>
    <t>Branded Hospitality Ventures</t>
  </si>
  <si>
    <t>Branded Hospitality Ventures is a micro venture fund focused on hospitality technology, emerging concepts and unique F&amp;B.</t>
  </si>
  <si>
    <t>Convertible Note, Early Stage Venture, Seed, Venture</t>
  </si>
  <si>
    <t>Canadian Technology Accelerator Silicon Valley</t>
  </si>
  <si>
    <t>Canadian Technology Accelerator Silicon Valley provides technology companies with access to the unique resources of Silicon Valley.</t>
  </si>
  <si>
    <t>eLab Accelerator</t>
  </si>
  <si>
    <t>eLab is dedicated to accelerating top Cornell University startups.</t>
  </si>
  <si>
    <t>i2E Immersion</t>
  </si>
  <si>
    <t>Tulsa, Oklahoma, United States</t>
  </si>
  <si>
    <t>Industry agnostic accelerator focused on B2B startups developing real industry solutions. $25K per startup. Tulsa &amp; OKC.</t>
  </si>
  <si>
    <t>Massachusetts Institute of Technology - MIT</t>
  </si>
  <si>
    <t>MIT is a research university that conducts research and offers educational courses in science, technology, and engineering.</t>
  </si>
  <si>
    <t>Basic Electric Elements</t>
  </si>
  <si>
    <t>Atlanta Ventures</t>
  </si>
  <si>
    <t>Atlanta Ventures empowers SaaS entrepreneurs to achieve their potential through community, content, and capital.</t>
  </si>
  <si>
    <t>Cleveland Avenue</t>
  </si>
  <si>
    <t>Cleveland Avenue is a Chicago-based Venture Fund and Accelerator that brings unparalleled resources to Food, Beverage &amp; Tech businesses.</t>
  </si>
  <si>
    <t>Services for providing food and drink; temporary accommodations</t>
  </si>
  <si>
    <t>MARL 5G Accelerator</t>
  </si>
  <si>
    <t>Fremont, California, United States</t>
  </si>
  <si>
    <t>MARL 5G is an accelerator focused on DeepTech products and services.</t>
  </si>
  <si>
    <t>Lamp Post Group</t>
  </si>
  <si>
    <t>Lamp Post Group is a venture incubator that offers aspiring entrepreneurs with financial investment and business guidance.</t>
  </si>
  <si>
    <t>Velocity Accelerator</t>
  </si>
  <si>
    <t>Founded in Birmingham's Innovation Depot, where 100+ startups reside, Velocity is a 12-wk accelerator program for 10 selected tech startups.</t>
  </si>
  <si>
    <t>Human Ventures</t>
  </si>
  <si>
    <t>Human Ventures is a business creation platform, comprised of a venture fund, studio and enterprise agency.</t>
  </si>
  <si>
    <t>Accelerator, Micro VC, Venture Capital</t>
  </si>
  <si>
    <t>Illumina</t>
  </si>
  <si>
    <t>Illumina is an innovative technology and revolutionary assays aiming the analyze genetic variation and function.</t>
  </si>
  <si>
    <t>Biochemistry; Beer; Spirits; Wine; Vinegar; Microbiology; Enzymology; Mutation Or Genetic Engineering</t>
  </si>
  <si>
    <t>Chemical substances</t>
  </si>
  <si>
    <t>FbStart</t>
  </si>
  <si>
    <t>FbStart is a new program from Facebook designed to help early stage mobile startups build and grow their apps.</t>
  </si>
  <si>
    <t>Seed Hatchery</t>
  </si>
  <si>
    <t>Seed Hatchery is a mentorship-driven seed fund offering a 90-day program to help companies improve their offerings and business model.</t>
  </si>
  <si>
    <t>COLABORATIVOx</t>
  </si>
  <si>
    <t>Impact Tech &amp; Open Innovation</t>
  </si>
  <si>
    <t>Venture Connect Online</t>
  </si>
  <si>
    <t>Durham, North Carolina, United States</t>
  </si>
  <si>
    <t>Venture Connect Online is an early-stage growth Tech and Life Science company from the comfort of your own home in an on-demand format.</t>
  </si>
  <si>
    <t>Lumos Accelerator</t>
  </si>
  <si>
    <t>Lumos Accelerator invests in early stage startups.</t>
  </si>
  <si>
    <t>StartLabs</t>
  </si>
  <si>
    <t>StartLabs is a US based early-stage fund investing in startups from Southeast Europe.</t>
  </si>
  <si>
    <t>USC Viterbi Startup Garage</t>
  </si>
  <si>
    <t>Viterbi Startup Garage is a 12 week technology accelerator program that includes $50k in funding, space, strategic and financial resources</t>
  </si>
  <si>
    <t>WERCBench Labs</t>
  </si>
  <si>
    <t>Milwaukee, Wisconsin, United States</t>
  </si>
  <si>
    <t>WERCBench Labs is a program of the Midwest Energy Research Consortium (M-WERC).</t>
  </si>
  <si>
    <t>CREATE-X</t>
  </si>
  <si>
    <t>CREATE-X is a Georgia Tech initiative and accelerator for students to launch successful startups.</t>
  </si>
  <si>
    <t>Accelerator, Entrepreneurship Program, Incubator, University Program</t>
  </si>
  <si>
    <t>Grant</t>
  </si>
  <si>
    <t>Global Sports Venture Studio</t>
  </si>
  <si>
    <t>The GSVS with the LA Dodgers and R/GA brings together industry leaders and emerging players to shape the future of the industry.</t>
  </si>
  <si>
    <t>Accelerator, Entrepreneurship Program, Venture Capital</t>
  </si>
  <si>
    <t>CivStart</t>
  </si>
  <si>
    <t>CivStart is a non-profit accelerator focused on identifying startup technologies that address the challenges and meet the needs of state.</t>
  </si>
  <si>
    <t>OCEAN Accelerator</t>
  </si>
  <si>
    <t>OCEAN accelerates startup growth by focusing on the purpose that drives founders and their companies.</t>
  </si>
  <si>
    <t>Iowa Startup Accelerator</t>
  </si>
  <si>
    <t>Cedar Rapids, Iowa, United States</t>
  </si>
  <si>
    <t>Iowa‚Äôs first 90-day accelerator program for pre- and early-revenue startups. While the Corridor currently has significant resources</t>
  </si>
  <si>
    <t>Coolhouse Labs</t>
  </si>
  <si>
    <t>Harbor Springs, Michigan, United States</t>
  </si>
  <si>
    <t>Early stage venture fund + accelerator. We work with and invest in technology startups who are building awesome products.</t>
  </si>
  <si>
    <t>Gateway</t>
  </si>
  <si>
    <t>Gateway Incubator is the premier cannabis business accelerator &amp; fund. We provide valuable coaching, office space, and a powerful network.</t>
  </si>
  <si>
    <t>Project Music</t>
  </si>
  <si>
    <t>Fostering industry innovation through music driven startups. Run by the Nashville Entrepreneur Center</t>
  </si>
  <si>
    <t>Media Camp</t>
  </si>
  <si>
    <t>Burbank, California, United States</t>
  </si>
  <si>
    <t>Media Camp is an accelerator program that educates entrepreneurs and enables them to build media businesses.</t>
  </si>
  <si>
    <t>Illumina Accelerator</t>
  </si>
  <si>
    <t>Illumina Accelerator is a company creation engine focused on building breakthrough genomics startups!</t>
  </si>
  <si>
    <t>Western Union Accelerator Powered by Techstars</t>
  </si>
  <si>
    <t>The Western Union Accelerator will help entrepreneurs create innovative solutions to some of the industry‚Äôs latest challenges.</t>
  </si>
  <si>
    <t>LaunchBox Digital</t>
  </si>
  <si>
    <t>LaunchBox Digital is a North Carolina-based venture capital firm specializing in angel, seed, and early-stage investments since 2007.</t>
  </si>
  <si>
    <t>BRANDED STRATEGIC HOSPITALITY</t>
  </si>
  <si>
    <t>HOSPITALITY TECHNOLOGY, FOOD AND BEVERAGE INNOVATION, INVESTMENT,  ADVISORY, CAPITAL, TECHNOLOGY MARKETPLACE,</t>
  </si>
  <si>
    <t>Accelerator, Incubator, Syndicate, Venture Capital</t>
  </si>
  <si>
    <t>Archimedes Labs</t>
  </si>
  <si>
    <t>Archimedes Labs helps startup founders tell their story to achieve optimal funding outcomes</t>
  </si>
  <si>
    <t>Techstars Starburst Space Accelerator</t>
  </si>
  <si>
    <t>Techstars Starburst Space Accelerator is a program that focuses on startup companies in commercial space.</t>
  </si>
  <si>
    <t>UnitedHealthcare Accelerator Powered by Techstars</t>
  </si>
  <si>
    <t>UnitedHealthcare Accelerator Powered by Techstars focuses on new health care innovations that support payer and care provider efforts.</t>
  </si>
  <si>
    <t>i/o Ventures</t>
  </si>
  <si>
    <t>I/o Ventures is an early-stage startup funding firm mentoring newly founded companies by providing seed funding, advice and connections.</t>
  </si>
  <si>
    <t>Techstars Sustainability, in partnership with The Nature Conservancy</t>
  </si>
  <si>
    <t>Techstars Sustainability, in partnership with The Nature Conservancy seeking entrepreneurs with commercially viable technologies.</t>
  </si>
  <si>
    <t>Techstars Sports Accelerator Powered by Indy</t>
  </si>
  <si>
    <t>Indianapolis, Indiana, United States</t>
  </si>
  <si>
    <t>The Techstars Sports Accelerator will have a key focus on innovation.</t>
  </si>
  <si>
    <t>Techstars &amp; The Heritage Group Hardtech Accelerator</t>
  </si>
  <si>
    <t>Heritage Group Accelerator supports companies seeking to disrupt existing markets by pioneering the next generation of solutions.</t>
  </si>
  <si>
    <t>Barclays Accelerator, powered by Techstars - New York</t>
  </si>
  <si>
    <t>Barclays Accelerator powered by Techstars - New York offers fintech startups unprecedented access to the networks of Barclays and Techstars.</t>
  </si>
  <si>
    <t>TMCx Accelerator</t>
  </si>
  <si>
    <t>Texas Medical Center Accelerator provides facilities, resources &amp; network to the medical center's.</t>
  </si>
  <si>
    <t>Air Force Accelerator Powered by Techstars</t>
  </si>
  <si>
    <t>Air Force Accelerator Powered by Techstars focus on commercially viable startups with dual-purpose technologies.</t>
  </si>
  <si>
    <t>Stanley+Techstars Additive Manufacturing Accelerator</t>
  </si>
  <si>
    <t xml:space="preserve">Techstars Additive Manufacturing focuses on additive manufacturing - tech that builds 3D objects by adding layer-upon-layer of material. </t>
  </si>
  <si>
    <t>MiLA Capital (Make in LA)</t>
  </si>
  <si>
    <t>MiLA Capital is a high-touch Venture Capital firm; We fill a vacuum in the hard tech ecosystem and help hardware founders get unstuck</t>
  </si>
  <si>
    <t>Debt, Seed</t>
  </si>
  <si>
    <t>Telluride Venture Accelerator</t>
  </si>
  <si>
    <t>Telluride, Colorado, United States</t>
  </si>
  <si>
    <t>Telluride Venture Accelerator, a Colorado-based mentor-driven company, offers seed funding, co-working space, and networking opportunities.</t>
  </si>
  <si>
    <t>Convertible Note, Early Stage Venture, Private Equity, Seed, Venture</t>
  </si>
  <si>
    <t>AcceliCITY</t>
  </si>
  <si>
    <t>A smart city startup accelerator with a web-based curriculum followed by an intensive workshop boot camp for Finalists in Boston.</t>
  </si>
  <si>
    <t>SeedSumo</t>
  </si>
  <si>
    <t>Bryan, Texas, United States</t>
  </si>
  <si>
    <t>SeedSumo is a mentorship driven accelerator that assists young entrepreneurs turning their early-stage startups into successful businesses.</t>
  </si>
  <si>
    <t>10Xelerator</t>
  </si>
  <si>
    <t>10Xelerator is a mentor-driven startup accelerator for entrepreneurs to convert their ideas into viable businesses.</t>
  </si>
  <si>
    <t>Edson Student Entrepreneur Initiative</t>
  </si>
  <si>
    <t>The Edson Student Entrepreneur Initiative provides funding, mentorship, and office space to teams of students within all university</t>
  </si>
  <si>
    <t>Our mission: To support founders &amp; inspire innovation.</t>
  </si>
  <si>
    <t>The FIS FinTech Accelerator in Partnership with The Venture Center</t>
  </si>
  <si>
    <t>A partnership between FIS and The Venture Center</t>
  </si>
  <si>
    <t>Motus Ventures</t>
  </si>
  <si>
    <t>Redwood City, California, United States</t>
  </si>
  <si>
    <t>A combination of recent technology shifts and emerging consumer trends ‚Äì internet connected cars, vehicle to vehicle communications.</t>
  </si>
  <si>
    <t>500 Kobe</t>
  </si>
  <si>
    <t>The pre-accelerator is a 6 week program which will focus on bringing entrepreneurial advice, growth hacking techniques.</t>
  </si>
  <si>
    <t>PeaceTech Accelerator</t>
  </si>
  <si>
    <t>Using cloud technology for scaling social impact ventures to promote peace and stability</t>
  </si>
  <si>
    <t>Techstars Impact Accelerator</t>
  </si>
  <si>
    <t>Techstars Impact backs for-profit, mission-driven founders building tech to solve social &amp; environmental problems.</t>
  </si>
  <si>
    <t>Big Idea Ventures</t>
  </si>
  <si>
    <t>Investing in Great Entrepreneurs Solving the World's Biggest Challenges</t>
  </si>
  <si>
    <t>Early Stage Venture, Late Stage Venture, Seed, Venture</t>
  </si>
  <si>
    <t>Lair East Labs</t>
  </si>
  <si>
    <t>Lair East Labs is a startup accelerator based in New York that empowers founders to expand internationally.</t>
  </si>
  <si>
    <t>Google for Startups</t>
  </si>
  <si>
    <t>Google‚Äôs initiative to help startups thrive across every corner of the world.</t>
  </si>
  <si>
    <t>ZeroTo510</t>
  </si>
  <si>
    <t>ZeroTo510 is a unique, entrepreneurial accelerator program focusing on medical devices.</t>
  </si>
  <si>
    <t>Global Insurance Accelerator</t>
  </si>
  <si>
    <t>A mentor-driven accelerator designed to foster innovation in the insurance industry through startups targeting the global insurance markets.</t>
  </si>
  <si>
    <t>autoXLR8R</t>
  </si>
  <si>
    <t>Spring Hill, Tennessee, United States</t>
  </si>
  <si>
    <t>autoXLR8R is a 13-week automotive accelerator program developed by the Southern Middle Tennessee Entrepreneur Center.</t>
  </si>
  <si>
    <t>Startupbootcamp Scale Digital Health Miami</t>
  </si>
  <si>
    <t>Seed fund and innovation program focused on digital health. Provides funding and a network of healthcare providers, insurers and investors.</t>
  </si>
  <si>
    <t>Health Wildcatters</t>
  </si>
  <si>
    <t>Health Wildcatters is a mentor-driven seed accelerator focused on improving healthcare by supporting entrepreneurs and healthcare startups.</t>
  </si>
  <si>
    <t>XLR8UH</t>
  </si>
  <si>
    <t>Honolulu, Hawaii, United States</t>
  </si>
  <si>
    <t>XLR8UH is a venture accelerator that educates, mentors, and invests in University of Hawai‚Äòi's research and talent.</t>
  </si>
  <si>
    <t>Start Co.</t>
  </si>
  <si>
    <t>Start Co. accelerates B2B, logistics, women-led, and social impact startups.</t>
  </si>
  <si>
    <t>Launchpad LA</t>
  </si>
  <si>
    <t>Launchpad LA is a California-based startup accelerator and seed fund specialized in investments in startups.</t>
  </si>
  <si>
    <t>Kaplan EdTech Accelerator</t>
  </si>
  <si>
    <t>The Kaplan EdTech Accelerator, powered by TechStars, is a three month intensive, deep immersion program for ten education startups.</t>
  </si>
  <si>
    <t>Flashstarts</t>
  </si>
  <si>
    <t>Flashstarts is an expert and intern-powered startup accelerator and venture fund for early-stage software startups.</t>
  </si>
  <si>
    <t>Heavybit</t>
  </si>
  <si>
    <t>Heavybit is a venture fund and accelerator for seed &amp; Series A developer &amp; enterprise companies. Alumni: PagerDuty, CitusData &amp; others</t>
  </si>
  <si>
    <t>Nex Cubed Digital Health</t>
  </si>
  <si>
    <t>Nex Cubed Digital Health is a customized, semi-remote, startup accelerator that connects talented founders with healthcare experts.</t>
  </si>
  <si>
    <t>Ark Challenge</t>
  </si>
  <si>
    <t>The ARK Challenge is a mentorship-driven accelerator program for technology startups.</t>
  </si>
  <si>
    <t>NewMe Accelerator</t>
  </si>
  <si>
    <t>NewME is the first startup accelerator for minority founders.</t>
  </si>
  <si>
    <t>Matter</t>
  </si>
  <si>
    <t>Matter is an early-stage media startup accelerator based in San Francisco and New York City.</t>
  </si>
  <si>
    <t>MetLife Digital Accelerator powered by Techstars</t>
  </si>
  <si>
    <t>Cary, North Carolina, United States</t>
  </si>
  <si>
    <t>MetLife Digital Accelerator powered by Techstars focuses on innovating in the insurance industry.</t>
  </si>
  <si>
    <t>NMotion</t>
  </si>
  <si>
    <t>Lincoln, Nebraska, United States</t>
  </si>
  <si>
    <t>NMotion is a mentor-driven, education-focused, startup accelerator based in Lincoln, Nebraska</t>
  </si>
  <si>
    <t>co.lab</t>
  </si>
  <si>
    <t>co.lab is an accelerator that works with startups leveraging the power of digital games to build transformative educational technologies.</t>
  </si>
  <si>
    <t>ConsenSys Ventures</t>
  </si>
  <si>
    <t xml:space="preserve">ConsenSys Ventures is a venture capital arm ConsenSys, a  blockchain venture production studio. </t>
  </si>
  <si>
    <t>MACH37</t>
  </si>
  <si>
    <t>Mclean, Virginia, United States</t>
  </si>
  <si>
    <t>MACH37 is the premier accelerator for entrepreneurs and startups that are solving important cyber problems.</t>
  </si>
  <si>
    <t>Tumml</t>
  </si>
  <si>
    <t>Tumml's mission is to empower entrepreneurs to solve urban problems. We provide entrepreneurs with tools to help scale their impact.</t>
  </si>
  <si>
    <t>Bizdom</t>
  </si>
  <si>
    <t>Bizdom is a startup accelerator that provides seed funding and intense mentorship sessions for entrepreneurs in Detroit and Cleveland.</t>
  </si>
  <si>
    <t>FoodFutureCo</t>
  </si>
  <si>
    <t>FoodFutureCo is the scale-up accelerator for established, purpose-driven food businesses.</t>
  </si>
  <si>
    <t>CARB-X</t>
  </si>
  <si>
    <t>CARB-X is a biopharmaceutical business enterprise that specializes in biotechnology, antibiotics, vaccines, fast diagnostics.</t>
  </si>
  <si>
    <t>Techstars Farm to Fork Accelerator</t>
  </si>
  <si>
    <t>Saint Paul, Minnesota, United States</t>
  </si>
  <si>
    <t xml:space="preserve">Aims on finding the best entrepreneurs working on solutions in food tech, food supply chain and AgTech. Partnered with Cargill and Ecolab. </t>
  </si>
  <si>
    <t>Techstars Kansas City Accelerator</t>
  </si>
  <si>
    <t>Techstars Accelerator in Kansas City is a leader in the emerging startup ecosystem in Kansas City.</t>
  </si>
  <si>
    <t>Billiken Angels Network</t>
  </si>
  <si>
    <t>The Billiken Angels Network (BAN) is currently in harvest mode and is no longer open to new investments.</t>
  </si>
  <si>
    <t>SAP.iO</t>
  </si>
  <si>
    <t>SAP.iO Fund investing in the next generation of enterprise software startups.</t>
  </si>
  <si>
    <t>Accelerator, Corporate Venture Capital, Incubator</t>
  </si>
  <si>
    <t>Disney Accelerator</t>
  </si>
  <si>
    <t>Advancing opportunities between innovative technologies and The Walt Disney Company</t>
  </si>
  <si>
    <t>Comcast NBCUniversal LIFT Labs Accelerator, Powered by Techstars</t>
  </si>
  <si>
    <t>This program is designed to elevate connectivity, media, and entertainment startups.</t>
  </si>
  <si>
    <t>R/GA Accelerator</t>
  </si>
  <si>
    <t>An accelerator program run by R/GA Ventures that leverages investment capital with R/GA's world-class talent base and global brand network.</t>
  </si>
  <si>
    <t>Sprint Accelerator</t>
  </si>
  <si>
    <t>Sprint Accelerator powered by Techstars, bringing together the future of mobile health.</t>
  </si>
  <si>
    <t>Luma Launch</t>
  </si>
  <si>
    <t>Luma Launch is a multi-million dollar early stage fund with a Launch Program aimed at surfacing the most notable startups and entrepreneurs.</t>
  </si>
  <si>
    <t>Accelerator, Corporate Venture Capital, Venture Capital</t>
  </si>
  <si>
    <t>HAX Boost</t>
  </si>
  <si>
    <t>HAX Boost takes teams with hardware products and turns them into cash cows and recruits 10+ teams of 2 entrepreneurs.</t>
  </si>
  <si>
    <t>Prosper Women Entrepreneurs</t>
  </si>
  <si>
    <t>Prosper Women Entrepreneurs is a for-profit organization focused on increasing women entrepreneurs' access to growth capital.</t>
  </si>
  <si>
    <t>Clean Energy Trust</t>
  </si>
  <si>
    <t>Clean Energy Trust supports early-stage startups working on solutions for clean energy, decarbonization, and environmental sustainability.</t>
  </si>
  <si>
    <t>Accelerator, Startup Competition, Venture Capital</t>
  </si>
  <si>
    <t>The Startup Factory</t>
  </si>
  <si>
    <t>The Startup Factory is the SE's best funded and operating accelerator.</t>
  </si>
  <si>
    <t>Alexa Accelerator, Powered by Techstars</t>
  </si>
  <si>
    <t>The Alexa Accelerator, powered by Techstars, is looking for companies advancing voice-powered technologies and experiences.</t>
  </si>
  <si>
    <t>Venture</t>
  </si>
  <si>
    <t>Fledge</t>
  </si>
  <si>
    <t>Fledge is global network of businss accelerator focused on mission-driven for-profit companies.</t>
  </si>
  <si>
    <t>Techstars Anywhere Accelerator</t>
  </si>
  <si>
    <t>Techstars Anywhere is provides a full Techstars program through a virtual accelerator experience.</t>
  </si>
  <si>
    <t>Techstars Retail Accelerator</t>
  </si>
  <si>
    <t>Techstars Retail is a three-month intensive startup accelerator focused on bringing new technology, experiences, and products.</t>
  </si>
  <si>
    <t>Envestnet Yodlee Incubator</t>
  </si>
  <si>
    <t>Yodlee Incubator is a 6-month program for entrepreneurs to launch disruptive products that leverage transactional financial data.</t>
  </si>
  <si>
    <t>Aurelia Ventures</t>
  </si>
  <si>
    <t>Santa Barbara, California, United States</t>
  </si>
  <si>
    <t>Global accelerator that supports passionate entrepreneurs with $1,250,000 in credits &amp; discounts. Application open!</t>
  </si>
  <si>
    <t>Citrix Startup Accelerator</t>
  </si>
  <si>
    <t>Citrix Startup Accelerator is an early-stage investor that invests in enterprise start-ups.</t>
  </si>
  <si>
    <t>The Yield Lab</t>
  </si>
  <si>
    <t>Provides agriculture technology companies with funding, training, mentorship, and networking opportunities.</t>
  </si>
  <si>
    <t>LaunchHouse</t>
  </si>
  <si>
    <t>Highland, Ohio, United States</t>
  </si>
  <si>
    <t>LaunchHouse is an Ohio-based lean business accelerator that offers education, funding, mentorship, and networking opportunities.</t>
  </si>
  <si>
    <t>Plug and Play Insurtech</t>
  </si>
  <si>
    <t xml:space="preserve">Deal flow sessions, themed workshops, and face-to-face interaction drive engagement between financial powerhouses and young upstarts. </t>
  </si>
  <si>
    <t>SURGE Accelerator</t>
  </si>
  <si>
    <t>SURGE, a seed fund and mentor-driven accelerator, invests in and enables entrepreneurs to solve the world's energy problems.</t>
  </si>
  <si>
    <t>Venture University</t>
  </si>
  <si>
    <t>Multi-Stage Investment Fund &amp; Trade School For Venture Capital, Private Equity &amp; Angel Investing</t>
  </si>
  <si>
    <t>Tech Wildcatters</t>
  </si>
  <si>
    <t>TechWildcatters is a mentorship-driven seed fund and startup accelerator.</t>
  </si>
  <si>
    <t>Sputnik ATX</t>
  </si>
  <si>
    <t>Sputnik ATX is a VC fund and startup accelerator that funds maker-founders. We invest in pre-seed - B rounds and are industry agnostic.</t>
  </si>
  <si>
    <t>Financial Solutions Lab</t>
  </si>
  <si>
    <t>The Financial Solutions Lab cultivates, supports and scales innovations that advance the financial health of LMI and underserved individuals</t>
  </si>
  <si>
    <t>9Mile Labs</t>
  </si>
  <si>
    <t>9Mile Labs is a Seattle-based Enterprise / B2B startup accelerator</t>
  </si>
  <si>
    <t>The Refiners</t>
  </si>
  <si>
    <t>The Refiners is a San Francisco-based seed fund program devoted to helping world-class entrepreneurs thrive in Silicon Valley.</t>
  </si>
  <si>
    <t>Techstars Cloud</t>
  </si>
  <si>
    <t>Techstars Cloud is based in San Antonio</t>
  </si>
  <si>
    <t>Techstars Atlanta, COX Enterprises Social Impact Accelerator</t>
  </si>
  <si>
    <t>Techstars Atlanta focuses on technologies driving positive change in an interconnected world and disrupt industries.</t>
  </si>
  <si>
    <t>Microsoft Accelerator Seattle</t>
  </si>
  <si>
    <t>Redmond, Washington, United States</t>
  </si>
  <si>
    <t>Launched in 2014, Microsoft Ventures Accelerator Seattle funds and supports new technologies for home improvement and automation.</t>
  </si>
  <si>
    <t>Iron Yard Ventures</t>
  </si>
  <si>
    <t>Greenville, South Carolina, United States</t>
  </si>
  <si>
    <t>The Iron Yard is a mentorship-driven startup accelerator providing education and early stage funding for Digital Health and Edtech startups.</t>
  </si>
  <si>
    <t>Queen City Fintech</t>
  </si>
  <si>
    <t>Charlotte, North Carolina, United States</t>
  </si>
  <si>
    <t>Queen City Fintech is a fintech-exclusive accelerator program that leverages its extensive network within the financial services sector.</t>
  </si>
  <si>
    <t>Stadia Ventures</t>
  </si>
  <si>
    <t>Stadia Ventures is one of the oldest sports- and esports-focused venture firms with a sports business accelerator.</t>
  </si>
  <si>
    <t>Techstars Los Angeles Accelerator</t>
  </si>
  <si>
    <t>Techstars LA is looking for entrepreneurs focused on providing new solutions to industries like clean energy, and transportation.</t>
  </si>
  <si>
    <t>K5 Ventures</t>
  </si>
  <si>
    <t>Newport Beach, California, United States</t>
  </si>
  <si>
    <t>K5 Ventures is an American early-stage funding platform that hosts, mentors, accelerates, and invests in technology-driven businesses.</t>
  </si>
  <si>
    <t>Crowdfunding, Early Stage Venture, Private Equity, Seed</t>
  </si>
  <si>
    <t>ICONYC labs</t>
  </si>
  <si>
    <t>ICONYC is a value-add investor and accelerator focused on helping early stage Israeli startups cut time to the US market.</t>
  </si>
  <si>
    <t>Cedars-Sinai Accelerator</t>
  </si>
  <si>
    <t>Cedars-Sinai Accelerator is a collaboration to help today‚Äôs technology innovators turn their ideas into breakthroughs.</t>
  </si>
  <si>
    <t>URBAN-X</t>
  </si>
  <si>
    <t>URBAN-X is an accelerator for startups reimagining city life.</t>
  </si>
  <si>
    <t>Debt, Early Stage Venture, Seed, Venture</t>
  </si>
  <si>
    <t>Techstars Music</t>
  </si>
  <si>
    <t>Techstars Music is a startup accelerator run by Techstars and leading companies from the global music business.</t>
  </si>
  <si>
    <t>43North</t>
  </si>
  <si>
    <t>Buffalo, New York, United States</t>
  </si>
  <si>
    <t>43North invests $5M each year through a startup competition and accelerator program in Buffalo, New York.</t>
  </si>
  <si>
    <t>Accelerator, Incubator, Startup Competition</t>
  </si>
  <si>
    <t>TheVentureCity Product-Led Growth Program</t>
  </si>
  <si>
    <t>A product-led growth program + investment that prepares founders to achieve global success.</t>
  </si>
  <si>
    <t>FinTech Sandbox</t>
  </si>
  <si>
    <t>Enabling FinTech entrepreneurs to build robust products through free access to quality financial data.</t>
  </si>
  <si>
    <t>Summer@Highland</t>
  </si>
  <si>
    <t>Summer@Highland provides mentoring, office space, and resources for student-founded start-ups.</t>
  </si>
  <si>
    <t>Techstars Mobility Accelerator</t>
  </si>
  <si>
    <t>Techstars Mobility invests in startups building technologies and innovative business models.</t>
  </si>
  <si>
    <t>Imagine K12</t>
  </si>
  <si>
    <t>Imagine K12 invests time, experience, energy and resources in companies that create products and services for the education industry.</t>
  </si>
  <si>
    <t>Starta Accelerator</t>
  </si>
  <si>
    <t>Starta Accelerator is an Accelerator specializing in technology startups with European R&amp;D roots.</t>
  </si>
  <si>
    <t>BioGenerator</t>
  </si>
  <si>
    <t>BioGenerator is a Missouri-based venture development organization providing startup bioscience companies with seed investment.</t>
  </si>
  <si>
    <t>Debt, Early Stage Venture, Grant, Seed</t>
  </si>
  <si>
    <t>Elemental Excelerator</t>
  </si>
  <si>
    <t>Elemental Excelerator helps startups change the world, one community at a time.</t>
  </si>
  <si>
    <t>Expa</t>
  </si>
  <si>
    <t>Expa is a network of entrepreneurs supporting founders through expertise, access, and funding.</t>
  </si>
  <si>
    <t>Village Capital</t>
  </si>
  <si>
    <t>Village Capital builds bridges for entrepreneurs who are creating an inclusive and sustainable world.</t>
  </si>
  <si>
    <t>Convertible Note, Debt, Early Stage Venture, Private Equity, Seed</t>
  </si>
  <si>
    <t>Jumpstart Foundry</t>
  </si>
  <si>
    <t>Jumpstart Foundry is an investment firm that funds and supports early-stage healthcare companies.</t>
  </si>
  <si>
    <t>LearnLaunch Accelerator</t>
  </si>
  <si>
    <t>LearnLaunch Accelerator program is designed to help early-stage EdTech entrepreneurs successfully grow startups.</t>
  </si>
  <si>
    <t>Betaspring</t>
  </si>
  <si>
    <t>Betaspring offers a mentorship-driven providence-based accelerator program for technology and design startups.</t>
  </si>
  <si>
    <t>The Brandery</t>
  </si>
  <si>
    <t>The Brandery is nationally ranked as one of the top startup accelerators in the US.</t>
  </si>
  <si>
    <t>Nex Cubed</t>
  </si>
  <si>
    <t>Nex Cubed is an investor and innovation partner that invests in, accelerates, and scales frontier tech companies.</t>
  </si>
  <si>
    <t>Accelerator, Entrepreneurship Program, Incubator</t>
  </si>
  <si>
    <t>Almaworks</t>
  </si>
  <si>
    <t>Columbia University's accelerator for NYC student startups</t>
  </si>
  <si>
    <t>Grant, Non Equity Assistance</t>
  </si>
  <si>
    <t>Blueprint Health</t>
  </si>
  <si>
    <t>Blueprint Health is a mentorship-driven startup accelerator program supporting companies at the intersection of health and technology.</t>
  </si>
  <si>
    <t>UpTech Accelerator</t>
  </si>
  <si>
    <t>Covington, Kentucky, United States</t>
  </si>
  <si>
    <t>UpTech is a nationally ranked tech accelerator program for data-driven startups developing tech-enabled solutions and seeking equity funding</t>
  </si>
  <si>
    <t>Highway1</t>
  </si>
  <si>
    <t>Highway1, a division of PCH, is a hardware startup accelerator based in San Francisco.</t>
  </si>
  <si>
    <t>CanopyBoulder</t>
  </si>
  <si>
    <t>CanopyBoulder is a mentorship-driven seed-stage business accelerator and investment fund.</t>
  </si>
  <si>
    <t>Blue Startups</t>
  </si>
  <si>
    <t>Blue Startups is a Top 20 Accelerator in the US (Techcrunch) focused on helping scalable-technology companies compete on a global scale.</t>
  </si>
  <si>
    <t>Texas Venture Labs</t>
  </si>
  <si>
    <t>Jon Brumley Texas Venture Labs (TVL) provides market research and consulting done by graduate students at The University of Texas at Austin.</t>
  </si>
  <si>
    <t>Sandbox Industries</t>
  </si>
  <si>
    <t>Sandbox bridges the gap between startups and corporations in three ways: strategic venture funds, accelerators, and consulting services.</t>
  </si>
  <si>
    <t>Early Stage Venture, Late Stage Venture, Private Equity, Seed</t>
  </si>
  <si>
    <t>Grand Central Tech</t>
  </si>
  <si>
    <t>Grand Central Tech is a New York-based startup-in-residence program that offers 1 year of free rent without an equity commitment.</t>
  </si>
  <si>
    <t>Amino Capital</t>
  </si>
  <si>
    <t>Amino Capital focusing on data driven startups, and blockchain powered next generation protocols.</t>
  </si>
  <si>
    <t>Desaf√≠a</t>
  </si>
  <si>
    <t>We help Spanish technology companies scale faster and globally.</t>
  </si>
  <si>
    <t>XRC Labs</t>
  </si>
  <si>
    <t>XRC Labs is an innovation accelerator for the next generation of disruptors in the retail tech and consumer goods sectors.</t>
  </si>
  <si>
    <t>REACH</t>
  </si>
  <si>
    <t>REACH is an accelerator owned and operated by Second Century Ventures, the investment arm of the National Association of Realtors¬Æ.</t>
  </si>
  <si>
    <t>Union Kitchen</t>
  </si>
  <si>
    <t>We build successful food businesses by bringing together our Accelerator with access to our Kitchen, Distribution, and Stores.</t>
  </si>
  <si>
    <t>Ann Arbor SPARK</t>
  </si>
  <si>
    <t>Ann Arbor, Michigan, United States</t>
  </si>
  <si>
    <t>Ann Arbor SPARK is Ann Arbor‚Äôs engine for economic development.</t>
  </si>
  <si>
    <t>Healthbox</t>
  </si>
  <si>
    <t>Healthbox is a an innovation consulting and fund management services firm, helping organization build and sustain innovation strategies.</t>
  </si>
  <si>
    <t>Techstars Austin Accelerator</t>
  </si>
  <si>
    <t>Techstars Austin is the accelerator program of Techstars that focuses on helping startups within the capital city of Texas.</t>
  </si>
  <si>
    <t>BoomStartup</t>
  </si>
  <si>
    <t>Salt Lake City, Utah, United States</t>
  </si>
  <si>
    <t>BoomStartup is a Utah-based accelerator that provides seed funding and mentorship to tech entrepreneurs.</t>
  </si>
  <si>
    <t>MetaProp</t>
  </si>
  <si>
    <t>MetaProp is a venture capital firm focused on the real estate technology industry.</t>
  </si>
  <si>
    <t>AlphaLab</t>
  </si>
  <si>
    <t>AlphaLab is a nationally ranked software accelerator helping early-stage tech companies quickly figure out the best way to build and grow.</t>
  </si>
  <si>
    <t>EXPERT DOJO</t>
  </si>
  <si>
    <t>Expert DOJO is an international startup accelerator based in Santa Monica.</t>
  </si>
  <si>
    <t>Village Global</t>
  </si>
  <si>
    <t>Village Global is an early stage venture capital backed by some of the world's best entrepreneurs.</t>
  </si>
  <si>
    <t>Newark Venture Partners</t>
  </si>
  <si>
    <t>Newark, New Jersey, United States</t>
  </si>
  <si>
    <t>Newark Venture Partners is an early stage venture fund based in Newark, NJ.</t>
  </si>
  <si>
    <t>Techstars Chicago</t>
  </si>
  <si>
    <t>Techstars Chicago conducts programs for startups to connect with investors, mentors, and entrepreneurs.</t>
  </si>
  <si>
    <t>Google Launchpad Accelerator</t>
  </si>
  <si>
    <t>Launchpad Accelerator helps startups from around the world in developing the world‚Äôs greatest apps.</t>
  </si>
  <si>
    <t>Capital Innovators</t>
  </si>
  <si>
    <t>Capital Innovators invests in tech-enabled startups through our nationally recognized accelerator and directly through our seed funds.</t>
  </si>
  <si>
    <t>Food-X</t>
  </si>
  <si>
    <t>Over six years, SOSV accelerated 11 cohorts of promising founders and invested in 100 startups via the Food-X accelerator.</t>
  </si>
  <si>
    <t>Techstars Seattle Accelerator</t>
  </si>
  <si>
    <t>Techstars Seattle Accelerator invest in founders to help them do more faster.</t>
  </si>
  <si>
    <t>gener8tor</t>
  </si>
  <si>
    <t>gener8tor is a nationally ranked, concierge accelerator that invests in high-growth startups.</t>
  </si>
  <si>
    <t>MIT delta v</t>
  </si>
  <si>
    <t>delta v is MIT‚Äôs premier venture accelerator, that prepares entrepreneurs to hit escape velocity and launch into the real world.</t>
  </si>
  <si>
    <t>Early Stage Venture, Grant</t>
  </si>
  <si>
    <t>ASU Venture Devils</t>
  </si>
  <si>
    <t>Arizona State University's venture capital arm.</t>
  </si>
  <si>
    <t>JumpStart</t>
  </si>
  <si>
    <t>JumpStart Inc. is an Ohio-based non-profit organization that offers development assistance to entrepreneurs in Northeast Ohio.</t>
  </si>
  <si>
    <t>Accelerator, Government Office, Micro VC</t>
  </si>
  <si>
    <t>Amplify.LA</t>
  </si>
  <si>
    <t>Venice, California, United States</t>
  </si>
  <si>
    <t>Amplify is a pre-seed fund in Venice, CA dedicated to backing strong teams at the earliest stages and supporting from first check to exit.</t>
  </si>
  <si>
    <t>Starve Ups</t>
  </si>
  <si>
    <t>Starve Ups is a group of founders, from seven Oregon-based startup companies, as the state's first accelerator.</t>
  </si>
  <si>
    <t>Mucker Capital</t>
  </si>
  <si>
    <t>MuckerLab is a venture capital firm specializing in incubation, pre-seed, seed, start up, early stage and Series A investments.</t>
  </si>
  <si>
    <t>Capital Factory</t>
  </si>
  <si>
    <t>Capital Factory is the center of gravity for tech startups in Texas.</t>
  </si>
  <si>
    <t>Boomtown Accelerators</t>
  </si>
  <si>
    <t xml:space="preserve">Boomtown's bespoke accelerator programs help startups turn ideas into profitable, scalable businesses. </t>
  </si>
  <si>
    <t>Quake Capital Partners</t>
  </si>
  <si>
    <t>Quake Capital is a venture firm that helps startups grow by providing seed stage investment through an accelerator program.</t>
  </si>
  <si>
    <t>Techstars Boulder Accelerator</t>
  </si>
  <si>
    <t>Techstars Boulder Accelerator helps founders and their teams to take their businesses to the next level.</t>
  </si>
  <si>
    <t>Newchip</t>
  </si>
  <si>
    <t>Newchip is a global Remote Startup Accelerator.</t>
  </si>
  <si>
    <t>AngelPad</t>
  </si>
  <si>
    <t>AngelPad is a seed-stage accelerator program that finds product market fit, defining a target market to get first validation for a company.</t>
  </si>
  <si>
    <t>Accelerator, Incubator, Micro VC</t>
  </si>
  <si>
    <t>Founder Friendly Labs</t>
  </si>
  <si>
    <t>Founder Friendly Labs (FFL) is the equity-free startup accelerator for experienced tech industry professionals.</t>
  </si>
  <si>
    <t>Techstars Boston Accelerator</t>
  </si>
  <si>
    <t xml:space="preserve">Techstars Boston Accelerator is a top innovation hub that attracts top talent from all over the world. </t>
  </si>
  <si>
    <t>Revolution‚Äôs Rise of the Rest Seed Fund</t>
  </si>
  <si>
    <t>Revolution‚Äôs Rise of the Rest Seed Fund, part of the DC-based venture capital firm Revolution, invests in seed- and early-stage companies.</t>
  </si>
  <si>
    <t>MedTech Innovator</t>
  </si>
  <si>
    <t>MedTech Innovator is the largest lifescience accelerator in the world for medical device, digital health, and diagnostic companies</t>
  </si>
  <si>
    <t>Techstars New York City Accelerator</t>
  </si>
  <si>
    <t>The Techstars Accelerator program in New York City focuses on a wide range of tech startups.</t>
  </si>
  <si>
    <t>Microsoft Accelerator</t>
  </si>
  <si>
    <t>Please see Microsoft ScaleUp for more information on scale-stage startups.</t>
  </si>
  <si>
    <t>IndieBio</t>
  </si>
  <si>
    <t>IndieBio is the largest biotech startup accelerator, run by SOSV.</t>
  </si>
  <si>
    <t>Boost VC</t>
  </si>
  <si>
    <t>Boost VC is a family of founders making Sci-Fi a Reality</t>
  </si>
  <si>
    <t>Entrepreneurs Roundtable Accelerator</t>
  </si>
  <si>
    <t>Entrepreneurs Roundtable Accelerator (ERA) is an early-stage venture capital fund and technology accelerator.</t>
  </si>
  <si>
    <t>Acceleprise</t>
  </si>
  <si>
    <t>Acceleprise invests in early stage B2B SaaS and enterprise technology companies and unifies the global technology community through mentors.</t>
  </si>
  <si>
    <t>Dreamit Ventures</t>
  </si>
  <si>
    <t>Dreamit is a venture fund and growth-focused accelerator for Urbantech, Securetech, and Healthtech startups</t>
  </si>
  <si>
    <t>StartX (Stanford-StartX Fund)</t>
  </si>
  <si>
    <t>StartX is an educational non-profit that helps Stanford's top entrepreneurs.</t>
  </si>
  <si>
    <t>Berkeley SkyDeck</t>
  </si>
  <si>
    <t>SkyDeck Berkeley is a research university accelerator that serves as an apex startup launchpad for affiliated entrepreneurs.</t>
  </si>
  <si>
    <t>Alchemist Accelerator</t>
  </si>
  <si>
    <t>The Alchemist Accelerator is a venture-backed initiative focused on accelerating startups whose revenue comes from enterprises.</t>
  </si>
  <si>
    <t>Plug and Play</t>
  </si>
  <si>
    <t>Plug and Play is an innovation platform, bringing together startups and the world‚Äôs largest corporations.</t>
  </si>
  <si>
    <t>MassChallenge</t>
  </si>
  <si>
    <t xml:space="preserve">MassChallenge is a global non-profit startup accelerator and competition with a focus on high-impact, early-stage entrepreneurs. </t>
  </si>
  <si>
    <t>SOSV</t>
  </si>
  <si>
    <t>SOSV is a venture capital firm that operates accelerators HAX, IndieBio, Chinaccelerator, MOX.</t>
  </si>
  <si>
    <t>500 Startups</t>
  </si>
  <si>
    <t>500 Startups is a global venture capital firm with a network of startup programs for founders, mentors, and investors.</t>
  </si>
  <si>
    <t>Techstars</t>
  </si>
  <si>
    <t>Techstars is the global platform for investment and innovation.</t>
  </si>
  <si>
    <t>Y Combinator</t>
  </si>
  <si>
    <t>Y Combinator is a startup accelerator that invests in a wide range of startups twice a year.</t>
  </si>
  <si>
    <t>Hive</t>
  </si>
  <si>
    <t>Hive is a full-stack AI company specialized in computer vision and deep learning.</t>
  </si>
  <si>
    <t>mHUB</t>
  </si>
  <si>
    <t>mHUB is a hardtech and manufacturing innovation and entrepreneurial center.</t>
  </si>
  <si>
    <t>Accelerator, Co-Working Space, Entrepreneurship Program, Incubator, Micro VC, Startup Competition, Venture Capital</t>
  </si>
  <si>
    <t>Navigator CRE</t>
  </si>
  <si>
    <t>NavigatorCRE is the leading edge cloud-based platform, built for Commercial Real Estate (CRE) industry professionals.</t>
  </si>
  <si>
    <t>Hall Labs</t>
  </si>
  <si>
    <t>Provo, Utah, United States</t>
  </si>
  <si>
    <t>Hall Labs is an accelerator firm that invests in companies operating in sustainability to personal transportation sectors.</t>
  </si>
  <si>
    <t>Environmental control apparatus</t>
  </si>
  <si>
    <t>Greentown Labs</t>
  </si>
  <si>
    <t>Somerville, Massachusetts, United States</t>
  </si>
  <si>
    <t>Greentown Labs is the largest cleantech incubator in the U.S., providing entrepreneurs with the community, facilities + resources they need!</t>
  </si>
  <si>
    <t>Automation Alley</t>
  </si>
  <si>
    <t>Troy, Michigan, United States</t>
  </si>
  <si>
    <t>Automation Alley is a technology business association and business accelerator.</t>
  </si>
  <si>
    <t>Black Girl Ventures</t>
  </si>
  <si>
    <t>Black Girl Ventures is an ecosystem of black and brown women creating access to social and financial capital together.</t>
  </si>
  <si>
    <t>Pursuit</t>
  </si>
  <si>
    <t>Long Island City, New York, United States</t>
  </si>
  <si>
    <t>Pursuit is a social impact organization that creates transformation where it‚Äôs needed most.</t>
  </si>
  <si>
    <t>SMARTIFICIAL RESEARCH &amp; TECHNOLOGY, INC</t>
  </si>
  <si>
    <t>SMARTIFICIAL (TM) is an International R&amp;D Innovation network and virtual accelerator focused on Artificial Intelligence business solutions</t>
  </si>
  <si>
    <t>Accelerator, Angel Group, Venture Capital</t>
  </si>
  <si>
    <t>1863 Ventures</t>
  </si>
  <si>
    <t>1863 Ventures is a startup accelerator that helps new-majority entrepreneurs scale up their business.</t>
  </si>
  <si>
    <t>Tampa Bay WaVE</t>
  </si>
  <si>
    <t>Tampa Bay WaVE is a "by entrepreneurs, for entrepreneurs" non-profit helping entrepreneurs in Tampa Bay.</t>
  </si>
  <si>
    <t>Albany Medical College</t>
  </si>
  <si>
    <t>Albany, New York, United States</t>
  </si>
  <si>
    <t>Albany Medical College is a school.</t>
  </si>
  <si>
    <t>Workbox Company</t>
  </si>
  <si>
    <t>Workbox is a Coworking Accelerator that provides bold companies with the resources to grow faster, smarter and together.</t>
  </si>
  <si>
    <t>LiftFund</t>
  </si>
  <si>
    <t>LiftFund is a community development financial institution that provides financial assistance to small businesses and entrepreneurs.</t>
  </si>
  <si>
    <t>Agency of Trillions (AoT)</t>
  </si>
  <si>
    <t>Innovation Agency. Innovation Accelerator.</t>
  </si>
  <si>
    <t>Allotrope Partners</t>
  </si>
  <si>
    <t>Allotrope Partners is an investment firm specializing in early-stage companies in the carbon and clean energy sectors.</t>
  </si>
  <si>
    <t>Concepter</t>
  </si>
  <si>
    <t>Concepter - a startup studio, that creates award-winning products and a hardware accelerator with $100k fund.</t>
  </si>
  <si>
    <t>Akron Global Business Accelerator</t>
  </si>
  <si>
    <t>Akron, Ohio, United States</t>
  </si>
  <si>
    <t>Where does innovation go to grow? The Akron Global Business Accelerator. Since 1983 the Accelerator has earned an international reputation</t>
  </si>
  <si>
    <t>Goodie Nation</t>
  </si>
  <si>
    <t>Goodie Nation is a social impact pre-accelerator.</t>
  </si>
  <si>
    <t>NextEnergy</t>
  </si>
  <si>
    <t>NextEnergy is a nonprofit organization</t>
  </si>
  <si>
    <t>Idea Village</t>
  </si>
  <si>
    <t>New Orleans, Louisiana, United States</t>
  </si>
  <si>
    <t>The Idea Village provides a broad array of high-impact educational and consulting services facilitating entrepreneurial growth.</t>
  </si>
  <si>
    <t>Runway</t>
  </si>
  <si>
    <t>Runway is a technology innovation hub bringing together entrepreneurs, startups, VCs, mentors and industry experts.</t>
  </si>
  <si>
    <t>Blueseed</t>
  </si>
  <si>
    <t>Blueseed was an a attempt at a visa-free startup community on a cruise ship stationed near Silicon Valley. Now on hold pending funding.</t>
  </si>
  <si>
    <t>FireSpring Fund</t>
  </si>
  <si>
    <t>FireSpring Fund is organized as a nonprofit evergreen seed fund.</t>
  </si>
  <si>
    <t>Brooklyn Fashion &amp; Design Accelerator</t>
  </si>
  <si>
    <t>A vibrant hub where designers can build successful businesses that integrate the environment and society into their bottom line.</t>
  </si>
  <si>
    <t>Bridgeway Capital</t>
  </si>
  <si>
    <t>At Bridgeway Capital, we are bridging the way from entrepreneurial ideas to actual business growth and impact.</t>
  </si>
  <si>
    <t>MasterCard Labs</t>
  </si>
  <si>
    <t>Purchase, New York, United States</t>
  </si>
  <si>
    <t>MasterCard Labs, a new global Research &amp; Development arm dedicated to bringing innovative payment solutions to market with greater speed</t>
  </si>
  <si>
    <t>Women's Startup Lab</t>
  </si>
  <si>
    <t>Women‚Äôs Startup Lab is a founder accelerator program, empowering women to be strong leaders.</t>
  </si>
  <si>
    <t>Green Way Laboratories</t>
  </si>
  <si>
    <t>Green Way Laboratories develops innovative green cleaning solutions for multiple markets and industries.</t>
  </si>
  <si>
    <t>Bleaching, cleaning, polishing, scouring and abrasive preparations; cosmetics</t>
  </si>
  <si>
    <t>Cogo Labs</t>
  </si>
  <si>
    <t>Cogo Labs is the technology-driven venture accelerator behind some of the Boston area‚Äôs fastest-growing web companies</t>
  </si>
  <si>
    <t>Untapped Ventures</t>
  </si>
  <si>
    <t>Untapped Ventures is a startup studio and $10M pre-seed venture fund that builds and invests in startups re-imagining the Future of Work.</t>
  </si>
  <si>
    <t>Fulcrum Venture Accelerator</t>
  </si>
  <si>
    <t>Fulcrum Venture Accelerator is a fundraising accelerator for mission-driven entrepreneurs and impactful startups.</t>
  </si>
  <si>
    <t>HealthTech Arkansas</t>
  </si>
  <si>
    <t>HealthTech Arkansas targets three areas of healthcare innovation digital health, medical devices, and diagnostic platforms.</t>
  </si>
  <si>
    <t>Lean Launch Ventures</t>
  </si>
  <si>
    <t>Westport, Connecticut, United States</t>
  </si>
  <si>
    <t>Lean Launch Ventures delivers an accelerator curriculum for entrepreneurs based on the Lean LaunchPad methodology.</t>
  </si>
  <si>
    <t>FORMA Brands</t>
  </si>
  <si>
    <t>FORMA is an incubator, accelerator, and curator of next-generation beauty brands.</t>
  </si>
  <si>
    <t>Hanu Software</t>
  </si>
  <si>
    <t>Hanu Software is a Microsoft preferred cloud partner that provides software development and business process outsourcing services.</t>
  </si>
  <si>
    <t>Elix Incubator</t>
  </si>
  <si>
    <t>The first social impact incubator for teen entrepreneurs.</t>
  </si>
  <si>
    <t>100K Ventures</t>
  </si>
  <si>
    <t>Flint, Michigan, United States</t>
  </si>
  <si>
    <t>100K Ventures is a Flint, Michigan accelerator founded by leaders in business, sports and entertainment.</t>
  </si>
  <si>
    <t>TVLP Institute Silicon Valley</t>
  </si>
  <si>
    <t>Venture capitalists, entrepreneurs, and world class Silicon Valley executives educate and train tech leaders from 42+ countries</t>
  </si>
  <si>
    <t>The Company Lab</t>
  </si>
  <si>
    <t>The Company Lab is a nonprofit startup accelerator that supports entrepreneurial growth in southeast Tennessee.</t>
  </si>
  <si>
    <t>Rebel One</t>
  </si>
  <si>
    <t>Rebel One offers pre-accelerator training, education, and facilitation to move aspiring and early stage founders from idea to launch.</t>
  </si>
  <si>
    <t>Cleantech Open</t>
  </si>
  <si>
    <t>The Cleantech Open is a non-profit organization that runs an accelerator for cleantech startups.</t>
  </si>
  <si>
    <t>Launchpeer</t>
  </si>
  <si>
    <t>Charleston, South Carolina, United States</t>
  </si>
  <si>
    <t>We incubate &amp; invest in tech startup ideas of ambitious non-technical founders, taking them from napkin sketch to first users in 16 weeks.</t>
  </si>
  <si>
    <t>CoFund360</t>
  </si>
  <si>
    <t>A Global Network of Alternative Accelerators</t>
  </si>
  <si>
    <t>Seed Round Capital</t>
  </si>
  <si>
    <t>Seed Round Capital is a Houston-based tech startup investment and advisory firm.</t>
  </si>
  <si>
    <t>Accelerator, Angel Group, Entrepreneurship Program, Incubator, Syndicate, Venture Capital</t>
  </si>
  <si>
    <t>BootUP Ventures</t>
  </si>
  <si>
    <t>BootUp is a Global startup ecosystem that offers coworking spaces in California with office amenities.</t>
  </si>
  <si>
    <t>Ad Astra Ventures</t>
  </si>
  <si>
    <t>Solana Beach, California, United States</t>
  </si>
  <si>
    <t>Ad Astra Ventures is an investment firm with an exclusive focus on women-led innovations.</t>
  </si>
  <si>
    <t>#CNXT #THeXDesK</t>
  </si>
  <si>
    <t>#HaSHTaGPRoToCoL #HTP #HaSHTaGDoMaiNs #MeTRiCToKeN$ #iMPeRiaLCoiN$ #SWiPe #DiTTo #THeXTensioN #JustTagiT #PAiDMeDiA #SeaRCH #RaNK #ReGiSTeR</t>
  </si>
  <si>
    <t>Accelerator, Angel Group, Co-Working Space, Corporate Venture Capital, Entrepreneurship Program, Family Investment Office, Fund Of Funds, Government Office, Hedge Fund, Incubator, Investment Bank, Micro VC, Pension Funds, Private Equity Firm, Secondary Purchaser, Startup Competition, Syndicate, University Program, Venture Capital, Venture Debt</t>
  </si>
  <si>
    <t>Convertible Note, Debt, Early Stage Venture, Initial Coin Offering, Late Stage Venture, Non Equity Assistance, Private Equity, Secondary Market, Seed, Venture</t>
  </si>
  <si>
    <t>VentureOut</t>
  </si>
  <si>
    <t>VentureOut empowers startups to launch, raise capital, and scale, bridging the gap between global innovators and the opportunities in NYC.</t>
  </si>
  <si>
    <t>Eli Global LLC</t>
  </si>
  <si>
    <t>Eli Global LLC is an international information and financial services company.</t>
  </si>
  <si>
    <t>Smarter in the City</t>
  </si>
  <si>
    <t>West Roxbury, Massachusetts, United States</t>
  </si>
  <si>
    <t>Smarter in the City is a high-tech accelerator in Roxbury.</t>
  </si>
  <si>
    <t>TinySeed</t>
  </si>
  <si>
    <t>TinySeed is a remote accelerator designed for early-stage SaaS founders.</t>
  </si>
  <si>
    <t>Uncharted</t>
  </si>
  <si>
    <t>Uncharted builds coordinated movements of entrepreneurs around big problems, giving them what they need to attack it from all sides.</t>
  </si>
  <si>
    <t>Founders Space</t>
  </si>
  <si>
    <t>Founders Space is the world‚Äôs leading Global Incubator + Accelerator. With 50 partners in 22 countries, we help startups rock the world!</t>
  </si>
  <si>
    <t>Fed Tech</t>
  </si>
  <si>
    <t>Fed Tech started in 2013 as a part of the DC I-Corps program.</t>
  </si>
  <si>
    <t>Vive.VC</t>
  </si>
  <si>
    <t>Manassas, Virginia, United States</t>
  </si>
  <si>
    <t>Vive.vc is a globally connected venture builder ecosystem that invests in early-stage companies.</t>
  </si>
  <si>
    <t>Staffing Venture Capital (SVC)</t>
  </si>
  <si>
    <t>SVC is a private investment fund and accelerator focused exclusively on early to mid-stage staffing &amp; recruiting companies</t>
  </si>
  <si>
    <t>Inovexus</t>
  </si>
  <si>
    <t>Hybrid investment firm and international accelerator that focuses on rapid value growth for innovative startups</t>
  </si>
  <si>
    <t>Broadpeak Ventures</t>
  </si>
  <si>
    <t>Broadpeak Ventures is an investment group specializing in early stage growth companies.</t>
  </si>
  <si>
    <t>Startup Leadership Program</t>
  </si>
  <si>
    <t>A highly selective, world-class training program and lifelong network for 3,500 outstanding founders, and innovators.</t>
  </si>
  <si>
    <t>M ACCELERATOR</t>
  </si>
  <si>
    <t xml:space="preserve"> Design your Business Idea through workshops, courses and mentoring in our workspace.</t>
  </si>
  <si>
    <t>Accelerator, Co-Working Space, Entrepreneurship Program, Incubator</t>
  </si>
  <si>
    <t>Convertible Note, Early Stage Venture, Late Stage Venture, Seed</t>
  </si>
  <si>
    <t>Upekkha Value SaaS Accelerator</t>
  </si>
  <si>
    <t>Dover, Delaware, United States</t>
  </si>
  <si>
    <t>Upekkha is a SaaS Accelerator that helps founders craft Value SaaS business</t>
  </si>
  <si>
    <t>Startup Haven</t>
  </si>
  <si>
    <t>Membership organization for venture-scale startup founders, execs and investors.</t>
  </si>
  <si>
    <t>Agora Partnerships</t>
  </si>
  <si>
    <t>Agora Partnerships is accelerating the growth of entrepreneurs throughout Latin America.</t>
  </si>
  <si>
    <t>Social Enterprise Trust</t>
  </si>
  <si>
    <t>Farmington, Connecticut, United States</t>
  </si>
  <si>
    <t>RESET, the Social Enterprise Trust, is a nonprofit organization whose mission is to promote, preserve.</t>
  </si>
  <si>
    <t>sFoundation</t>
  </si>
  <si>
    <t>Our 2-month accelerator program is designed to support ambitious early-stage companies grow in the most relevant industries.</t>
  </si>
  <si>
    <t>Accelerator, Angel Group, Incubator, Venture Capital</t>
  </si>
  <si>
    <t>BLC Group</t>
  </si>
  <si>
    <t>BILICI Investment Group</t>
  </si>
  <si>
    <t>Accelerator, Angel Group, Family Investment Office, Fund Of Funds, Hedge Fund, Incubator, Micro VC, Private Equity Firm, Secondary Purchaser, Syndicate, Venture Capital, Venture Debt</t>
  </si>
  <si>
    <t>Convertible Note, Crowdfunding, Debt, Early Stage Venture, Grant, Initial Coin Offering, Late Stage Venture, Non Equity Assistance, Post-Ipo, Private Equity, Secondary Market, Seed, Venture</t>
  </si>
  <si>
    <t>Imagine H2O</t>
  </si>
  <si>
    <t>Imagine H2O is a water innovation accelerator that empowers people to deploy and develop innovation to solve water challenges globally.</t>
  </si>
  <si>
    <t>Stealthmode Partners</t>
  </si>
  <si>
    <t>Stealthmode Partners is a network of people and companies working together behind the scenes (in stealthmode) to help our portfolio</t>
  </si>
  <si>
    <t>Startup Boost Pre-Accelerator</t>
  </si>
  <si>
    <t>In 14 cities globally (see details), we find promising early stage startups and prepares them for accelerators, investment, and revenue.</t>
  </si>
  <si>
    <t>Early Stage Venture, Non Equity Assistance, Seed, Venture</t>
  </si>
  <si>
    <t>Openner</t>
  </si>
  <si>
    <t>Openner is a local accelerator that provides resources, training, and funding to early stage founders.</t>
  </si>
  <si>
    <t>Unbank.Ventures</t>
  </si>
  <si>
    <t>FinTech/Blockchain:  Incubation - Acceleration - Investment</t>
  </si>
  <si>
    <t>Scaler</t>
  </si>
  <si>
    <t>Scaler is a stage-agnostic, mobile industry accelerator. We transition startups to sustainable, high-growth companies.</t>
  </si>
  <si>
    <t>Pharmaceutical, veterinary and sanitary products</t>
  </si>
  <si>
    <t>Joules Accelerator</t>
  </si>
  <si>
    <t>Joules works with some of the largest energy companies in the US to catalyze business development for exceptional energy entrepreneurs.</t>
  </si>
  <si>
    <t>Code Fellows</t>
  </si>
  <si>
    <t>Code Fellows offers world-class coding bootcamps in Seattle. Graduates are guaranteed a $60k+ job offer. Students that are accepted into</t>
  </si>
  <si>
    <t>Omega Accelerator</t>
  </si>
  <si>
    <t>Bloomfield Hills, Michigan, United States</t>
  </si>
  <si>
    <t>Omega Accelerator provides seed funding or early-stage funding for female-led Startups.</t>
  </si>
  <si>
    <t>Innovation Pavilion</t>
  </si>
  <si>
    <t>Centennial, Colorado, United States</t>
  </si>
  <si>
    <t>Innovation Pavilion is an ecosystem for entrepreneurs, where productive collisions lead to creative solutions.</t>
  </si>
  <si>
    <t>ENRICH</t>
  </si>
  <si>
    <t>ENRICH offers services to connect European research, technology and business organisations.</t>
  </si>
  <si>
    <t>Startup Evo</t>
  </si>
  <si>
    <t xml:space="preserve">Startup Evo is an accelerator and venture capital firm.  </t>
  </si>
  <si>
    <t>San Francisco Accelerator (aka Society3)</t>
  </si>
  <si>
    <t>Growth Stage Accelerator and Entrepreneurs Academy</t>
  </si>
  <si>
    <t>Private Equity, Seed</t>
  </si>
  <si>
    <t>Prepare 4 VC</t>
  </si>
  <si>
    <t xml:space="preserve">Startup consulting and advisory on creation of fundraising materials and the fundraising process </t>
  </si>
  <si>
    <t>The Pitch</t>
  </si>
  <si>
    <t>The podcast where founders pitch their startups to investors.</t>
  </si>
  <si>
    <t>Global Startup Ecosystem</t>
  </si>
  <si>
    <t>Empowering governments to accelerate tech entrepreneurship via accelerators, summits and tours.</t>
  </si>
  <si>
    <t>Triphase Accelerator Corporation</t>
  </si>
  <si>
    <t>La Jolla, California, United States</t>
  </si>
  <si>
    <t>Triphase Accelerator is a privately held drug development accelerator that acquires and develops novel therapeutics.</t>
  </si>
  <si>
    <t>Co: Collective</t>
  </si>
  <si>
    <t>DEVELOP business strategy, brand story, product innovation and new ventures, using a new model: flexible collaboration with a network of</t>
  </si>
  <si>
    <t>Hera Labs</t>
  </si>
  <si>
    <t>Hera LABS is a unique business accelerator for aspiring entrepreneurial women</t>
  </si>
  <si>
    <t>Dat Ventures</t>
  </si>
  <si>
    <t>Dat Venture is a curriculum-based accelerator program that helps international entrepreneurs gain access to the U.S. market.</t>
  </si>
  <si>
    <t>FCJ USA</t>
  </si>
  <si>
    <t>The FCJ Corporation is an Venture Builder</t>
  </si>
  <si>
    <t>The South Florida Accelerator</t>
  </si>
  <si>
    <t>Fort Lauderdale, Florida, United States</t>
  </si>
  <si>
    <t>Multidisciplinary accelerator focused on the state of Florida.</t>
  </si>
  <si>
    <t>Troy Labs</t>
  </si>
  <si>
    <t>Troy Labs is a venture platform that offers mentorship access, recruiting assistance, and due diligence services for partnering investors.</t>
  </si>
  <si>
    <t>Incub8 Ventures LLC</t>
  </si>
  <si>
    <t>Incub8 is an Incubation Center where aspiring entrepreneurs can simply walk in with an Idea and start operating with a minimal investment</t>
  </si>
  <si>
    <t>StartupRunner</t>
  </si>
  <si>
    <t>StartupRunner is a holding company that buys equity in diverse early-stage startups that demonstrate the ability to generate free cash flow.</t>
  </si>
  <si>
    <t>Accelerator, Family Investment Office</t>
  </si>
  <si>
    <t>Aviatra Accelerator</t>
  </si>
  <si>
    <t>Aviatra Accelerator empowers female entrepreneurs by giving them the resources they need to be successful.</t>
  </si>
  <si>
    <t>Victory Spark</t>
  </si>
  <si>
    <t>A program of the larger Global Entrepreneurship Collective</t>
  </si>
  <si>
    <t>Startups Ignite</t>
  </si>
  <si>
    <t>Vienna, Virginia, United States</t>
  </si>
  <si>
    <t>Where vision meets doingness. Creating programs &amp; communities to accelerate new ventures.</t>
  </si>
  <si>
    <t>gbeta</t>
  </si>
  <si>
    <t>Beloit, Wisconsin, United States</t>
  </si>
  <si>
    <t>gBETA is a free, seven-week accelerator for early-stage companies with local roots.</t>
  </si>
  <si>
    <t>CRRNT</t>
  </si>
  <si>
    <t>CRRNT is an accelerator agency combining the creation of transformational brand experiences with agency services and digital products.</t>
  </si>
  <si>
    <t>Knowcap Exchange</t>
  </si>
  <si>
    <t>Exchange is a 26-week program that was built to help entrepreneurs build their companies faster.</t>
  </si>
  <si>
    <t>Sephora Accelerate</t>
  </si>
  <si>
    <t>Sephora Accelerate is dedicated to building a community of innovative female founders in beauty.</t>
  </si>
  <si>
    <t>C2M</t>
  </si>
  <si>
    <t>C2M is an EB-5 facilitator and business accelerator that offers consulting services and capital investment strategies.</t>
  </si>
  <si>
    <t>Marijuana Accelerator</t>
  </si>
  <si>
    <t>Marijuana Accelerator is an ecosystem for the marijuana industry designed to connect entrepreneurs and investors.</t>
  </si>
  <si>
    <t>Think Beyond Plastic</t>
  </si>
  <si>
    <t>Think Beyond Plastic catalyzes innovations with focus on innovative product delivery, bio-benign materials and sustainable chemistry.</t>
  </si>
  <si>
    <t>Vencapital</t>
  </si>
  <si>
    <t>Vencapital is a venture accelerator for minorities and women seeking career opportunities in venture finance.</t>
  </si>
  <si>
    <t>The Hood Incubator</t>
  </si>
  <si>
    <t>The Hood Incubator is a community-centered nonprofit organization, building economic and political power for Black and Brown communities.</t>
  </si>
  <si>
    <t>Venture Atlanta</t>
  </si>
  <si>
    <t>Marietta, Georgia, United States</t>
  </si>
  <si>
    <t>Venture Atlanta connects Georgia technology entrepreneurs with Investors.</t>
  </si>
  <si>
    <t>AVINDƒí</t>
  </si>
  <si>
    <t>AVINDƒí is a start-up accelerator for women launching scalable businesses.</t>
  </si>
  <si>
    <t>Mana Up</t>
  </si>
  <si>
    <t>Mana Up is a 12-week product accelerator program focused on scaling Hawaii products globally.</t>
  </si>
  <si>
    <t>MuckerLab 2020</t>
  </si>
  <si>
    <t>MuckerLab is a mentorship-driven, pre-seed startup accelerator working with a small number of exceptional technology entrepreneurs.</t>
  </si>
  <si>
    <t>Greenhouse Accelerator</t>
  </si>
  <si>
    <t>The Greenhouse Accelerator provides entrepreneurs rich support through mentors, financial seed loans, and peer support with workshops.</t>
  </si>
  <si>
    <t>The Capital Network</t>
  </si>
  <si>
    <t>A large active community of investors &amp; startup experts for mentoring &amp; practical education.</t>
  </si>
  <si>
    <t>Macquarie Capital Venture Studio with R/GA</t>
  </si>
  <si>
    <t>A Platform to Promote Innovations in InfraTech, with a Focus on Energy</t>
  </si>
  <si>
    <t>Late Stage Venture</t>
  </si>
  <si>
    <t>Dogfish Accelerator</t>
  </si>
  <si>
    <t>Dogfish Accelerator is the first ever accelerator program for film producers.</t>
  </si>
  <si>
    <t>Verizon Media Tech Venture Studio with R/GA</t>
  </si>
  <si>
    <t>Venture Studio of R/GA Ventures</t>
  </si>
  <si>
    <t>StartHub Miami</t>
  </si>
  <si>
    <t>StartHub Miami is an accelerator that specializes in soft landing solutions for international startups coming to the US.</t>
  </si>
  <si>
    <t>NYC Retrofit Accelerator</t>
  </si>
  <si>
    <t>Manhattan, New York, United States</t>
  </si>
  <si>
    <t>NYC Retrofit Accelerator offers advisory services that streamline the process of making energy efficiency improvements to buildings.</t>
  </si>
  <si>
    <t>Desai Accelerator</t>
  </si>
  <si>
    <t>Accelerating Scalable, Sustainable Companies</t>
  </si>
  <si>
    <t>Insight Accelerator Labs</t>
  </si>
  <si>
    <t>Insight‚Äôs Accelerator Labs is an accelerator program distinctly focused on helping medical device startups.</t>
  </si>
  <si>
    <t>StartUp Port</t>
  </si>
  <si>
    <t>Startup Port is a hybrid support platform that offers venture development solutions for early stage entrepreneurs.</t>
  </si>
  <si>
    <t>Cascadia CleanTech Accelerator</t>
  </si>
  <si>
    <t>Cascadia CleanTech Accelerator is a business accelerator program powered by the CleanTech Alliance and Oregon BEST.</t>
  </si>
  <si>
    <t>Propel Accelerator</t>
  </si>
  <si>
    <t>Propel is one designed to take existing minority small businesses through the intensity of an accelerator program.</t>
  </si>
  <si>
    <t>Startup52</t>
  </si>
  <si>
    <t>Startup52 is an early-stage accelerator based in New York City.</t>
  </si>
  <si>
    <t>InSITE Fellows</t>
  </si>
  <si>
    <t>A highly competitive leadership development program comprised of exceptional graduate students at top universities</t>
  </si>
  <si>
    <t>Big Sky Partners LLC</t>
  </si>
  <si>
    <t>Strategic, corporate, creative, capital development for seed and emerging consumer and lifestyle brands across all channels.</t>
  </si>
  <si>
    <t>Accelerator, Private Equity Firm, Venture Capital</t>
  </si>
  <si>
    <t>Early Stage Venture, Late Stage Venture, Venture</t>
  </si>
  <si>
    <t>R/GA Marketing Tech Venture Studio</t>
  </si>
  <si>
    <t>R/GA Marketing Tech Venture Studio in partnership with IPG</t>
  </si>
  <si>
    <t>FinTech Go</t>
  </si>
  <si>
    <t>FinTech Accelerator, Helping FinTech startups achieve their full potential</t>
  </si>
  <si>
    <t>US Market Access Center (US MAC)</t>
  </si>
  <si>
    <t>International business accelerator.</t>
  </si>
  <si>
    <t>The Outpost: Dual Use Accelerator</t>
  </si>
  <si>
    <t>The Outpost: Dual Use Accelerator is a 13 weeks accelerator program that will focus on national defense and commercial sector.</t>
  </si>
  <si>
    <t>Lobo Labs</t>
  </si>
  <si>
    <t>Creative Startups Lobo Labs is for students interested in entrepreneurship.</t>
  </si>
  <si>
    <t>Unreal Collective</t>
  </si>
  <si>
    <t>Ohio, Illinois, United States</t>
  </si>
  <si>
    <t>Unreal Collective is the community for founders and freelancers.</t>
  </si>
  <si>
    <t>ExCITE</t>
  </si>
  <si>
    <t>Riverside, California, United States</t>
  </si>
  <si>
    <t>ExCITE is a startup accelerator program and facility for technology startups, offering services and mentorships.</t>
  </si>
  <si>
    <t>CreativeStar</t>
  </si>
  <si>
    <t>Creativestar offers all the resources you need to get your idea or business running.</t>
  </si>
  <si>
    <t>The S Factory</t>
  </si>
  <si>
    <t>The S Factory is a pre-accelerator where female leaders turn innovative ideas into scalable businesses.</t>
  </si>
  <si>
    <t>NoPay Startup</t>
  </si>
  <si>
    <t>Accelerator &amp; Pre Seed Venture Fund</t>
  </si>
  <si>
    <t>Prohaus VC</t>
  </si>
  <si>
    <t>Prohaus venture network is a global collective for the next generation of fintech and social innovation.</t>
  </si>
  <si>
    <t>SAP IoT Startup Accelerator</t>
  </si>
  <si>
    <t>SAP IoT Start up Accelerator is a global co-innovation program for B2B startups innovating in the world of the Internet of Things.</t>
  </si>
  <si>
    <t>Biomimicry Startup Innovation</t>
  </si>
  <si>
    <t>Missoula, Montana, United States</t>
  </si>
  <si>
    <t>The Biomimicry Startup Innovation uses nature-inspired design to create, launch, and grow a startup for sustainability.</t>
  </si>
  <si>
    <t>United Innovation Services</t>
  </si>
  <si>
    <t>Incubator, Accelerator, and Fund</t>
  </si>
  <si>
    <t>ELEVACAO Foundation</t>
  </si>
  <si>
    <t>ELEVACAO is a global pre-accelerator for women tech founders. 165 women across the U.S. and Australia,  $80m+ raised and 2 Exits!</t>
  </si>
  <si>
    <t>AgSprint</t>
  </si>
  <si>
    <t>Las Cruces, New Mexico, United States</t>
  </si>
  <si>
    <t>AgSprint is unifying a vast array of resources to support innovation in AgTech.</t>
  </si>
  <si>
    <t>Startup1</t>
  </si>
  <si>
    <t>Startup1 is a venture fund and accelerator program that guarantees startup success by offering a stock share swap and resources</t>
  </si>
  <si>
    <t>SPROCKIT</t>
  </si>
  <si>
    <t>SPROCKIT showcases today's media and entertainment entrepreneurs to the industry's iconic media, entertainment and tech companies.</t>
  </si>
  <si>
    <t>The Alexa Accelerator</t>
  </si>
  <si>
    <t>The Alexa Accelerator is a startup accelerator created by the Alexa Fund.</t>
  </si>
  <si>
    <t>BCP Tech</t>
  </si>
  <si>
    <t>BCP Tech is a technology risk management and insurance partner that provides technology risk management and insurance solutions.</t>
  </si>
  <si>
    <t>Private Equity, Venture</t>
  </si>
  <si>
    <t>Pure Blue Water Innovation Nexus</t>
  </si>
  <si>
    <t>Pure Blue Water Innovation Nexus Accelerator catalyzes and streamlines high-impact water technology innovation.</t>
  </si>
  <si>
    <t>Lloyd Irvin | C.E.O Of Lloyd Irvin Martial Arts Academy</t>
  </si>
  <si>
    <t>Maryland, Louisiana, United States</t>
  </si>
  <si>
    <t>Lloyd Irvin Jr. is a Brazilian Jiu-Jitsu black belt and competitor, with wins in events such as the World No-Gi Championship</t>
  </si>
  <si>
    <t>UnLtd USA</t>
  </si>
  <si>
    <t>UnLtd USA backs entrepreneurs tackling pressing social and environmental challenges with seed funding and ongoing venture support.</t>
  </si>
  <si>
    <t>Early Stage Venture, Venture</t>
  </si>
  <si>
    <t>Founders Floor</t>
  </si>
  <si>
    <t>Founders Floor is a co-working accelerator for startups and entrepreneurs.</t>
  </si>
  <si>
    <t>Strong Atomics</t>
  </si>
  <si>
    <t>Strong Atomics invests in nuclear fusion startups to create an additional source of clean, cheap, abundant and safe energy.</t>
  </si>
  <si>
    <t>805 Startups</t>
  </si>
  <si>
    <t>Southern California Startup and Investor Network</t>
  </si>
  <si>
    <t>VentureScaleUp</t>
  </si>
  <si>
    <t>Connect to our network of experienced mentors, advisors, investors, and educators to take your startup to the next level</t>
  </si>
  <si>
    <t>Cybersecurity Factory</t>
  </si>
  <si>
    <t>A summer program for security startups in collaboration with Highland Capital Partners.</t>
  </si>
  <si>
    <t>YetiZen</t>
  </si>
  <si>
    <t>YetiZen is a start up accelerator program focused on accelerating and funding mobile/social, and emerging platform game companies.</t>
  </si>
  <si>
    <t>Entrepreneurial Development Center</t>
  </si>
  <si>
    <t>Established in 2003, the Entrepreneurial Development Center, Inc. (EDC) is a private/public sponsored business accelerator. The EDC's</t>
  </si>
  <si>
    <t>Comcast NBCUniversal SportsTech</t>
  </si>
  <si>
    <t>Comcast NBCUniversal SportsTech is a 12-week accelerator program designed to bring sports tech ideas to life.</t>
  </si>
  <si>
    <t>Flywheel New Ventures</t>
  </si>
  <si>
    <t>Winston Salem, North Carolina, United States</t>
  </si>
  <si>
    <t>Flywheel New Ventures is a membership based investment organization in the Triad, NC that runs an annual business challenge.</t>
  </si>
  <si>
    <t>The Edge Accelerator</t>
  </si>
  <si>
    <t>Frederick, Maryland, United States</t>
  </si>
  <si>
    <t>The Edge Accelerator is a community growth accelerator program.</t>
  </si>
  <si>
    <t>Launch LAB</t>
  </si>
  <si>
    <t>Greensboro, North Carolina, United States</t>
  </si>
  <si>
    <t>LaunchLab is an accelerator program based in Greensboro, NC.</t>
  </si>
  <si>
    <t>DEV Korea</t>
  </si>
  <si>
    <t>A cross-border accelerator between New York and Seoul for Korean startups, the first of its kind.</t>
  </si>
  <si>
    <t>Digital FastForward</t>
  </si>
  <si>
    <t>Chevy Chase, Maryland, United States</t>
  </si>
  <si>
    <t>Digital FastForward is a digital skills accelerator committed to helping forward-thinking companies build the new talents and practices.</t>
  </si>
  <si>
    <t>SCALEit</t>
  </si>
  <si>
    <t>The SCALEit program has already given 75+ exciting Danish startups a life altering introduction to the Silicon Valley ecosystem.</t>
  </si>
  <si>
    <t>Founder Academy</t>
  </si>
  <si>
    <t>Sacramento, California, United States</t>
  </si>
  <si>
    <t>Accelerating Success for Sacramento Startups</t>
  </si>
  <si>
    <t>Oracle Startup Growth Accelerator</t>
  </si>
  <si>
    <t xml:space="preserve">Oracle has recently launched a new Startup Growth Program in Austin, a dedicated initiative to enable startups to scale. </t>
  </si>
  <si>
    <t>Cardinal Ventures</t>
  </si>
  <si>
    <t>Cardinal Ventures is a Stanford-affiliated non-profit accelerator run by students, for students.</t>
  </si>
  <si>
    <t>Hyper Accelerator</t>
  </si>
  <si>
    <t>Hyper Accelerator is a week-long program for later-stage companies that needs guidance on fundraising.</t>
  </si>
  <si>
    <t>Emerge Xcelerate</t>
  </si>
  <si>
    <t>West Michigan's Premier Business Xcelerator.</t>
  </si>
  <si>
    <t>Richi Entrepreneurs</t>
  </si>
  <si>
    <t>A 3-week program in Boston to connect your startup with unique business/funding opportunities in Health and Cleantech</t>
  </si>
  <si>
    <t>XLR8HI</t>
  </si>
  <si>
    <t>XLR8HI is Hawaii‚Äôs first proof-of-concept venture accelerator.</t>
  </si>
  <si>
    <t>Downtown Project</t>
  </si>
  <si>
    <t>Downtown Project is a small business and tech startup incubator and accelerator based in Las Vegas, Nevada.</t>
  </si>
  <si>
    <t>Stanford Latino Entrepreneur Initiative</t>
  </si>
  <si>
    <t>SLEI is a collaboration between Stanford University and LBAN. The Leaders program provides mentorship, education and access to capital.</t>
  </si>
  <si>
    <t>RocketSpace Mobility Tech Accelerator</t>
  </si>
  <si>
    <t>Startups and Coorporates come together to drive innovation in Mobility Technology.</t>
  </si>
  <si>
    <t>Land O' Lakes Dairy Accelerator</t>
  </si>
  <si>
    <t>Hills, Minnesota, United States</t>
  </si>
  <si>
    <t>Land O' Lakes Dairy Accelerator is an accelerator program of Land O' Lakes that fosters innovation in the dairy industry.</t>
  </si>
  <si>
    <t>Impact Ventures Accelerator</t>
  </si>
  <si>
    <t>Impact Ventures Accelerator is a 12-week program designed to train and develop startups.</t>
  </si>
  <si>
    <t>CREATE</t>
  </si>
  <si>
    <t>CREATE develops southwest Atlanta entrepreneurs in the AgriFood Technology industry.</t>
  </si>
  <si>
    <t>SAP.iO Foundries</t>
  </si>
  <si>
    <t>SAP.iO Foundries is SAP‚Äôs global network of equity-free startup accelerators that helps startups integrate with SAP solutions.</t>
  </si>
  <si>
    <t>UpRamp</t>
  </si>
  <si>
    <t>UpRamp, sponsored by CableLabs, skillfully connects the startup world to the vast global cable network.</t>
  </si>
  <si>
    <t>PowerMoves NOLA</t>
  </si>
  <si>
    <t>PowerMoves.NOLA is about creating power through opportunity ‚Äì the opportunity of high growth minority entrepreneurship.</t>
  </si>
  <si>
    <t>Lean Rocket Lab</t>
  </si>
  <si>
    <t>Jackson, Michigan, United States</t>
  </si>
  <si>
    <t>Lean Rocket Lab serves as a hub for innovation, entrepreneurship and economic development.</t>
  </si>
  <si>
    <t>The Refinery CT</t>
  </si>
  <si>
    <t>The Refinery CT is a group that works to encourage the growth of new companies.</t>
  </si>
  <si>
    <t>Chicklabs, LLC</t>
  </si>
  <si>
    <t>Orange, California, United States</t>
  </si>
  <si>
    <t>Chicklabs is an accelerator and incubator platform for women-led organizations.</t>
  </si>
  <si>
    <t>Mindshare Ventures</t>
  </si>
  <si>
    <t>Park City, Utah, United States</t>
  </si>
  <si>
    <t>Invests in entrepreneurs through sharing our expertise in strategy, operational modeling, and execution excellence.</t>
  </si>
  <si>
    <t>SmartHealth Activator</t>
  </si>
  <si>
    <t>Accelerating innovation for biotech</t>
  </si>
  <si>
    <t>Tie ScaleUP</t>
  </si>
  <si>
    <t>Tie ScaleUP creates an accelerator specifically geared to help growth stage companies overcome common obstacles and barriers to scale.</t>
  </si>
  <si>
    <t>Association and CPA.com Startup Accelerator</t>
  </si>
  <si>
    <t>$25k available per startup that can help transform the accounting profession</t>
  </si>
  <si>
    <t>Early Stage Venture, Grant, Non Equity Assistance, Seed</t>
  </si>
  <si>
    <t>cofound/harlem</t>
  </si>
  <si>
    <t>Building 100 companies in Harlem to increase economic opportunity for all.</t>
  </si>
  <si>
    <t>Fownders</t>
  </si>
  <si>
    <t>Fownders is a learning ecosystem for entrepreneurs.</t>
  </si>
  <si>
    <t>Delta Clime VT (formerly Accel-VT)</t>
  </si>
  <si>
    <t>Montpelier, Vermont, United States</t>
  </si>
  <si>
    <t>Delta Clime VT is a climate economy business accelerator.</t>
  </si>
  <si>
    <t>Core Labs Game Accelerator</t>
  </si>
  <si>
    <t>The Core Labs Game Accelerator is a 6-month online program.</t>
  </si>
  <si>
    <t>Venture Noire</t>
  </si>
  <si>
    <t>Bentonville, Arkansas, United States</t>
  </si>
  <si>
    <t>Venture Noire is a community resource to connect culture with excellence.</t>
  </si>
  <si>
    <t>Blockchain Trust Accelerator</t>
  </si>
  <si>
    <t>Blockchain Trust Accelerator creates social impact on blockchain pilots and research with their partners in technology and civil society</t>
  </si>
  <si>
    <t>Vetransfer</t>
  </si>
  <si>
    <t>VETransfer.org is a non-profit Business Accelerator for U.S. Veterans who are looking to start or restart their own business.</t>
  </si>
  <si>
    <t>iVentures10</t>
  </si>
  <si>
    <t>Champaign, Illinois, United States</t>
  </si>
  <si>
    <t>iVentures10 is designed to fuel the entrepreneurial energy and ingenuity of computer science and engineering students.</t>
  </si>
  <si>
    <t>VentureCrushFG</t>
  </si>
  <si>
    <t>VentureCrushFG is an accelerator that provides entrepreneurs with a network of support for their growth.</t>
  </si>
  <si>
    <t>Bootcamp Ventures</t>
  </si>
  <si>
    <t>Bootcamp Ventures is a global business acceleration program carried out by a group of international investors and business partners.</t>
  </si>
  <si>
    <t>AI NexusLab</t>
  </si>
  <si>
    <t>AI NexusLab is an accelerator program that is run by ffVC and NYU Future Labs.</t>
  </si>
  <si>
    <t>Florida-Israel Business Accelerator</t>
  </si>
  <si>
    <t>FIBA is a Florida-based technology accelerator.</t>
  </si>
  <si>
    <t>Silicon Valley in Your Pocket</t>
  </si>
  <si>
    <t>Silicon Valley in Your Pocket is a virtual startup accelerator.</t>
  </si>
  <si>
    <t>Bizion Group</t>
  </si>
  <si>
    <t>Bizion Group is a business Incubator/Accelerator in Miami that offers strategic resources for startups and growing businesses.</t>
  </si>
  <si>
    <t>Apples and Oranges Studios</t>
  </si>
  <si>
    <t>The Apples and Oranges Studios 8 week (virtual and residential) accelerator program.</t>
  </si>
  <si>
    <t>Intel Education Accelerator</t>
  </si>
  <si>
    <t>Their goal at the Intel Education Accelerator is to help passionate and committed education.</t>
  </si>
  <si>
    <t>Vantedge Ventures | Healthcare Innovation Fund</t>
  </si>
  <si>
    <t>Focused on the investment and cultivation of novel technologies, devices, and methodologies to solve everyday problems in healthcare.</t>
  </si>
  <si>
    <t>Accelerator, Syndicate, Venture Capital</t>
  </si>
  <si>
    <t>Tacklebox Accelerator</t>
  </si>
  <si>
    <t>A 6-week accelerator program that helps pre-product founders validate their startup idea</t>
  </si>
  <si>
    <t>Triad Startup Lab</t>
  </si>
  <si>
    <t>Startups, Early Stage and Mid-Market companies all receive formal training, management assistance, access to capital, through networking</t>
  </si>
  <si>
    <t>AeroInnovate</t>
  </si>
  <si>
    <t>Oshkosh, Wisconsin, United States</t>
  </si>
  <si>
    <t>AeroInnovate helps aeroinnovators from across the globe who are starting and growing aero-related businesses.</t>
  </si>
  <si>
    <t>Comcast NBCUniversal The Farm Accelerator</t>
  </si>
  <si>
    <t>The Farm offers a variety of programs to support and nurture selected startups and entrepreneurs.</t>
  </si>
  <si>
    <t>Global Startup Accelerator</t>
  </si>
  <si>
    <t>Global Startup Accelerator is a program for startups and early-stage innovators looking to democratize access to technology solutions.</t>
  </si>
  <si>
    <t>Criminally Prolific</t>
  </si>
  <si>
    <t>Criminally Prolific helps entrepreneurs, startups, and small businesses accelerate and grow.</t>
  </si>
  <si>
    <t>Minority Venture Partners</t>
  </si>
  <si>
    <t>Minority and Women Founders in tech particularly face obstacles which hinder their economic</t>
  </si>
  <si>
    <t>Jones and Foster Accelerator (Univeristy of WA)</t>
  </si>
  <si>
    <t>Jones and Foster Accelerator (Univeristy of WA) offers mentoring &amp; funding to early-stage, student-led companies on their first six months.</t>
  </si>
  <si>
    <t>Rev Ithaca</t>
  </si>
  <si>
    <t>Rev Ithac is a business incubator and workspace that offers business mentorship, workspace, and startup resources.</t>
  </si>
  <si>
    <t>Equity LLP</t>
  </si>
  <si>
    <t>Startups. Law. Equity. We are a high-end tech law boutique with a legal service business accelerator.</t>
  </si>
  <si>
    <t>GVS Accelerator</t>
  </si>
  <si>
    <t>Kailua Kona, Hawaii, United States</t>
  </si>
  <si>
    <t>GVS Transmedia Accelerator Program is a public-private initiative between GVS</t>
  </si>
  <si>
    <t>Hatch House Ventures</t>
  </si>
  <si>
    <t>Bethlehem, Pennsylvania, United States</t>
  </si>
  <si>
    <t>Hatch House provides startup acceleration programs in partnership with higher education entrepreneurship and regional economic development.</t>
  </si>
  <si>
    <t>Women Innovate Mobile</t>
  </si>
  <si>
    <t>Women Innovate Mobile is an accelerator and mentorship driven program platform.</t>
  </si>
  <si>
    <t>TechX Ventures</t>
  </si>
  <si>
    <t>Warren, New Jersey, United States</t>
  </si>
  <si>
    <t>Providing Funding, Coaching, Development along with Prototyping, Supply Chain Creation for IoT and Tech Hardware Businesses</t>
  </si>
  <si>
    <t>Crowdfunding, Debt, Early Stage Venture, Late Stage Venture, Seed</t>
  </si>
  <si>
    <t>Velocity Creative Accelerator</t>
  </si>
  <si>
    <t>Velocity Creative Accelerator is a program focused on online business skill workshops for creative businesses developed.</t>
  </si>
  <si>
    <t>Project Entrepreneur</t>
  </si>
  <si>
    <t>Project Entrepreneur ignites bold ideas by providing women access to the tools, training and networks.</t>
  </si>
  <si>
    <t>Smart City Works</t>
  </si>
  <si>
    <t>First smart cities business actuator based in Virginia</t>
  </si>
  <si>
    <t>Sparkgap</t>
  </si>
  <si>
    <t>Sparkgap is an accelerator that focuses on the logistics technology industry.</t>
  </si>
  <si>
    <t>Tarmac TX</t>
  </si>
  <si>
    <t>Tarmac TX is an accelerator that supports startups developing tech-based solutions addressing social and environmental issues in Austin, TX.</t>
  </si>
  <si>
    <t>Center for Civic Innovation</t>
  </si>
  <si>
    <t>Center for Civic Innovation hosts programs for community-based social entrepreneurs at all stages.</t>
  </si>
  <si>
    <t>iStart Valley</t>
  </si>
  <si>
    <t>Plano, Texas, United States</t>
  </si>
  <si>
    <t>IStart Valley is an non-profit business accelerator for technology-based startups.</t>
  </si>
  <si>
    <t>99Funding</t>
  </si>
  <si>
    <t>Bringing democracy to venture capital through equity and debt crowdfunding.</t>
  </si>
  <si>
    <t>Accelerate South</t>
  </si>
  <si>
    <t xml:space="preserve">Accelerate South is a 12-week long business acceleration program that focuses on accelerating innovative healthcare companies. </t>
  </si>
  <si>
    <t>Betablox</t>
  </si>
  <si>
    <t>BetaBlox is a seed accelerator/business incubator designed to help start-up companies achieve a higher likelihood of success at a faster</t>
  </si>
  <si>
    <t>Spur Ventures</t>
  </si>
  <si>
    <t>Camp Verde, Arizona, United States</t>
  </si>
  <si>
    <t>Spur Ventures is a business accelerator and venture capital firm.</t>
  </si>
  <si>
    <t>Jefferson Lab</t>
  </si>
  <si>
    <t>Newport News, Virginia, United States</t>
  </si>
  <si>
    <t>Thomas Jefferson National Accelerator Facility (Jefferson Lab) is located in Newport News.</t>
  </si>
  <si>
    <t>Plug and Play Health</t>
  </si>
  <si>
    <t>Connected Health Innovation Platform</t>
  </si>
  <si>
    <t>Hialeah Technology Center</t>
  </si>
  <si>
    <t>Hialeah, Florida, United States</t>
  </si>
  <si>
    <t>HiaTech is an training and technology development center, promoting entrepreneurship, business creation, and business assistance.</t>
  </si>
  <si>
    <t>leAD Lake Nona Sports &amp; Health Academy</t>
  </si>
  <si>
    <t>leAD Lake Nona Sports &amp; Health Academy is set to shape the future of living by accelerating startups through a six-month-long program.</t>
  </si>
  <si>
    <t>TargetPath</t>
  </si>
  <si>
    <t>Wilsonville, Oregon, United States</t>
  </si>
  <si>
    <t>TargetPath is a business management consultancy firm.</t>
  </si>
  <si>
    <t>Big Horn Holdings</t>
  </si>
  <si>
    <t>Jackson, Wyoming, United States</t>
  </si>
  <si>
    <t>Oil and Gas Investment firm wholly owned by M. James Joseph</t>
  </si>
  <si>
    <t>Debt, Post-Ipo, Private Equity, Seed</t>
  </si>
  <si>
    <t>Fuel</t>
  </si>
  <si>
    <t>Fuel is a 12-week enterprise-ready accelerator.</t>
  </si>
  <si>
    <t>Plug and Play Startup Camp</t>
  </si>
  <si>
    <t>Plug and Play Startup Camp is a 10-week program designed to immerse startups.</t>
  </si>
  <si>
    <t>The Bridge Community</t>
  </si>
  <si>
    <t>Growing the Atlanta community through corporate-startup collaboration.</t>
  </si>
  <si>
    <t>First Batch</t>
  </si>
  <si>
    <t>First Batch is a four month accelerator that connects the manufacturing community with entrepreneurs.</t>
  </si>
  <si>
    <t>Nashville Entrepreneur Center</t>
  </si>
  <si>
    <t>The EC's vision is to make Nashville the best place in America to start or grow a business.</t>
  </si>
  <si>
    <t>Accelerator, Co-Working Space, Entrepreneurship Program</t>
  </si>
  <si>
    <t>Uptima Business Bootcamp</t>
  </si>
  <si>
    <t>Innovative member-owned business accelerator</t>
  </si>
  <si>
    <t>Unreasonable Labs</t>
  </si>
  <si>
    <t>5-day accelerators targeted at early-stage entrepreneurs.</t>
  </si>
  <si>
    <t>PointForward Summer '20 Cohort</t>
  </si>
  <si>
    <t>PointForward Summer '20 Cohort is a 12-week summer program for early stage companies in the energy and commodities industries.</t>
  </si>
  <si>
    <t>Garini Ventures</t>
  </si>
  <si>
    <t>Garini Ventures invests in early-stage technology startups.</t>
  </si>
  <si>
    <t>STEM to Market</t>
  </si>
  <si>
    <t>STEM to Market connects STEM women entrepreneurs to investors and across STEM entrepreneurship ecosystems through two integrated programs.</t>
  </si>
  <si>
    <t>NYDesigns</t>
  </si>
  <si>
    <t>NYDesigns supports and promotes design entrepreneurs from all backgrounds and stages of growth.</t>
  </si>
  <si>
    <t>Zoozler LLC</t>
  </si>
  <si>
    <t xml:space="preserve"> Zoozler Tech Lab takes interest in Early Stage Startup businesses, helping them find funding and expand their business.</t>
  </si>
  <si>
    <t>Venture Academy</t>
  </si>
  <si>
    <t>Venture Academy was born from the idea that with the right information and guidance, any start-up can be successful.</t>
  </si>
  <si>
    <t>StartR</t>
  </si>
  <si>
    <t>StartR is a nonprofit accelerator for Rady School of Management students and alumni.</t>
  </si>
  <si>
    <t>Growth Hacking Accelerator</t>
  </si>
  <si>
    <t>Growth Hacking Accelerator is an online service company providing short growth hacking email ideas everyday to its subscribers.</t>
  </si>
  <si>
    <t>Expa Labs</t>
  </si>
  <si>
    <t>Expa Labs is a program for early stage companies.</t>
  </si>
  <si>
    <t>Agawam Partners LLC</t>
  </si>
  <si>
    <t>Private equity firm focused on early stage investments in advertising and subscription-driven consumer and enterprise Internet companies.</t>
  </si>
  <si>
    <t>Innovation Accelerator</t>
  </si>
  <si>
    <t>The IA Program represents a unique go-to-market opportunity with one of the world‚Äôs largest and fastest growing mobile device manufacturers.</t>
  </si>
  <si>
    <t>Crowdfunding, Early Stage Venture, Late Stage Venture, Private Equity</t>
  </si>
  <si>
    <t>KyoVentures</t>
  </si>
  <si>
    <t>Concord, California, United States</t>
  </si>
  <si>
    <t>SF Bay Area Accelerator</t>
  </si>
  <si>
    <t>Fund33 Product Accelerator</t>
  </si>
  <si>
    <t>Fund33 was founded on a simple yet, powerful idea: Empowering the next wave of entrepreneurs through development and mentorship.</t>
  </si>
  <si>
    <t>Cribb</t>
  </si>
  <si>
    <t>Live. Learn Build. Live in a Cribb and learn to code!</t>
  </si>
  <si>
    <t>Good Food Business Accelerator</t>
  </si>
  <si>
    <t>The Good Food Business Accelerator gets farm and food businesses ready for prime time, giving them the skills to launch or scale up.</t>
  </si>
  <si>
    <t>MAN Impact Accelerator</t>
  </si>
  <si>
    <t>Frankfort, Maine, United States</t>
  </si>
  <si>
    <t>MAN Impact Accelerator supports social business startups in the field of mobility, transport and logistics.</t>
  </si>
  <si>
    <t>RED Labs</t>
  </si>
  <si>
    <t>RED Labs is a coworking space and startup accelerator at the University of Houston.</t>
  </si>
  <si>
    <t>Flywheel: Social Enterprise Hub</t>
  </si>
  <si>
    <t>Flywheel operates as a hub for social entrepreneurs and an accelerator for social enterprises.</t>
  </si>
  <si>
    <t>M-1 Ventures</t>
  </si>
  <si>
    <t>M-1 Ventures‚Äô 16-week accelerator empowers startups that help populations get healthy.</t>
  </si>
  <si>
    <t>Logic0x LLC</t>
  </si>
  <si>
    <t>Venture Capital Firm and Financial Technology Company</t>
  </si>
  <si>
    <t>Accelerator, Investment Bank, Venture Capital</t>
  </si>
  <si>
    <t>hotDesks</t>
  </si>
  <si>
    <t>Salisbury, Maryland, United States</t>
  </si>
  <si>
    <t>Coworking Spaces, Accelerator Program, Entrepreneurship Center, Loan Fund</t>
  </si>
  <si>
    <t>The Design Accelerator</t>
  </si>
  <si>
    <t>Pasadena, California, United States</t>
  </si>
  <si>
    <t>The Design Accelerator helps startups grow by merging great design, cutting-edge technology and business strategy to spur innovation.</t>
  </si>
  <si>
    <t>Black and Latino Tech Initiative</t>
  </si>
  <si>
    <t>The Black and Latino Tech Initiative is a capacity building 'pre-accelerator'.</t>
  </si>
  <si>
    <t>Accelerator for Clean Technologies</t>
  </si>
  <si>
    <t>Puerto Rico, Texas, United States</t>
  </si>
  <si>
    <t>Venture Greenhouse</t>
  </si>
  <si>
    <t>San Rafael, California, United States</t>
  </si>
  <si>
    <t>Venture Greenhouse is a progressive business accelerator for entrepreneurs and a catalyzing resource for innovators and new ventures.</t>
  </si>
  <si>
    <t>SproutCamp</t>
  </si>
  <si>
    <t>St. Petersburg, Florida, United States</t>
  </si>
  <si>
    <t>SproutCamp is unlocking human potential through education, community, crowd-sourcing and inspiration.</t>
  </si>
  <si>
    <t>RocketSpace Logistics Tech Accelerator</t>
  </si>
  <si>
    <t>Pilot-focused Logistics Accelerator Program for Corporations and Startups.</t>
  </si>
  <si>
    <t>Innovators Program</t>
  </si>
  <si>
    <t>Raleigh, North Carolina, United States</t>
  </si>
  <si>
    <t>The Innovators Program is a 3-month accelerator for early stage founders &amp; corporate intrapreneurs to build high-impact tech startups.</t>
  </si>
  <si>
    <t>Inno Tech Club</t>
  </si>
  <si>
    <t>Inno Tech Club is an incubator that provides an environment for startups to develop and grow.</t>
  </si>
  <si>
    <t>Build Institute</t>
  </si>
  <si>
    <t>Build Institute is an idea activator and small business accelerator focused on access and equity.</t>
  </si>
  <si>
    <t>Mission Accelerator</t>
  </si>
  <si>
    <t>Mission Accelerator connects nonprofits to Mission Capital's consultants, local social entrepreneurs, and business leaders.</t>
  </si>
  <si>
    <t>Cleantech Open Midwest</t>
  </si>
  <si>
    <t>Cleantech Open Midwest is a division within the larger Cleantech Open network that accelerates start-up businesses.</t>
  </si>
  <si>
    <t>Accel7</t>
  </si>
  <si>
    <t>New Rochelle, New York, United States</t>
  </si>
  <si>
    <t>Accel7 is an Impact Accelerator working with early growing companies to improve quality of life for families, businesses, and communities.</t>
  </si>
  <si>
    <t>Accelerator, Angel Group, Co-Working Space, Entrepreneurship Program, Startup Competition</t>
  </si>
  <si>
    <t>Convertible Note, Early Stage Venture</t>
  </si>
  <si>
    <t>MOTIVE</t>
  </si>
  <si>
    <t>Real Estate Technology Accelerator.</t>
  </si>
  <si>
    <t>Digital Health CT</t>
  </si>
  <si>
    <t>Digital Health CT is an accelerator that accelerates the convergence of digital technologies within the healthcare sector.</t>
  </si>
  <si>
    <t>Midas Accelerator</t>
  </si>
  <si>
    <t>Midas Accelerator led by SVACE is one of the top Chinese accelerators in the US.</t>
  </si>
  <si>
    <t>GoMentum Station</t>
  </si>
  <si>
    <t>Walnut Creek, California, United States</t>
  </si>
  <si>
    <t>GoMentum Station provides testing facility for autonomous and connected vehicle technology.</t>
  </si>
  <si>
    <t>Impact Without Borders</t>
  </si>
  <si>
    <t>Impact Without Borders empowers new entrepreneurs to build thriving businesses focused on generating positive social impact.</t>
  </si>
  <si>
    <t>DWG Business X-celerator</t>
  </si>
  <si>
    <t>We select and grow most promising ukrainian and international projects providing strategic development programs: seed and VC financing.</t>
  </si>
  <si>
    <t>Crowdfunding, Early Stage Venture, Grant, Private Equity, Secondary Market, Seed</t>
  </si>
  <si>
    <t>Grow Utah</t>
  </si>
  <si>
    <t>Kaysville, Utah, United States</t>
  </si>
  <si>
    <t>Grow Utah Ventures, is a privately funded, non-profit organization dedicated to accelerate the creation of innovative, entrepreneur-led,</t>
  </si>
  <si>
    <t>Elevate Blue</t>
  </si>
  <si>
    <t>Incline Village, Nevada, United States</t>
  </si>
  <si>
    <t>Venture accelerator on Lake Tahoe's north shore.</t>
  </si>
  <si>
    <t>Cal-X Stars Business Accelerator</t>
  </si>
  <si>
    <t>Cal-X Stars Business Accelerator is a business accelerator focused on cardiovascular life science and social good impact innovations.</t>
  </si>
  <si>
    <t>Venture Hall</t>
  </si>
  <si>
    <t>Portland, Maine, United States</t>
  </si>
  <si>
    <t>Venture Hall‚Äôs mission is to help promising new startups reach massive scale.</t>
  </si>
  <si>
    <t>Start Studio Ventures</t>
  </si>
  <si>
    <t>StartStudio Ventures is a product-focused startup studio where entrepreneurs come to start successful companies.</t>
  </si>
  <si>
    <t>GiveBackHack</t>
  </si>
  <si>
    <t>GiveBackHack helps create sustainable community impact through social entrepreneurship.</t>
  </si>
  <si>
    <t>The Works</t>
  </si>
  <si>
    <t>Knoxville, Tennessee, United States</t>
  </si>
  <si>
    <t>accelerator for online media creators &amp; software startups</t>
  </si>
  <si>
    <t>Creative Startups LABS: Santa Fe</t>
  </si>
  <si>
    <t>Creative Startups LABS: Santa Fe is a pre-accelerator for Northern New Mexico Food Entrepreneurs.</t>
  </si>
  <si>
    <t>The Harbor Accelerator</t>
  </si>
  <si>
    <t>Mount Pleasant, South Carolina, United States</t>
  </si>
  <si>
    <t>The Harbor Accelerator launches businesses through a 14 week program with mentorship, curriculum, space, and hard work.</t>
  </si>
  <si>
    <t>BMW North America Collaboration Lab</t>
  </si>
  <si>
    <t>BMW North America Collaboration Lab provides entrepreneurs, start-ups, and small businesses in fintech and other fields.</t>
  </si>
  <si>
    <t>Upstart Accelerator</t>
  </si>
  <si>
    <t>Upstart is among the nation's first accelerators to focus on female founders.</t>
  </si>
  <si>
    <t>Factory45</t>
  </si>
  <si>
    <t>Factory45 is an online accelerator program that takes sustainable apparel companies from idea to launch.</t>
  </si>
  <si>
    <t>MMXX Labs</t>
  </si>
  <si>
    <t>Hybrid Human + Machine Accelerator</t>
  </si>
  <si>
    <t>Maui Food Innovation Center</t>
  </si>
  <si>
    <t>Kahului, Hawaii, United States</t>
  </si>
  <si>
    <t>The Maui Food Innovation Center (MFIC) provides business and technological expertise to food and agricultural</t>
  </si>
  <si>
    <t>More Disruption Please</t>
  </si>
  <si>
    <t>Watertown, Massachusetts, United States</t>
  </si>
  <si>
    <t>Athenahealth's MDP focuses on accelerating health care entrepreneurs and startups.</t>
  </si>
  <si>
    <t>Reactor Accelerator</t>
  </si>
  <si>
    <t>The launch accelerator for interactive media, aka games and apps.</t>
  </si>
  <si>
    <t>LAX Coastal International Business Accelerator</t>
  </si>
  <si>
    <t>LAX Coastal International Business Accelerator offers a personalized &amp; structured pathway for business owners toward international markets.</t>
  </si>
  <si>
    <t>Age 1</t>
  </si>
  <si>
    <t>Age 1 helps founders create longevity companies.</t>
  </si>
  <si>
    <t>Progression Labs</t>
  </si>
  <si>
    <t>Progression Labs is a 3-month residential immersion program for startups.</t>
  </si>
  <si>
    <t>American Electric Power IlluminationLAB</t>
  </si>
  <si>
    <t>American Electric Power IlluminationLAB is a bootcamp, energy summit, and 10-week proof of concept program wrapped into one.</t>
  </si>
  <si>
    <t>E2Tech</t>
  </si>
  <si>
    <t>E2Tech acts as a catalyst to stimulate growth in this sector by facilitating networking opportunities</t>
  </si>
  <si>
    <t>Caribbean Startups</t>
  </si>
  <si>
    <t>CaribbeanStartups.com is the home of the Caribbean‚Äôs startup ecosystem.</t>
  </si>
  <si>
    <t>I4.0 Accelerator</t>
  </si>
  <si>
    <t>I4.0 Accelerator is an accelerator program that focuses on early-stage or established firms with a unique Industry 4.0 technology.</t>
  </si>
  <si>
    <t>Good Works Houston</t>
  </si>
  <si>
    <t>Good Works Houston is a home for entrepreneurs investing in social and environmental solutions.</t>
  </si>
  <si>
    <t>GroundFloor</t>
  </si>
  <si>
    <t>The GroundFloor impact accelerator fund at United Way of Metropolitan Dallas.</t>
  </si>
  <si>
    <t>Ascend 2020 Atlanta</t>
  </si>
  <si>
    <t>Ascend2020 Atlanta is a technology startup and small business support ecosystem for minority-led companies.</t>
  </si>
  <si>
    <t>Portland State University Business Accelerator</t>
  </si>
  <si>
    <t>The 200+ people who work for Accelerator companies are on a mission. Located at the south end of Portland's central business district, the</t>
  </si>
  <si>
    <t>Handshakin Pre-Accelerator</t>
  </si>
  <si>
    <t>The Handshakin Pre-Accelerator helps aspiring entrepreneurs launch and vet their first startup</t>
  </si>
  <si>
    <t>RunUp Labs</t>
  </si>
  <si>
    <t>Bloomington, Indiana, United States</t>
  </si>
  <si>
    <t>RunUp Labs is an intense ten week accelerator program specifically designed for startups who aim to change the way they travel.</t>
  </si>
  <si>
    <t>Engelwood Accelerator</t>
  </si>
  <si>
    <t>Engelwood Accelerator is a small business accelerator operated by the Greater Englewood Community Development Corporation.</t>
  </si>
  <si>
    <t>Hannah Grimes Center</t>
  </si>
  <si>
    <t>Keene, New Hampshire, United States</t>
  </si>
  <si>
    <t>The Hannah Grimes Center is a 501(c)3 nonprofit organization.</t>
  </si>
  <si>
    <t>TechrIoT</t>
  </si>
  <si>
    <t>Littleton, Colorado, United States</t>
  </si>
  <si>
    <t>TechrIoT is a Colorado-based community of Internet of Things (IoT) entrepreneurs, executives, manufacturers, investors, engineers.</t>
  </si>
  <si>
    <t>ICELab</t>
  </si>
  <si>
    <t>Gunnison, Colorado, United States</t>
  </si>
  <si>
    <t>ICElab is a collaborative workspace and entrepreneurship hub for students, startups, inventors, and creatives in Central Colorado.</t>
  </si>
  <si>
    <t>Dreamit Health</t>
  </si>
  <si>
    <t>Dreamit Health is an accelerator.</t>
  </si>
  <si>
    <t>Santa Cruz Foundry</t>
  </si>
  <si>
    <t>Santa Cruz, California, United States</t>
  </si>
  <si>
    <t>Santa Cruz Foundry focuses on launching and accelerating businesses in the cannabis industry.</t>
  </si>
  <si>
    <t>Rebrand Detroit</t>
  </si>
  <si>
    <t>Rebrand Detroit is a project brainchild of Hajj Flemings, Founder of Brand Camp University, and is funded by the Knight Foundation.</t>
  </si>
  <si>
    <t>CoFounders Crunch</t>
  </si>
  <si>
    <t>CoFounders Crunch are venture development firm focused primarily on developing, nurturing, and growing.</t>
  </si>
  <si>
    <t>UN Influx</t>
  </si>
  <si>
    <t>UN Influx is a community that supports better engagement between The UN and the public using innovative technology.</t>
  </si>
  <si>
    <t>Skywalker Accelerator</t>
  </si>
  <si>
    <t>Skywalker is a mentorship-driven cannabis startup accelerator.</t>
  </si>
  <si>
    <t>The International Business Accelerator</t>
  </si>
  <si>
    <t>Long Beach, California, United States</t>
  </si>
  <si>
    <t>The IBA @ LBCC is a training program that uses proven business acceleration techniques to bring companies to global markets.</t>
  </si>
  <si>
    <t>StartUP FIU</t>
  </si>
  <si>
    <t>StartUP FIU is a university-wide initiative developing innovation and entrepreneurship that pursues opportunities in the FIU and Miami.</t>
  </si>
  <si>
    <t>Forward Accelerator</t>
  </si>
  <si>
    <t>Livermore, California, United States</t>
  </si>
  <si>
    <t>Forward Accelerator is a management consulting firm.</t>
  </si>
  <si>
    <t>The Clark Hulings Fund for Visual Artists</t>
  </si>
  <si>
    <t>The Clark Hulings Fund helps visual artists compete by providing them with business support, training, &amp; financial assistance.</t>
  </si>
  <si>
    <t>Start MMT</t>
  </si>
  <si>
    <t>Start MMT is the cornerstone of a bold effort to advance music industry technology, creative talent, and music</t>
  </si>
  <si>
    <t>Kayon Accelerator</t>
  </si>
  <si>
    <t>Amherst, Massachusetts, United States</t>
  </si>
  <si>
    <t>Kayon Accelerator helps early-stage companies progress rapidly into exciting, viable, and venture-scalable businesses.</t>
  </si>
  <si>
    <t>Quake Capital Los Angeles</t>
  </si>
  <si>
    <t>Pitch NYC</t>
  </si>
  <si>
    <t>Pitch NYC brings together the UK's top emerging tech firms.</t>
  </si>
  <si>
    <t>Accelero Ventures</t>
  </si>
  <si>
    <t>Commerce.Innovated.</t>
  </si>
  <si>
    <t>Commerce.Innovated. is an accelerator jointly run by Silicon Valley Bank and First Data.</t>
  </si>
  <si>
    <t>Flagship Accelerator Program</t>
  </si>
  <si>
    <t>Anderson, Indiana, United States</t>
  </si>
  <si>
    <t>We strive to transform the community into a destination of choice for entrepreneurial businesses</t>
  </si>
  <si>
    <t>Clout Ventures</t>
  </si>
  <si>
    <t>Clout Ventures is a startup accelerator that launches smart companies that can disrupt existing industries or create entirely new markets.</t>
  </si>
  <si>
    <t>FashionTech Constortium</t>
  </si>
  <si>
    <t>Fashion Tech Consortium is an accelerator based in New York, New York.</t>
  </si>
  <si>
    <t>DFW Excellerator</t>
  </si>
  <si>
    <t>DFW Excellerator is a cross-border venture accelerator and advisory firm based in Dallas, Texas.</t>
  </si>
  <si>
    <t>Radna Intellectual Ventures</t>
  </si>
  <si>
    <t>Deeptech, Machine Learning, Artificial Intelligence, Venture Capital</t>
  </si>
  <si>
    <t>New Ventures 2020 Accelerator</t>
  </si>
  <si>
    <t>New Ventures 2020 Accelerator is a 12-week program focused on growth in a kick-ass full-stack startup community.</t>
  </si>
  <si>
    <t>Food Centricity</t>
  </si>
  <si>
    <t>Food Centricity is a California-based accelerator for early stage and growth stage food companies.</t>
  </si>
  <si>
    <t>The Institute for Entrepreneurial Leadership</t>
  </si>
  <si>
    <t>An independent, not-for-profit organization that supports inner city economic development through entrepreneurship.</t>
  </si>
  <si>
    <t>Moderne Passport</t>
  </si>
  <si>
    <t>Immersive, seven month long programmatic experience that provides expertise, positioning, exposure, and insight to drive customer growth.</t>
  </si>
  <si>
    <t>River Accelerator</t>
  </si>
  <si>
    <t>River is a program for the fastest growing virtual reality and augmented reality startups in the world.</t>
  </si>
  <si>
    <t>Rally SEA</t>
  </si>
  <si>
    <t>Winter Park, Florida, United States</t>
  </si>
  <si>
    <t>Rally SEA is a social enterprise accelerator.</t>
  </si>
  <si>
    <t>Sustainable Valley Technology Group</t>
  </si>
  <si>
    <t>Medford, Oregon, United States</t>
  </si>
  <si>
    <t>Sustainable Valley Technology Group is an independent, non-profit business</t>
  </si>
  <si>
    <t>Break Fast &amp; Launch</t>
  </si>
  <si>
    <t>Break Fast &amp; Launch is a business accelerator helping entrepreneurs launch sustainable food concepts.</t>
  </si>
  <si>
    <t>Middle East Startup</t>
  </si>
  <si>
    <t>The First MENA Startup Digital Accelerator.</t>
  </si>
  <si>
    <t>Hatch Oregon</t>
  </si>
  <si>
    <t>Hatch Oregon is an economic engine for growing community capital.</t>
  </si>
  <si>
    <t>Target Takeoff</t>
  </si>
  <si>
    <t>Target Takeoff is a consumer product startup accelerator that supports emerging brands to make an impact in various categories</t>
  </si>
  <si>
    <t>Ignite Northwest</t>
  </si>
  <si>
    <t>Spokane, Washington, United States</t>
  </si>
  <si>
    <t>Ignite Northwest is a technology-focused business accelerator</t>
  </si>
  <si>
    <t>Transit Tech Lab</t>
  </si>
  <si>
    <t>The Transit Tech Lab is an accelerator program for startups solving public transportation challenges.</t>
  </si>
  <si>
    <t>Boston University Venture Accelerator</t>
  </si>
  <si>
    <t>Boston University Venture Accelerator is a business accelerator that caters exclusively to the Boston University student community.</t>
  </si>
  <si>
    <t>305ELab</t>
  </si>
  <si>
    <t>305ELab s an accelerator for early-stage startups looking to advance to the next level.</t>
  </si>
  <si>
    <t>WKU Small Business Accelerator</t>
  </si>
  <si>
    <t>Bowling Green, Kentucky, United States</t>
  </si>
  <si>
    <t>WKU Small Business Accelerator is a business incubator with accelerator-style services.</t>
  </si>
  <si>
    <t>Accelerate Genius</t>
  </si>
  <si>
    <t>Oklahoma City, Oklahoma, United States</t>
  </si>
  <si>
    <t>Accelerate Genius provides on-site small business guidance at the client's business on their schedule.</t>
  </si>
  <si>
    <t>Design Accelerator</t>
  </si>
  <si>
    <t>dXL is a design accelerator that specializes in growing design tech startups</t>
  </si>
  <si>
    <t>Institute for Innovation &amp; Entrepreneurship at UTD</t>
  </si>
  <si>
    <t>Richardson, Texas, United States</t>
  </si>
  <si>
    <t>The Institute for Innovation and Entrepreneurship (IIE) is a specialized center within UT Dallas that promotes cross-disciplinary academic</t>
  </si>
  <si>
    <t>City Startup Labs</t>
  </si>
  <si>
    <t>City Startup Labs is a Charlotte-based, business accelerator delivering training and coaching to African American millennials.</t>
  </si>
  <si>
    <t>COACCEL</t>
  </si>
  <si>
    <t>COACCEL offers an innovative twist on the traditional Accelerator, redirecting focus on the most important piece of the puzzle:  The Human.</t>
  </si>
  <si>
    <t>Health IT Connections</t>
  </si>
  <si>
    <t>Connecting Health IT Entrepreneurs to New Business Opportunities.</t>
  </si>
  <si>
    <t>Bootstrap Dallas</t>
  </si>
  <si>
    <t>Bootstrap Dallas is helping entrepreneurs bring idea's to beta! Bootstrap Dallas (BSD) provide resources, training, and introductions into</t>
  </si>
  <si>
    <t>T MINUS 6</t>
  </si>
  <si>
    <t>Our program is six months of high-intensity action designed for one thing: To build and scale great companies right here in the Capital</t>
  </si>
  <si>
    <t>Grafana Accelerator Program</t>
  </si>
  <si>
    <t>Grafana Accelerator Program offer grants, equity financing, and developer access for early-stage companies.</t>
  </si>
  <si>
    <t>Abbeton Accelerator Fund</t>
  </si>
  <si>
    <t>Sarasota, Florida, United States</t>
  </si>
  <si>
    <t>Abbeton is a holding company that invest in multiple ventures.</t>
  </si>
  <si>
    <t>AccelerateNFC</t>
  </si>
  <si>
    <t>The AccelerateNFC program is a mentor-driven, mentor-funded idea incubator/success accelerator for high potential NFC companies.</t>
  </si>
  <si>
    <t>Denver Accelerator</t>
  </si>
  <si>
    <t>Denver Accelerator is launched after seeing a genuine demand for more help for highly qualified startups evolve over time.</t>
  </si>
  <si>
    <t>CAMTech Accelerator</t>
  </si>
  <si>
    <t>CAMTech Accelerator  provides CIP users with robust support for early-stage global health technologies.</t>
  </si>
  <si>
    <t>AF Technology and Fashion Accelerator</t>
  </si>
  <si>
    <t>Ahead of the Fashion (AF) is a growth accelerating program for early stage technology start-ups in the consumer, fashion, and retail</t>
  </si>
  <si>
    <t>Tech Hub Ventures</t>
  </si>
  <si>
    <t>Palm Beach, Florida, United States</t>
  </si>
  <si>
    <t>Tech Hub Ventures is one of Florida's top Accelerators with a deep mentor and capital network coupled with the non-profit organization.</t>
  </si>
  <si>
    <t>Girl Effect Accelerator</t>
  </si>
  <si>
    <t>The Girl Effect Accelerator aims to rapidly increase the positive impact ventures already have for girls living in poverty.</t>
  </si>
  <si>
    <t>ChehalemVIA</t>
  </si>
  <si>
    <t>Newberg, Oregon, United States</t>
  </si>
  <si>
    <t>ChehalemVIA is a non-profit, community-supported, tech business accelerator sponsored by the Chehalem Valley Chamber of Commerce.</t>
  </si>
  <si>
    <t>Ideateca</t>
  </si>
  <si>
    <t>Startup incubator and accelerator</t>
  </si>
  <si>
    <t>Leonhardt's Launch Pads</t>
  </si>
  <si>
    <t>Leonhardt‚Äôs Launchpads is noted for its ability to couple the scientific and technical capabilities with the individual needs of the</t>
  </si>
  <si>
    <t>Goldstein Business Accelerator</t>
  </si>
  <si>
    <t>Oviedo, Florida, United States</t>
  </si>
  <si>
    <t>GBA focuses on enterprise customer development, sales, market validation, and a structured path to fundraising.</t>
  </si>
  <si>
    <t>Plug and Play Travel &amp; Hospitality</t>
  </si>
  <si>
    <t>Accelerator program focused on innovation for Travel and Hospitality</t>
  </si>
  <si>
    <t>EdTech Venture Fund</t>
  </si>
  <si>
    <t>Campus Consortium's Venture Capital Arm (Rebranded to EVC Ventures)</t>
  </si>
  <si>
    <t>Fruition Technology Labs</t>
  </si>
  <si>
    <t>Fruition Technology Labs unlocks, assembles, engages, builds, and launches your ideas.</t>
  </si>
  <si>
    <t>Stamford Venture Partners</t>
  </si>
  <si>
    <t>Darien, Connecticut, United States</t>
  </si>
  <si>
    <t>Our mission is to be the first to identify and fund the best Pre-Growth founders, nurturing them into tomorrow‚Äôs successful startups.</t>
  </si>
  <si>
    <t>Early Stage Venture, Private Equity, Seed, Venture</t>
  </si>
  <si>
    <t>ONABEN</t>
  </si>
  <si>
    <t>ONABEN is a non-profit corporation created by NW Tribes to increase the success</t>
  </si>
  <si>
    <t>alliance.sv</t>
  </si>
  <si>
    <t>alliance.sv is a deal accelerator that halves the time and resources to test a startup-corporate partnership</t>
  </si>
  <si>
    <t>ACS Entrepreneurial Resources Center</t>
  </si>
  <si>
    <t>The American Chemical Society's business accelerator for chemistry-based startups</t>
  </si>
  <si>
    <t>iVentLABS</t>
  </si>
  <si>
    <t>iVentLABS provides advisory services for early stage entrepreneurs and develops ventures with disruptive capabilities.</t>
  </si>
  <si>
    <t>EGrAccelerator</t>
  </si>
  <si>
    <t>EGrAccelerator focuses on the financial readiness of the startups.</t>
  </si>
  <si>
    <t>Games for Change Accelerator (G4CA)</t>
  </si>
  <si>
    <t>G4CA helps founders create enduring companies by offering funding and specialized support to drive maximum impact &amp; monetization.</t>
  </si>
  <si>
    <t>CoinX</t>
  </si>
  <si>
    <t>Milpitas, California, United States</t>
  </si>
  <si>
    <t>CoinX is the first accelerator that aims to support late startups and growth stage companies to excel in exit or expansion strategies.</t>
  </si>
  <si>
    <t>Alpha Loft</t>
  </si>
  <si>
    <t>Portsmouth, New Hampshire, United States</t>
  </si>
  <si>
    <t>Alpha Loft incubates and accelerates start-up and early-stage companies in NH, creating an entrepreneurial culture of growing companies.</t>
  </si>
  <si>
    <t>Beeleev</t>
  </si>
  <si>
    <t>Beeleev is a co-acceleration network of selected entrepreneurs that wish to mutually collaborate to realize their international business.</t>
  </si>
  <si>
    <t>Startup Growth Advisors</t>
  </si>
  <si>
    <t>Carefree, Arizona, United States</t>
  </si>
  <si>
    <t>Startup Growth Advisors offers custom lean accelerator programs and resources that assist early and growth stage startup companies.</t>
  </si>
  <si>
    <t>San Luis Valley Local Foods Coalition</t>
  </si>
  <si>
    <t>Alamosa, Colorado, United States</t>
  </si>
  <si>
    <t>The SLV Local Foods Coalition fosters an equitable local food system</t>
  </si>
  <si>
    <t>CrowdRaise</t>
  </si>
  <si>
    <t>CrowdRaise.io is an accelerator that helps startups raise funds through a crowdfunding campaign.</t>
  </si>
  <si>
    <t>Rapid Hardware Accelerator</t>
  </si>
  <si>
    <t>Rapid Hardware Accelerator is a twelve-week program focused on helping hardware entrepreneurs jump-start their business.</t>
  </si>
  <si>
    <t>Greater Waukegan Development Coalition</t>
  </si>
  <si>
    <t>Waukegan, Illinois, United States</t>
  </si>
  <si>
    <t>Boston Landing</t>
  </si>
  <si>
    <t>West Newton, Massachusetts, United States</t>
  </si>
  <si>
    <t>Boston Landing provides companies the opportunity to participate in the U.S. market and gain access to financing and growth capabilities.</t>
  </si>
  <si>
    <t>RVAccelerate</t>
  </si>
  <si>
    <t>RVAccelerate helps promising companies accelerate their success.</t>
  </si>
  <si>
    <t>Occam Strategy Group</t>
  </si>
  <si>
    <t>Launch strategy and management consulting solutions for early-stage ventures.</t>
  </si>
  <si>
    <t>FastStart.studio</t>
  </si>
  <si>
    <t>FastStart.studio is a Startup &amp; Business Accelerator Program.</t>
  </si>
  <si>
    <t>EmprendeLatino Tech Accelerator</t>
  </si>
  <si>
    <t>EmprendeLatino Tech Accelerator is VC-backed accelerator invests in Latinx-led tech startups.</t>
  </si>
  <si>
    <t>Groundwork Labs</t>
  </si>
  <si>
    <t>Durham Based Startup Accellerator</t>
  </si>
  <si>
    <t>Dreamit Securetech</t>
  </si>
  <si>
    <t>Dreamit Securetech is a growth-focused program for pre-Series A cybersecurity startups.</t>
  </si>
  <si>
    <t>FintechAccel</t>
  </si>
  <si>
    <t>FintechAccel is a unique accelerator and innovation outpost that attracts global fintech startups.</t>
  </si>
  <si>
    <t>Climate Ventures 2.0</t>
  </si>
  <si>
    <t>Climate Ventures 2.0 offers a platform to present data and technical resources of the CDI collaborators.</t>
  </si>
  <si>
    <t>Elevator Accelerator</t>
  </si>
  <si>
    <t>Elevator is a 12-week accelerator program for startups that create social impact</t>
  </si>
  <si>
    <t>Boston Biomedical Innovation Center</t>
  </si>
  <si>
    <t>Boston Biomedical Innovation Center is a life sciences accelerator made to accelerate innovation and translational research in healthcare.</t>
  </si>
  <si>
    <t>Big Bounce</t>
  </si>
  <si>
    <t>Transforming disruptive startups into sustainable businesses.</t>
  </si>
  <si>
    <t>FISHstep</t>
  </si>
  <si>
    <t>FISHstep is designed to enable startup companies to protect their intellectual property.</t>
  </si>
  <si>
    <t>The Field Academy</t>
  </si>
  <si>
    <t>The Field Academy works with Food and Ag Tech founders at scale, providing a structured program, mentorship and investment.</t>
  </si>
  <si>
    <t>Flourished Ventures</t>
  </si>
  <si>
    <t>Boca Raton, Florida, United States</t>
  </si>
  <si>
    <t>Flourished is a Tech Startup Lab disrupting VC by launching EBITA+ startups and using dividends to generate IRR.</t>
  </si>
  <si>
    <t>FastFWD</t>
  </si>
  <si>
    <t>FASTFWD ‚Äì an urban innovations refinery based in Philadelphia.</t>
  </si>
  <si>
    <t>Regional Event Marketing Partnership</t>
  </si>
  <si>
    <t>Conference &amp; Seminars are where small business owners and investors come to find their niche in the Era of the ‚ÄúBillion Dollar Startup‚Äù.</t>
  </si>
  <si>
    <t>SparkLabs Frontier-ASU</t>
  </si>
  <si>
    <t>SparkLabs Frontier-ASU is a startup accelerator program that aims to foster the next generation of entrepreneurs.</t>
  </si>
  <si>
    <t>The Startup Lab</t>
  </si>
  <si>
    <t>The Startup Lab leverages behavioral economics to empower early stage startups to build better consumer health and finance products.</t>
  </si>
  <si>
    <t>INC39</t>
  </si>
  <si>
    <t>INC39 is uniquely positioned to help start-ups grow with its depth of resources, expertise, and experience.</t>
  </si>
  <si>
    <t>Plug and Play IoT</t>
  </si>
  <si>
    <t>Plug and Play is a global platform that help connect companies to startup corporations.</t>
  </si>
  <si>
    <t>Merrimack Valley Sandbox</t>
  </si>
  <si>
    <t>Lowell, Massachusetts, United States</t>
  </si>
  <si>
    <t>The Merrimack Valley Sandbox is a non-profit organization founded in December 2010.</t>
  </si>
  <si>
    <t>New Brave World</t>
  </si>
  <si>
    <t>New Brave World is an acceleration network that helps entrepreneurs scale in partnership with global brands, publishers, and agencies.</t>
  </si>
  <si>
    <t>Accelerator Awards (OSU)</t>
  </si>
  <si>
    <t>Accelerator Awards (OSU) is an Ohio State accelerator program to support startups and researches on technologies.</t>
  </si>
  <si>
    <t>Virtual Tank Global</t>
  </si>
  <si>
    <t>Virtual Tank Global is a seed-stage virtual business accelerator.</t>
  </si>
  <si>
    <t>Asian Meal Kit Accelerator Programme</t>
  </si>
  <si>
    <t>Asian Meal Kit Accelerator Programme helps restaurants, grocers, or small businesses start a Meal Kit service easily.</t>
  </si>
  <si>
    <t>Equita</t>
  </si>
  <si>
    <t>Small technology firms and innovators</t>
  </si>
  <si>
    <t>Dreamit Urbantech</t>
  </si>
  <si>
    <t>Dreamit Urbantech is an accelerator for real estate and construction tech startups.</t>
  </si>
  <si>
    <t>The Aspire 3 Accelerator</t>
  </si>
  <si>
    <t>Ventura, California, United States</t>
  </si>
  <si>
    <t>Aspire 3 Accelerator provides aspiring entrepreneurs with the clarity, skills and tools.</t>
  </si>
  <si>
    <t>Startup Salsa</t>
  </si>
  <si>
    <t>Startup Salsa is an online startup pre-revenue accelerator.</t>
  </si>
  <si>
    <t>IgniteU NY</t>
  </si>
  <si>
    <t>Troy, New York, United States</t>
  </si>
  <si>
    <t>IgniteU NY is an independent program focused on developing the entrepreneurs of New York State.</t>
  </si>
  <si>
    <t>Montgomery County Innovation Network</t>
  </si>
  <si>
    <t>The Montgomery County Innovation Network conducts over 100 lunch seminars and training sessions for its client companies, as well as CEO</t>
  </si>
  <si>
    <t>C21 Accelerator</t>
  </si>
  <si>
    <t>Hermosa Beach, California, United States</t>
  </si>
  <si>
    <t>Save Yourself From Your Screen Keep It Real.</t>
  </si>
  <si>
    <t>Fresh Future Farm</t>
  </si>
  <si>
    <t>North Charleston, South Carolina, United States</t>
  </si>
  <si>
    <t>Fresh perspective on jobs and economic revitalization.</t>
  </si>
  <si>
    <t>IBA's Blockchain Accelerator for Global Growth</t>
  </si>
  <si>
    <t>IBA's Blockchain Accelerator for Global Growth helps early stage companies implement blockchain technology for international expansion.</t>
  </si>
  <si>
    <t>SV In.Fusion</t>
  </si>
  <si>
    <t>The best Startup Bootcamp for Foreign Founders in Silicon Valley.</t>
  </si>
  <si>
    <t>Women's Tech Accelerator by Brad Deals</t>
  </si>
  <si>
    <t>Women's Tech Accelerator by Brad Deals provides the resources and support to Chicago-based female entrepreneurs with great business ideas.</t>
  </si>
  <si>
    <t>Hydra Capital Advisers</t>
  </si>
  <si>
    <t>Private Placement, Capital Raising</t>
  </si>
  <si>
    <t>Start:ME Evanston</t>
  </si>
  <si>
    <t>Start:ME, an accelerator program, provides business training, mentorship, and early-stage financing to micro-entrepreneurs in Evanston.</t>
  </si>
  <si>
    <t>Cocktail Meal Kits Accelerator Programme</t>
  </si>
  <si>
    <t>Cocktail Meal Kits Accelerator Programme is for restaurant owners who want to run Cocktail Meal Kits.</t>
  </si>
  <si>
    <t>Launch SA</t>
  </si>
  <si>
    <t>Launch SA supports entrepreneurs and connects small businesses with resources in the greater San Antonio area.</t>
  </si>
  <si>
    <t>Plinth</t>
  </si>
  <si>
    <t>Cultivating Growth With The Power Of Branding And Crowdfunding.</t>
  </si>
  <si>
    <t>Vibrant Pittsburgh Connection Accelerator</t>
  </si>
  <si>
    <t>Connection Accelerator program helps diverse talent thrive in the Pittsburgh region.</t>
  </si>
  <si>
    <t>Tech Sand Box</t>
  </si>
  <si>
    <t>Hopkinton, Massachusetts, United States</t>
  </si>
  <si>
    <t>TechSandBox‚Ñ¢ accelerates Innovation in Metrowest by delivering convenient access to information, education, resources and community.</t>
  </si>
  <si>
    <t>FinTech Portfolio</t>
  </si>
  <si>
    <t>FinTech Portfolio is a co-op of fintech entrepreneurs building companies.</t>
  </si>
  <si>
    <t>The Culinary Accelerator</t>
  </si>
  <si>
    <t>Immokalee, Florida, United States</t>
  </si>
  <si>
    <t>Culinary Accelerator provides space, equipment, and services for culinary entrepreneurs to bring their products from kitchen to market.</t>
  </si>
  <si>
    <t>UstartX Inc.</t>
  </si>
  <si>
    <t>Startup Accelerator based in Menlo Park</t>
  </si>
  <si>
    <t>Watts Entrepreneur Business Accelerator</t>
  </si>
  <si>
    <t>WEBA is a business accelerator that provides technical assistance and access to capital to new &amp; existing businesses in Watts.</t>
  </si>
  <si>
    <t>MSU Hatch</t>
  </si>
  <si>
    <t xml:space="preserve">MSU Hatch is a co-working space for area college students, prospective, and innovative entrepreneurs ready to develop their business ideas. </t>
  </si>
  <si>
    <t>Bowery Capital Accelerate NYC</t>
  </si>
  <si>
    <t>Bowery Capital Accelerate NYC is an accelerator program for pre-seed B2B founders.</t>
  </si>
  <si>
    <t>DIGITAL MEDIAx</t>
  </si>
  <si>
    <t>DIGITAL MEDIAx, a joint project of The Idea Village and NOLA Media Group, is a 12-week accelerator program.</t>
  </si>
  <si>
    <t>R/GA Connected Commerce Accelerator</t>
  </si>
  <si>
    <t>The BRIC</t>
  </si>
  <si>
    <t>The BRIC is a tech startup accelerator.</t>
  </si>
  <si>
    <t>Babson Summer Venture Program</t>
  </si>
  <si>
    <t>Wellesley, Massachusetts, United States</t>
  </si>
  <si>
    <t>A 10-week intensive experience designed to accelerate the development of student entrepreneurial ventures.</t>
  </si>
  <si>
    <t>B-Start</t>
  </si>
  <si>
    <t>B-Start is a pre-accelerator program to help launch innovation-driven businesses in Bloomington, Indiana.</t>
  </si>
  <si>
    <t>Learning EDGE</t>
  </si>
  <si>
    <t>Learning EDGE is a seed stage venture platform that helps build startups.</t>
  </si>
  <si>
    <t>META Acceleration</t>
  </si>
  <si>
    <t>Mobile, Alabama, United States</t>
  </si>
  <si>
    <t>META is the Gulf Coast's startup accelerator. Launching Fall 2017!</t>
  </si>
  <si>
    <t>FREC City Accelerator</t>
  </si>
  <si>
    <t>Accelerating Solutions to Economic Prosperity in Detroit.</t>
  </si>
  <si>
    <t>Social Innovation Forum</t>
  </si>
  <si>
    <t>Social Innovation Forum is a Boston-based connector and catalyst committed to building lasting positive social change.</t>
  </si>
  <si>
    <t>EXX.io</t>
  </si>
  <si>
    <t>EXX.io is a business and product accelerator.</t>
  </si>
  <si>
    <t>SAP.iO Foundry New York</t>
  </si>
  <si>
    <t xml:space="preserve">SAP.iO Foundry offers a founder-friendly, no-equity program providing access to SAP technologies and customers. </t>
  </si>
  <si>
    <t>Babson College Women Innovating Now</t>
  </si>
  <si>
    <t>It is an eight-month long program designed specifically for high-growth women entrepreneurs that accelerates their entrepreneurial paths.</t>
  </si>
  <si>
    <t>SF Housing Accelerator</t>
  </si>
  <si>
    <t>SF Housing Accelerator is an innovative public-private partnership with the City of San Francisco, local foundations &amp; private institutions.</t>
  </si>
  <si>
    <t>WayFounder</t>
  </si>
  <si>
    <t>WayFounder provides a platform and the resources for ideas with the potential to be businesses.</t>
  </si>
  <si>
    <t>SecureSet Accelerator</t>
  </si>
  <si>
    <t>SecureSet Accelerator is the cyber security accelerator, based in Denver.</t>
  </si>
  <si>
    <t>Vcamp</t>
  </si>
  <si>
    <t>VCAMP is a technology accelerator for very early stage companies.</t>
  </si>
  <si>
    <t>NASA iTech</t>
  </si>
  <si>
    <t>NASA iTech connects startups and innovators with NASA</t>
  </si>
  <si>
    <t>Accel7 Spring 2020 Cohort</t>
  </si>
  <si>
    <t>Accel7 Spring 2020 Cohort operates with early companies to launch and grow impact driven businesses.</t>
  </si>
  <si>
    <t>Irvine Tech Hub</t>
  </si>
  <si>
    <t>Irvine Tech Hub is a purpose driven, project based community of altruistic techies and tech enthusiasts who shares a common love.</t>
  </si>
  <si>
    <t>Connect All</t>
  </si>
  <si>
    <t>Connect All is a diversity-focused start-up incubator and accelerator.</t>
  </si>
  <si>
    <t>Women's Startup Academy 2020</t>
  </si>
  <si>
    <t>Women's Startup Academy 2020 offers daily coaching from product, marketing, and fundraising experts (up to 200 hours worth $50K).</t>
  </si>
  <si>
    <t>The Lean Lab</t>
  </si>
  <si>
    <t>The Lean Lab is a Kansas City-based community that launches transformational education innovations.</t>
  </si>
  <si>
    <t>Health Enterprise Development Initiative ( HEDI )</t>
  </si>
  <si>
    <t>The Health Enterprise Development Initiative (HEDI) is a training program for entrepreneurs.</t>
  </si>
  <si>
    <t>Plug and Play New Materials &amp; Packaging</t>
  </si>
  <si>
    <t>Looking into the future of how things are made.</t>
  </si>
  <si>
    <t>SoCo Nexus</t>
  </si>
  <si>
    <t>Rohnert Park, California, United States</t>
  </si>
  <si>
    <t>SoCo Nexus is a non-profit organization provides facilities, support and mentoring.</t>
  </si>
  <si>
    <t>Project Healthcare</t>
  </si>
  <si>
    <t>Project Healthcare is the Nashville Entrepreneur Center‚Äôs leading action to drive transformation in the healthcare industry.</t>
  </si>
  <si>
    <t>Accellerate</t>
  </si>
  <si>
    <t>Accellerate formed to support Canadian female founders and women in tech.</t>
  </si>
  <si>
    <t>Seed, Venture</t>
  </si>
  <si>
    <t>Temple Ventures - Powered by Ben Franklin</t>
  </si>
  <si>
    <t>A $1M startup accelerator initiative designed to assist startup companies advancing Temple-created technologies.</t>
  </si>
  <si>
    <t>EdTech Hyper</t>
  </si>
  <si>
    <t>EdTech Hyper is a week-long program designed for later-stage companies with a product in the market and traction.</t>
  </si>
  <si>
    <t>Founders.asia</t>
  </si>
  <si>
    <t>Fountain Valley, California, United States</t>
  </si>
  <si>
    <t>Founders.asia is a seed fund and startup accelerator.</t>
  </si>
  <si>
    <t>Gorge Innoventure</t>
  </si>
  <si>
    <t>Hood River, Oregon, United States</t>
  </si>
  <si>
    <t>Gorge Innoventure is a non-profit created to provide business development programs.</t>
  </si>
  <si>
    <t>USF Seed Capital Accelerator</t>
  </si>
  <si>
    <t>USF Seed Capital Accelerator is designed to support and provide funds to new and existing TBTI affiliated startups.</t>
  </si>
  <si>
    <t>PowerLaunch</t>
  </si>
  <si>
    <t>Power Launch is a philanthropy innovation lab, accelerator, and charitable fund.</t>
  </si>
  <si>
    <t>The Brandery - Batch 11</t>
  </si>
  <si>
    <t>The Brandery is a seed stage startup accelerator that leverages their expertise in namely branding, marketing and design.</t>
  </si>
  <si>
    <t>Nordic New York Accelerator</t>
  </si>
  <si>
    <t>Nordic New York Accelerator is a technology accelerator in New York City for Nordic startups by ERA Global.</t>
  </si>
  <si>
    <t>Sky High</t>
  </si>
  <si>
    <t>They select up to 6 startups per session, hosting a rigorous but rewarding program.</t>
  </si>
  <si>
    <t>SE CINCY Elevator</t>
  </si>
  <si>
    <t>SE CINCY Elevator is a 15-week accelerator for social entrepreneurs.</t>
  </si>
  <si>
    <t>The Velocity Project</t>
  </si>
  <si>
    <t>TVP is an 8-week entrepreneurial accelerator, sponsored by the City of Santa Fe‚Äôs Economic Development Division that provides start-up</t>
  </si>
  <si>
    <t>SFid</t>
  </si>
  <si>
    <t>SFid are New Mexico's first curriculum-based, investor-funded and ROI focused Accelerator program.</t>
  </si>
  <si>
    <t>mystartupXX</t>
  </si>
  <si>
    <t>The mystartupXX program is a one-of-its-kind accelerator that was created to increase</t>
  </si>
  <si>
    <t>Boomtown Boulder Tech Accelerator</t>
  </si>
  <si>
    <t>Boomtown Boulder Tech Accelerator designed to help promising startups optimize, revolutionize, and accelerate their development and growth.</t>
  </si>
  <si>
    <t>French Tech Tour America</t>
  </si>
  <si>
    <t>The French Tech Tour America is a 2-week exploration program for French tech startups in North America in October 2017.</t>
  </si>
  <si>
    <t>KYN</t>
  </si>
  <si>
    <t>Jacksonville, Florida, United States</t>
  </si>
  <si>
    <t>KYN is an accelerator team that works with you side by side. We Are Entrepreneurs, Investors, Innovators, And Leaders Passionate For</t>
  </si>
  <si>
    <t>Plastic Alternative TVA Bootcamp</t>
  </si>
  <si>
    <t>Plastic Alternative TVA Bootcamp is a comprehensive "mini-accelerator" for hyper-focused companies.</t>
  </si>
  <si>
    <t>Social Entrepreneur Accelerator</t>
  </si>
  <si>
    <t>The Social Entrepreneur Accelerator provides services for undergraduates interested in global health, international development, and more.</t>
  </si>
  <si>
    <t>Trade and Travel</t>
  </si>
  <si>
    <t>Trade and Travel seeks to accelerate tech companies that can enhance the safety and security of travel experience.</t>
  </si>
  <si>
    <t>VentureOut Future of Work</t>
  </si>
  <si>
    <t>VentureOut Future of Work enables founders to build a network of investors, mentors, and advisors that they can leverage for years to come.</t>
  </si>
  <si>
    <t>JumpSchool</t>
  </si>
  <si>
    <t>JumpSchool is an ongoing weekly class to guide founders through the Lean Startup process from an idea through profit and/or funding.</t>
  </si>
  <si>
    <t>The Transportation Lab - Comet Labs</t>
  </si>
  <si>
    <t>Comet Labs program focusing on how the transportation ecosystem will be reinvented in the next 5 years.</t>
  </si>
  <si>
    <t>Quake Seattle</t>
  </si>
  <si>
    <t>Quake Capital Seattle invests in early stage companies.</t>
  </si>
  <si>
    <t>HyStartup</t>
  </si>
  <si>
    <t>HyStartup is a mentorship-driven online startup accelerator.</t>
  </si>
  <si>
    <t>Kick SF Accelerator - powered by Impact Hub San Francisco</t>
  </si>
  <si>
    <t>Kick SF is a 6-week social impact business accelerator based in the Impact Hub San Francisco.</t>
  </si>
  <si>
    <t>Tampa Bay Wave TechDiversity 2020</t>
  </si>
  <si>
    <t>Tampa Bay Wave TechDiversity 2020 gives entrepreneurs an opportunity to leverage their diversity.</t>
  </si>
  <si>
    <t>NYDesigns Hardware Accelerator</t>
  </si>
  <si>
    <t>NYDesigns Hardware Accelerator invites venture and angel investors interested in hardware products across multiple industries.</t>
  </si>
  <si>
    <t>MacBeedon Partners</t>
  </si>
  <si>
    <t>MacBeedon Group utilizes this experience to inspire individuals, communites and corporations through motivational speaking and special event</t>
  </si>
  <si>
    <t>MarketFit</t>
  </si>
  <si>
    <t>MarketFit offers second-stage startups tailor-made acceleration programs.</t>
  </si>
  <si>
    <t>Conscious Venture Lab 6 Urban Resilience</t>
  </si>
  <si>
    <t>Conscious Venture Lab 6 Urban Resilience is an intensive 4-month study in Consciousness, Customers, and Capital.</t>
  </si>
  <si>
    <t>Private Equity, Seed, Venture</t>
  </si>
  <si>
    <t>OneKC for Women</t>
  </si>
  <si>
    <t>OneKC for Women is a organization which provide resources, opportunities and connections for women.</t>
  </si>
  <si>
    <t>Young Entrepreneurs Initiative</t>
  </si>
  <si>
    <t>The ‚ÄúYoung Entrepreneurs Initiative‚Äù (YEi) was launched in 2005 by the Embassy of France in the United States (Boston Office for Science</t>
  </si>
  <si>
    <t>StartuHub.NYC</t>
  </si>
  <si>
    <t>One stop shop for international Startups that want to accelerate their landing, scaling and fundraising in the US through New York City.</t>
  </si>
  <si>
    <t>Innovation Arbitrage</t>
  </si>
  <si>
    <t>Innovation accelerator and IP brokerage</t>
  </si>
  <si>
    <t>TechQuartier Growth Alliance AgTech</t>
  </si>
  <si>
    <t>Growth Alliance AgTech is TQ‚Äôs first acceleration bootcamp specifically tailored to startups which can benefit the agricultural sector.</t>
  </si>
  <si>
    <t>The RDV Academy</t>
  </si>
  <si>
    <t>The RDV Academy connects the most talented, technical students with high-growth startups in Boston and NYC!</t>
  </si>
  <si>
    <t>SAP.iO Foundry San Francisco</t>
  </si>
  <si>
    <t>SAP.iO Foundry San Francisco focuses on Travel &amp; Expense innovation in close collaboration with SAP business unit SAP Concur.</t>
  </si>
  <si>
    <t>Unbank Accelerate</t>
  </si>
  <si>
    <t>Unbank Accelerate is a 3 month accelerator program.</t>
  </si>
  <si>
    <t>Singularity University's Startup Lab</t>
  </si>
  <si>
    <t>Moffett Field, California, United States</t>
  </si>
  <si>
    <t>Singularity University's Startup Lab leveraging exponential technologies such as artificial intelligence, robotics, and synthetic biology.</t>
  </si>
  <si>
    <t>Family Office</t>
  </si>
  <si>
    <t>Family Office Trust Company       |        Private capital creating value via non-traditional partnerships, capital structures, and talent.</t>
  </si>
  <si>
    <t>Corporate Venture Capital, Entrepreneurship Program, Family Investment Office, Incubator, Private Equity Firm, Secondary Purchaser, Venture Capital, Venture Debt</t>
  </si>
  <si>
    <t>Convertible Note, Debt, Early Stage Venture, Late Stage Venture, Non Equity Assistance, Post-Ipo, Private Equity, Secondary Market, Seed</t>
  </si>
  <si>
    <t>Madrona Venture Labs</t>
  </si>
  <si>
    <t>Madrona Venture Labs is a startup studio based in Seattle and housed at Madrona Venture Group.</t>
  </si>
  <si>
    <t>Incubator</t>
  </si>
  <si>
    <t>ExploraMed</t>
  </si>
  <si>
    <t>ExploraMed is a venture-backed medical technology incubation company.</t>
  </si>
  <si>
    <t>K2 Media</t>
  </si>
  <si>
    <t>K2 Media is engaged in building and funding early-stage companies.</t>
  </si>
  <si>
    <t>Technology Ventures Corporation</t>
  </si>
  <si>
    <t>Technology Ventures Corporation was formed in 1993 as a nonprofit charitable foundation by Lockheed Martin Corporation.</t>
  </si>
  <si>
    <t>East West Ventures</t>
  </si>
  <si>
    <t>East West Ventures invents, incubates, and innovates to deliver opportunities for investment across diverse sectors.</t>
  </si>
  <si>
    <t>Incubator, Venture Capital</t>
  </si>
  <si>
    <t>Jett Ventures</t>
  </si>
  <si>
    <t>Jett Ventures is a Venture Capital Firm that targets investment in early-stage companies.</t>
  </si>
  <si>
    <t>The Pink Ceiling</t>
  </si>
  <si>
    <t>The Pink Ceiling is a venture capital firm.</t>
  </si>
  <si>
    <t>Liberate Ideas, Inc</t>
  </si>
  <si>
    <t>Montclair, New Jersey, United States</t>
  </si>
  <si>
    <t xml:space="preserve">Liberate Ideas Inc¬Æ leading mobile health communication company </t>
  </si>
  <si>
    <t>Angel Group, Incubator</t>
  </si>
  <si>
    <t>EDventure Holdings</t>
  </si>
  <si>
    <t>EDventure is is investing in and nurturing start-ups, with a recent focus on health care, human capital and aerospace.</t>
  </si>
  <si>
    <t>Indus River Ventures</t>
  </si>
  <si>
    <t>Indus River Ventures  invest early as a lead investor and are healthcare leaders, powered by programs, platforms, and devices.</t>
  </si>
  <si>
    <t>Alexandria LaunchLabs</t>
  </si>
  <si>
    <t>Alexandria is currently accepting tenant applications from leading - edge life science startups</t>
  </si>
  <si>
    <t>Intelligent Systems Corporation</t>
  </si>
  <si>
    <t>Norcross, Georgia, United States</t>
  </si>
  <si>
    <t>For those seeking solid value investments, Intelligent Systems is a long term player in the creation, growth and operation of early stage</t>
  </si>
  <si>
    <t>Science Blockchain</t>
  </si>
  <si>
    <t>An incubator focused on sponsoring and growing leading companies in the blockchain space.</t>
  </si>
  <si>
    <t>Binary Ventures</t>
  </si>
  <si>
    <t>Binary Ventures transforms ideas into reality, helping companies build mobile and web based software</t>
  </si>
  <si>
    <t>Jigsaw</t>
  </si>
  <si>
    <t>Jigsaw is a technology incubator that aims to tackle the toughest geopolitical issues.</t>
  </si>
  <si>
    <t>Fisher Brothers</t>
  </si>
  <si>
    <t>Fisher Brothers is a diversified, real estate firm in performing the role of developer in the residential market.</t>
  </si>
  <si>
    <t>Lever</t>
  </si>
  <si>
    <t>North Adams, Massachusetts, United States</t>
  </si>
  <si>
    <t>Lever is a non-profit organization that specializes in social entrepreneurship, entrepreneurship, and youth empowerment.</t>
  </si>
  <si>
    <t>Incubator, Startup Competition, Venture Capital</t>
  </si>
  <si>
    <t>Invisible Hand</t>
  </si>
  <si>
    <t>Invisible Hand is a private fund and business incubator for wireless, internet platform.</t>
  </si>
  <si>
    <t>Tandon Group</t>
  </si>
  <si>
    <t>Tandon Group is a technology catalyst operating successful businesses and incubating the next generation of innovators.</t>
  </si>
  <si>
    <t>100X</t>
  </si>
  <si>
    <t>ZL LLC</t>
  </si>
  <si>
    <t>Expert Healthcare Information Technology firm providing professional services and start up investment/incubation</t>
  </si>
  <si>
    <t>UVA Licensing &amp; Ventures Group</t>
  </si>
  <si>
    <t>Charlottesville, Virginia, United States</t>
  </si>
  <si>
    <t>UVA Licensing &amp; Ventures Group is an investment firm.</t>
  </si>
  <si>
    <t>DIGITAL FUTURES</t>
  </si>
  <si>
    <t>Colleyville, Texas, United States</t>
  </si>
  <si>
    <t>We invest in technology startups are close to MVP or in market testing phase and need more capital and/or product positioning expertise</t>
  </si>
  <si>
    <t>Incubator, Micro VC</t>
  </si>
  <si>
    <t>Stellar Venture Partners</t>
  </si>
  <si>
    <t>Naples, Florida, United States</t>
  </si>
  <si>
    <t>The Stellar Venture Partners Fund focuses on comprehensive start-up support including seed money, management team composition.</t>
  </si>
  <si>
    <t>Austin Technology Incubator</t>
  </si>
  <si>
    <t>The Austin Technology Incubator is the deep tech incubator of UT. ATI focuses on healthcare, sustainability, energy, food/agtech, and water.</t>
  </si>
  <si>
    <t>Bing Fund</t>
  </si>
  <si>
    <t>Bing Fund is an angel fund and incubator program launched by Microsoft.</t>
  </si>
  <si>
    <t>Life Venture Capital</t>
  </si>
  <si>
    <t>LVC invests in early stage private and emerging growth public companies, with social media, e-commerce, a.i. and blockchain business models.</t>
  </si>
  <si>
    <t>Debt, Early Stage Venture, Private Equity, Seed</t>
  </si>
  <si>
    <t>FinHub Global</t>
  </si>
  <si>
    <t>FinHub Global is a FinTech company builder, developing business opportunities around the world.</t>
  </si>
  <si>
    <t>Jaguar Land Rover Tech Incubator</t>
  </si>
  <si>
    <t>Jaguar Land Rover Tech Incubator advancing connected car innovation by supporting early-stage startups with breakthrough technologies.</t>
  </si>
  <si>
    <t>Cognitive Ventures</t>
  </si>
  <si>
    <t>We Create Ventures that Transform Global Industries with Next-Generation Cognitive Computing &amp; Artificial General Intelligence</t>
  </si>
  <si>
    <t>NCLUSIVE</t>
  </si>
  <si>
    <t>NCLUSIVE is a Los Angeles-based creative agency and venture studio that helps build brands and transform companies.</t>
  </si>
  <si>
    <t>Education Design Studio (EDSi)</t>
  </si>
  <si>
    <t>A hybrid incubator and seed fund designed to tackle some of education‚Äôs most difficult problems.</t>
  </si>
  <si>
    <t>JTDK Corporation</t>
  </si>
  <si>
    <t>Gulfport, Mississippi, United States</t>
  </si>
  <si>
    <t>Early-stage investors, Company builders. Focus on mobile, robots &amp; big-data.</t>
  </si>
  <si>
    <t>Los Angeles Syndicate of Technology</t>
  </si>
  <si>
    <t>Publicly-traded Technology Incubator</t>
  </si>
  <si>
    <t>Frost Venture Partners</t>
  </si>
  <si>
    <t>San Juan Capistrano, California, United States</t>
  </si>
  <si>
    <t>Frost Venture is a new kind of technology incubator built to take advantage of the once in a generation opportunity.</t>
  </si>
  <si>
    <t>V1 Ventures</t>
  </si>
  <si>
    <t>V1 Ventures is an incubator that partners with founders to validate ideas and develop business strategies.</t>
  </si>
  <si>
    <t>Ellis Energy Investments</t>
  </si>
  <si>
    <t>Bakersfield, California, United States</t>
  </si>
  <si>
    <t>Ellis Energy Investments is a Seed Investment Company that helps early stage companies launch, monetize and grow.</t>
  </si>
  <si>
    <t>Whitespace Labs</t>
  </si>
  <si>
    <t>Whitespace Labs is an investment and consulting group that also help create startups from the scratch.</t>
  </si>
  <si>
    <t>SHOzemi Innovation Ventures</t>
  </si>
  <si>
    <t>SHOzemi Innovation Ventures provides funds for Japan's tutoring school network.</t>
  </si>
  <si>
    <t>Kapyon Ventures</t>
  </si>
  <si>
    <t>Kapyon Ventures is an incubation firm focused on the development of technology spinouts from global research institutes.</t>
  </si>
  <si>
    <t>Cisco Entrepreneurs in Residence</t>
  </si>
  <si>
    <t>Cisco EIR supports early-stage entrepreneurs working on the next big ideas in the IoT/IoE, Big Data/analytics, Smart Cities.</t>
  </si>
  <si>
    <t>Mixin Capital</t>
  </si>
  <si>
    <t>Mixin Capital provides seed funding to early stage technology co.</t>
  </si>
  <si>
    <t>Connecticut Center for Advanced Technology</t>
  </si>
  <si>
    <t>East Hartford, Connecticut, United States</t>
  </si>
  <si>
    <t>Connecticut Center for Advanced Technology, Inc. aims to be acknowledged by our customers as the 'go to' resource for improving America's</t>
  </si>
  <si>
    <t>The Incubation Factory</t>
  </si>
  <si>
    <t>The Incubation Factory has a nearly twenty-year history in identifying, accelerating, launching and governing early stage companies.</t>
  </si>
  <si>
    <t>O Labs Ventures, LLC</t>
  </si>
  <si>
    <t>O Labs creates, incubates, and develops technology companies.</t>
  </si>
  <si>
    <t>Labs8</t>
  </si>
  <si>
    <t>Kirkland, Washington, United States</t>
  </si>
  <si>
    <t>Labs8 is an operation focused interactive agency and a private incubator.</t>
  </si>
  <si>
    <t>Imprint Lab</t>
  </si>
  <si>
    <t>Imprint Lab is a seed stage incubator that finds, funds, and stewards creative start-ups.</t>
  </si>
  <si>
    <t>3I/O Ventures</t>
  </si>
  <si>
    <t>3I/O Ventures is a technology startup studio.</t>
  </si>
  <si>
    <t>BioLucent</t>
  </si>
  <si>
    <t>Bedford, Massachusetts, United States</t>
  </si>
  <si>
    <t>Hologic, Inc. (NASDAQ: HOLX) has grown to become a leading developer, manufacturer and supplier of premium diagnostic products, medical</t>
  </si>
  <si>
    <t>Moulthrop LLC</t>
  </si>
  <si>
    <t>Investment company that invests in early statge companies in the biotech &amp; life sciences industry.</t>
  </si>
  <si>
    <t>ASAP Ventures</t>
  </si>
  <si>
    <t>ASAP Ventures aims to get high-potential, early-stage companies to market faster and smarter.</t>
  </si>
  <si>
    <t>Nidus Center for Scientific Enterprise</t>
  </si>
  <si>
    <t>Nidus Center for Scientific Enterprise, a nonprofit plant and life sciences incubating company, creates startup companies in Missouri.</t>
  </si>
  <si>
    <t>Platform Venture</t>
  </si>
  <si>
    <t>Deerfield, Illinois, United States</t>
  </si>
  <si>
    <t>Instead of focusing on quantity in the launch and development of portfolio companies, at Platform Venture our attention is locked on</t>
  </si>
  <si>
    <t>Lagovent Ventures Group, LLC</t>
  </si>
  <si>
    <t>New Venture Incubation and Financing</t>
  </si>
  <si>
    <t>Thought into Action Entrepreneurship Institute at Colgate University</t>
  </si>
  <si>
    <t>Colgate University's Entrepreneurship Institute</t>
  </si>
  <si>
    <t>iTime Fund</t>
  </si>
  <si>
    <t>Frisco, Texas, United States</t>
  </si>
  <si>
    <t>iTime Fund is a seed-stage mobile-focused firm that helps businesses to grow.</t>
  </si>
  <si>
    <t>Provo Labs</t>
  </si>
  <si>
    <t>In December 2005, Paul's vision of forming a well-funded internet business incubator was realized when a private investor chose to provide</t>
  </si>
  <si>
    <t>NYU Polytechnic Incubators</t>
  </si>
  <si>
    <t>The NYU Polytechnic Incubators combine next-generation technology with highly adaptable business models.</t>
  </si>
  <si>
    <t>Incubator, University Program</t>
  </si>
  <si>
    <t>Inman Incubator</t>
  </si>
  <si>
    <t>The future of the real estate industry starts here.</t>
  </si>
  <si>
    <t>GIP Partners</t>
  </si>
  <si>
    <t>A multinational investment and business development company</t>
  </si>
  <si>
    <t>ICentennial Ventures</t>
  </si>
  <si>
    <t>ICentennial Ventures is a New York based incubator that focuses on Internet infrastructure, e-commerce, and brick-and-mortar businesses.</t>
  </si>
  <si>
    <t>RedMetal</t>
  </si>
  <si>
    <t>Redmetal provides consulting services for newly-established companies.</t>
  </si>
  <si>
    <t>Innovent</t>
  </si>
  <si>
    <t>Innovent is principal investment firm specializing in incubation.</t>
  </si>
  <si>
    <t>Seedline</t>
  </si>
  <si>
    <t>Greencastle, Indiana, United States</t>
  </si>
  <si>
    <t>Seedline is a missionary company dedicated to bible distribution.</t>
  </si>
  <si>
    <t>Eureka Equities Inc.</t>
  </si>
  <si>
    <t>Great Neck, New York, United States</t>
  </si>
  <si>
    <t>Eureka Equities Inc. is a group of entrepreneurs who can apply our experience, insight and expertise to your business idea.</t>
  </si>
  <si>
    <t>The 401(k) Plan Company</t>
  </si>
  <si>
    <t>Management Consulting</t>
  </si>
  <si>
    <t>VentureWorx</t>
  </si>
  <si>
    <t>VentureWorx is an operational incubator for starting and developing internet content, e-commerce and infrastructure businesses.</t>
  </si>
  <si>
    <t>Invenshure</t>
  </si>
  <si>
    <t>Invenshure is an incubator firm that invests in therapeutics, emerging platform technologies, and medical devices or imaging companies.</t>
  </si>
  <si>
    <t>Petri</t>
  </si>
  <si>
    <t>Co-founded with iconic bio entrepreneurs to fund formation-stage bioengineering companies.</t>
  </si>
  <si>
    <t>Convertible Note, Debt, Early Stage Venture, Seed</t>
  </si>
  <si>
    <t>Launch Accelerator</t>
  </si>
  <si>
    <t>Supporting Entrepreneurs And Inspiring Innovation.</t>
  </si>
  <si>
    <t>SaltMines Group</t>
  </si>
  <si>
    <t>Vero Beach, Florida, United States</t>
  </si>
  <si>
    <t>SaltMines creates consumer and enterprise solutions in a high-energy, entrepreneurial environment.</t>
  </si>
  <si>
    <t>The Production Board (TPB)</t>
  </si>
  <si>
    <t>The Production Board is a San Francisco-based investment foundry focused on improving technologies in agriculture, food and life sciences.</t>
  </si>
  <si>
    <t>LaunchCyte</t>
  </si>
  <si>
    <t>LaunchCyte creates life sciences companies that offer technologies and products to improve healthcare and human conditions.</t>
  </si>
  <si>
    <t>Blue Star Innovation Partners</t>
  </si>
  <si>
    <t>BSIP is an investment capital fund run by serial entrepreneurs who co-manage and invest alongside Jerry Jones and the Jones Family.</t>
  </si>
  <si>
    <t>Incubator, Private Equity Firm</t>
  </si>
  <si>
    <t>Late Stage Venture, Private Equity</t>
  </si>
  <si>
    <t>Los Angeles Cleantech Incubator</t>
  </si>
  <si>
    <t>LACI is a private non-profit organization that helps in accelerating the commercialization of clean technologies.</t>
  </si>
  <si>
    <t>Union Labs</t>
  </si>
  <si>
    <t>Union Labs is a DeepTech venture fund building + backing early stage startups.</t>
  </si>
  <si>
    <t>G-Startup Worldwide</t>
  </si>
  <si>
    <t>Enabling Innovative Startups to Change the World.</t>
  </si>
  <si>
    <t>The Batchery</t>
  </si>
  <si>
    <t>The Batchery is a Bay Area-based global incubator for seed stage startups poised for rapid growth.</t>
  </si>
  <si>
    <t>Clarkston Consulting</t>
  </si>
  <si>
    <t>Companies in life sciences, consumer products, and retail, partner with Clarkston to promote business growth and implement new technology.</t>
  </si>
  <si>
    <t>Corporate Venture Capital, Incubator</t>
  </si>
  <si>
    <t>Founders.ai</t>
  </si>
  <si>
    <t>Founders.ai invests in pre-seed and seed startups who transform Enterprise with AI and data.</t>
  </si>
  <si>
    <t>Family Investment Office, Incubator, Secondary Purchaser, Venture Capital</t>
  </si>
  <si>
    <t>Secondary Market, Seed</t>
  </si>
  <si>
    <t>Primera Impact</t>
  </si>
  <si>
    <t>Primera Impact is a collaboration between researchers at the University of Cambridge and Primera Capital.</t>
  </si>
  <si>
    <t>Deshpande Foundation</t>
  </si>
  <si>
    <t>Stoneham, Massachusetts, United States</t>
  </si>
  <si>
    <t>Gururaj (Desh) and Jaishree Deshpande have encouraged the use of entrepreneurship and innovation as catalysts for sustainable change in the</t>
  </si>
  <si>
    <t>OnRamp Fund</t>
  </si>
  <si>
    <t>A $10 million incubator that invests in early stage startups</t>
  </si>
  <si>
    <t>Walnut St. Labs</t>
  </si>
  <si>
    <t>West Chester, Pennsylvania, United States</t>
  </si>
  <si>
    <t>Walnut St. Labs is a startup incubator that finances early stage companies.</t>
  </si>
  <si>
    <t>Cove Capital Group</t>
  </si>
  <si>
    <t>Cove Capital is a Boutique Incubator &amp; Accelerator with offices in Melbourne, Australia and New York. Cove focuses on technology start-ups.</t>
  </si>
  <si>
    <t>DEFT</t>
  </si>
  <si>
    <t>Startup Studio‚Äã with rockstar Engineers + Entrepreneurs, in a world-class prototyping lab. (Focus: IoT, AI &amp; Robotics).</t>
  </si>
  <si>
    <t>MkII Ventures</t>
  </si>
  <si>
    <t>MkII Ventures is a venture capital firm.</t>
  </si>
  <si>
    <t>Gaebler Ventures</t>
  </si>
  <si>
    <t>Gaebler Ventures is a business breeding place, holding company, and investment leverage fund based in Chicago, Illinois.</t>
  </si>
  <si>
    <t>octopus</t>
  </si>
  <si>
    <t>a hybrid stealth &gt; studio + idea lab + incubator with a philosophy of innovation using art + science + technology.</t>
  </si>
  <si>
    <t>Valley Venture Mentors</t>
  </si>
  <si>
    <t>Valley Venture Mentors (VVM) provides key support to the entrepreneurial ecosystem by uniting carefully selected startups together with</t>
  </si>
  <si>
    <t>Natural Capital</t>
  </si>
  <si>
    <t>Solving the world's hardest problems by bringing capital, technology and people together.</t>
  </si>
  <si>
    <t>Odin Holdings LLC</t>
  </si>
  <si>
    <t>Mountain Lakes, New Jersey, United States</t>
  </si>
  <si>
    <t>Start Up Advisory and Business Incubator</t>
  </si>
  <si>
    <t>Great Lakes Innovation and Development Enterprise</t>
  </si>
  <si>
    <t>The Great Lakes Innovation and Development Enterprise (GLIDE) helps Northeast Ohio entrepreneurs wrap sound business practices around great</t>
  </si>
  <si>
    <t>MAC6</t>
  </si>
  <si>
    <t>MAC6 is an early stage business incubator accelerating Conscious Capitalism through Collaboration, Creativity, Community and Change.</t>
  </si>
  <si>
    <t>Ximyx</t>
  </si>
  <si>
    <t>Travel and Hospitality Incubator that invest, create and managing travel, hospitality and media technology startup companies.</t>
  </si>
  <si>
    <t>WeiVC Incubator</t>
  </si>
  <si>
    <t>Newark, California, United States</t>
  </si>
  <si>
    <t>WeiVC Incubator is an investment advisory firm that caters to clients in the United States.</t>
  </si>
  <si>
    <t>Deviants Capital</t>
  </si>
  <si>
    <t>CONTENT  |  COMMERCE  |  COMMUNITY</t>
  </si>
  <si>
    <t>Xanthas Creative Industries</t>
  </si>
  <si>
    <t>Pasadena's counter-culture alternative to Idealab, Xanthas incubates and invests in long-shot gimmicks.</t>
  </si>
  <si>
    <t>Venturi Group</t>
  </si>
  <si>
    <t>The Venturi Group, LLC identifies and manages the startup phase of new healthcare related technology companies</t>
  </si>
  <si>
    <t>Chobani Food Incubator</t>
  </si>
  <si>
    <t>Chobani Incubator is a program for companies taking on broken food systems to bring better food to more people.</t>
  </si>
  <si>
    <t>Be Great Partners</t>
  </si>
  <si>
    <t>Be Great Partners is a technology incubator that builds successful products by investing in entrepreneurs.</t>
  </si>
  <si>
    <t>Social Venture Partners</t>
  </si>
  <si>
    <t>SVP builds on its Partners talent to enable them to become more impactful philanthropists, social investors, and volunteers.</t>
  </si>
  <si>
    <t>ShangPharma Innovation</t>
  </si>
  <si>
    <t>ShangPharma Innovation is a global innovation incubator and investment organization focused on biomedical R&amp;D technologies and therapeutics.</t>
  </si>
  <si>
    <t>FLIP.Ventures</t>
  </si>
  <si>
    <t>Forward Looking Intellectual Property Ventures - A Vencubator.</t>
  </si>
  <si>
    <t>Angel Group, Corporate Venture Capital, Incubator</t>
  </si>
  <si>
    <t>Estalea</t>
  </si>
  <si>
    <t>Estalea conceptualizes, validates, builds and operates successful technology enterprises.</t>
  </si>
  <si>
    <t>Genesis Inventions, L.P.</t>
  </si>
  <si>
    <t>Genesis inventions is a partnership of entrepreneurs with a track record of founding successful cutting edge network technology companies.</t>
  </si>
  <si>
    <t>Hatch Ventures</t>
  </si>
  <si>
    <t>Hatch Ventures is a marketing consultancy firm based in Redmond, Washington.</t>
  </si>
  <si>
    <t>Late Stage Venture, Seed</t>
  </si>
  <si>
    <t>Oregon Technology Business Center</t>
  </si>
  <si>
    <t>OTBC, the Oregon Technology Business Center, is a non-profit tech startup incubator that provides coaching, networking events,</t>
  </si>
  <si>
    <t>Annex Ventures Management LLC</t>
  </si>
  <si>
    <t>Los Altos, California, United States</t>
  </si>
  <si>
    <t>Annex Ventures supports early stage funding for entrepreneurs in the hi-tech, bio-tech and medical device markets.</t>
  </si>
  <si>
    <t>Women's Capital Connection</t>
  </si>
  <si>
    <t>Lenexa, Kansas, United States</t>
  </si>
  <si>
    <t>At the Women's Capital Connection, they believe personal wealth creates community wealth.</t>
  </si>
  <si>
    <t>Blue Ridge Foundation</t>
  </si>
  <si>
    <t>Blue Ridge Foundation New York launches technology-based ventures.</t>
  </si>
  <si>
    <t>Arc Reactor</t>
  </si>
  <si>
    <t>Arc Reactor is an early-stage technology investment and acquisition firm headquartered in Seattle, Washington.</t>
  </si>
  <si>
    <t>W. R. Berkley Innovation Labs</t>
  </si>
  <si>
    <t>The NYU Stern Berkley Center equips the New York entrepreneurship community with the skills and resources to drive disruptive innovation</t>
  </si>
  <si>
    <t>Net Value Holdings</t>
  </si>
  <si>
    <t>Net Value Holdings Inc. is a virtual incubator for early stage e-commerce businesses.</t>
  </si>
  <si>
    <t>Halcyon Incubator</t>
  </si>
  <si>
    <t>The Halcyon Incubator is committed to solving 21st century challenges</t>
  </si>
  <si>
    <t>AI Fund</t>
  </si>
  <si>
    <t>AI Fund is an early stage investor and incubator.</t>
  </si>
  <si>
    <t>Incubator, Micro VC, Venture Capital</t>
  </si>
  <si>
    <t>CBS</t>
  </si>
  <si>
    <t>CBS is an online platform that offers the latest news and information from San Diego.</t>
  </si>
  <si>
    <t>Corporate Venture Capital, Fund Of Funds, Incubator</t>
  </si>
  <si>
    <t>Debt, Post-Ipo, Private Equity</t>
  </si>
  <si>
    <t>Schmidt Futures</t>
  </si>
  <si>
    <t>Schmidt Futures is a philanthropic initiative, founded by Eric and Wendy Schmidt, that seeks to improve societal outcomes.</t>
  </si>
  <si>
    <t>INCISENT Labs</t>
  </si>
  <si>
    <t>INCISENT Labs is a platform for creating disruptive innovations that transform traditional industries.</t>
  </si>
  <si>
    <t>Musketeer Capital</t>
  </si>
  <si>
    <t>Haverford, Pennsylvania, United States</t>
  </si>
  <si>
    <t>Seed and early stage investment fund</t>
  </si>
  <si>
    <t>Bir Ventures</t>
  </si>
  <si>
    <t>Bloomington, Minnesota, United States</t>
  </si>
  <si>
    <t>Bir Ventures develops knowledge-based products that solve real world problems and launches them into the market.</t>
  </si>
  <si>
    <t>Medvance Incubator Partners</t>
  </si>
  <si>
    <t>Delaware City, Delaware, United States</t>
  </si>
  <si>
    <t>NextStart</t>
  </si>
  <si>
    <t>NextStart is a venture capital firm specializing in early-stage investments of healthcare technology and services sectors.</t>
  </si>
  <si>
    <t>Pivotal Ventures</t>
  </si>
  <si>
    <t>Pivotal Ventures is an incubation and investment company to pursue projects, potentially, and ideas investments.</t>
  </si>
  <si>
    <t>Westlake Village BioPartners</t>
  </si>
  <si>
    <t>Westlake Village BioPartners is venture capital firm focused on incubating and building life sciences companies.</t>
  </si>
  <si>
    <t>Collaborative Ventures</t>
  </si>
  <si>
    <t>Concord, North Carolina, United States</t>
  </si>
  <si>
    <t>Collaborative Ventures is a business networking organization promoting business diversity, education and technical assistance.</t>
  </si>
  <si>
    <t>Code Ventures</t>
  </si>
  <si>
    <t>CodeVentures acts as your tech cofounder to design and build your startup</t>
  </si>
  <si>
    <t>Monarq Incubator</t>
  </si>
  <si>
    <t>Powering Exceptional Women-led Startups</t>
  </si>
  <si>
    <t>Venture Incubator, LLC</t>
  </si>
  <si>
    <t>Jackson, Mississippi, United States</t>
  </si>
  <si>
    <t>Venture Incubator, LLC, a 501c(3) non-profit corporation was formed and in April, 2011 as a result of a three year study funded by the</t>
  </si>
  <si>
    <t>DallasStartups.com</t>
  </si>
  <si>
    <t>Dallas Startups is a business incubator that provides founders life-cycle assistance to dramatically speed their path to profitability.</t>
  </si>
  <si>
    <t>Start Smart Labs</t>
  </si>
  <si>
    <t>Start Smart Labs is a Big Data Incubator for startups that are developing data intensive applications on Hadoop and Spark.</t>
  </si>
  <si>
    <t>Experiment Fund</t>
  </si>
  <si>
    <t xml:space="preserve"> Experiment Fund was a seed-stage venture fund that will bankroll student start-ups developed and maintained in Cambridge.</t>
  </si>
  <si>
    <t>Foxhog Ventures Corp.</t>
  </si>
  <si>
    <t>USA based Venture Capital Firm came up with Foxhog Small Finance Bank , helping startups to land idea into future with equity based funding.</t>
  </si>
  <si>
    <t>Angel Group, Entrepreneurship Program, Incubator, Investment Bank, Private Equity Firm</t>
  </si>
  <si>
    <t>Early Stage Venture, Grant, Non Equity Assistance, Venture</t>
  </si>
  <si>
    <t>Star Farm Ventures</t>
  </si>
  <si>
    <t>Their objective at star farm ventures is to prove that one can make money by investing in young israeli startups</t>
  </si>
  <si>
    <t>TechGROWTH Ohio</t>
  </si>
  <si>
    <t>Athens, Ohio, United States</t>
  </si>
  <si>
    <t>TechGROWTH Ohio connects early-stage, technologically-innovative companies with valuable tools for growth and sources of capital.</t>
  </si>
  <si>
    <t>Krupy Capital</t>
  </si>
  <si>
    <t>Krupy Capital works with entrepreneurs and developers to build companies of the future.</t>
  </si>
  <si>
    <t>Ambistia Ventures</t>
  </si>
  <si>
    <t>Ambistia Ventures is an incubation organization that focuses on web, mobile, real-time, and social media.</t>
  </si>
  <si>
    <t>Allen Institute for Artificial Intelligence</t>
  </si>
  <si>
    <t>The Allen Institute For Artificial Intelligence (AI2) is an artificial intelligence research institute and start-up incubator.</t>
  </si>
  <si>
    <t>Talent Tech Labs</t>
  </si>
  <si>
    <t>Talent Tech Labs is the only incubator focused on technological developments in Human Capital Management and Talent Acquisition.</t>
  </si>
  <si>
    <t>SteelBridge Laboratories</t>
  </si>
  <si>
    <t>SteelBridge Laboratories is an early-stage FinTech incubator.</t>
  </si>
  <si>
    <t>Curious Minds</t>
  </si>
  <si>
    <t>Curious Minds is a hybrid incubator-accelerator and an angel fund that invests in seed and early stage ventures.</t>
  </si>
  <si>
    <t>Incubate Miami</t>
  </si>
  <si>
    <t>Incubate Miami is a science and technology business incubator providing strategic resources for startups.</t>
  </si>
  <si>
    <t>Knockout Capital</t>
  </si>
  <si>
    <t>We fuel the future: it might not be human.</t>
  </si>
  <si>
    <t>Incubator, Micro VC, Syndicate</t>
  </si>
  <si>
    <t>Innovatemap Ventures</t>
  </si>
  <si>
    <t>We partner with lead investors in early-stage strategic clients.</t>
  </si>
  <si>
    <t>Nextlaw Labs</t>
  </si>
  <si>
    <t>Nextlaw Labs is the innovative legal tech venture development platform.</t>
  </si>
  <si>
    <t>HVF Labs</t>
  </si>
  <si>
    <t>HVF Labs is a company creation lab, founded by Max Levchin. We build companies with the teams that will operate them.</t>
  </si>
  <si>
    <t>YouWeb</t>
  </si>
  <si>
    <t>YouWeb develops products and business models for companies in the consumer internet and mobile computing sectors.</t>
  </si>
  <si>
    <t>Next 10 Ventures</t>
  </si>
  <si>
    <t>Next 10 Ventures is a leading venture group focused solely on the global Creator economy.</t>
  </si>
  <si>
    <t>Sonoma Brands</t>
  </si>
  <si>
    <t>Sonoma, California, United States</t>
  </si>
  <si>
    <t>A new health, wellness and food brand platform launched by Jon Sebastiaini</t>
  </si>
  <si>
    <t>The Tornante Company</t>
  </si>
  <si>
    <t>California City, California, United States</t>
  </si>
  <si>
    <t>The Tornante Company is a principal investment firm specializing in incubation.</t>
  </si>
  <si>
    <t>LAB Miami Ventures</t>
  </si>
  <si>
    <t>LAB Miami Ventures is a seed-stage PropTech Venture Capital that creates disruptive new digital businesses in partnership with corporations.</t>
  </si>
  <si>
    <t>Metaform Ventures</t>
  </si>
  <si>
    <t>Pleasanton, California, United States</t>
  </si>
  <si>
    <t>Metaform Ventures is an investment fund .</t>
  </si>
  <si>
    <t>Corporate Venture Capital, Entrepreneurship Program, Incubator, Private Equity Firm, Venture Capital, Venture Debt</t>
  </si>
  <si>
    <t>Early Stage Venture, Late Stage Venture, Post-Ipo, Seed</t>
  </si>
  <si>
    <t>LaunchTime</t>
  </si>
  <si>
    <t>LaunchTime is an early-stage investor and incubator focused on e-commerce and digital media companies.</t>
  </si>
  <si>
    <t>Jump.net Ventures</t>
  </si>
  <si>
    <t>Jump.net Ventures offering Internet start-ups discounted or no-cost Internet service and Web server colocation space in exchange for equity.</t>
  </si>
  <si>
    <t>Aligned Partners</t>
  </si>
  <si>
    <t>Aligned Partners is a venture capital firm that offers venture capital expertise to its portfolio companies.</t>
  </si>
  <si>
    <t>Startech Early Ventures</t>
  </si>
  <si>
    <t>STARTech creates or invests in seed and early stage technology-based companies primarily in Information Technology and Communications,</t>
  </si>
  <si>
    <t>Kairos</t>
  </si>
  <si>
    <t>Kairos is a portfolio of brands that focuses on making life simpler and more affordable for our generation.</t>
  </si>
  <si>
    <t>YEI Innovation Fund</t>
  </si>
  <si>
    <t>New Haven, Connecticut, United States</t>
  </si>
  <si>
    <t>The YEI Innovation Fund offers $3 million in funding to eligible Yale startups. The Fund was created in September 2013 by Yale University</t>
  </si>
  <si>
    <t>Financial Venture Studio</t>
  </si>
  <si>
    <t>Financial Venture Studio is a venture capital firm investing in teams who are seeking to improve their financial lives.</t>
  </si>
  <si>
    <t>Silicon Catalyst</t>
  </si>
  <si>
    <t>World's only startup incubator focused exclusively on semiconductor solutions</t>
  </si>
  <si>
    <t>Life Sciences Greenhouse of Pennsylvania</t>
  </si>
  <si>
    <t>Harrisburg, Pennsylvania, United States</t>
  </si>
  <si>
    <t>LSGPA partners with a range of institutions, including local research universities, colleges, medical centers, economic development</t>
  </si>
  <si>
    <t>Government Office, Incubator</t>
  </si>
  <si>
    <t>Vermont Center for Emerging Technologies</t>
  </si>
  <si>
    <t>Burlington, Vermont, United States</t>
  </si>
  <si>
    <t>VCET offer unfair advantages to Vermont‚Äôs entrepreneurs through people, places, and capital.</t>
  </si>
  <si>
    <t>Kansas Bioscience Authority</t>
  </si>
  <si>
    <t>Olathe, Kansas, United States</t>
  </si>
  <si>
    <t>Kansas has the largest concentration of animal health companies in the world. Their researchers are making breakthroughs in oncology,</t>
  </si>
  <si>
    <t>New Orleans BioFund</t>
  </si>
  <si>
    <t>Invests in small businesses and start-ups contributing to the economic revitalization of Louisiana.</t>
  </si>
  <si>
    <t>42 Ventures</t>
  </si>
  <si>
    <t>Invests in industry focused, cloud-based software businesses.</t>
  </si>
  <si>
    <t>RSV Venture Partners</t>
  </si>
  <si>
    <t>RSV Venture Partners is an early stage venture fund and a mentorship-driven startup incubator.</t>
  </si>
  <si>
    <t>ACRE</t>
  </si>
  <si>
    <t>ACRE is a cleantech, smart grid and sustainable, smart cities incubator.</t>
  </si>
  <si>
    <t>Kauffman Foundation</t>
  </si>
  <si>
    <t>Kaufman Foundation¬†focuses on grant making and operations in the fields of¬†education and entrepreneurship.</t>
  </si>
  <si>
    <t>eCompanies</t>
  </si>
  <si>
    <t>Ecompanies, LLC is the incubation component of eCompanies, which also has a venture capital instrument.</t>
  </si>
  <si>
    <t>Maine Technology Institute</t>
  </si>
  <si>
    <t>Brunswick, Maine, United States</t>
  </si>
  <si>
    <t>Maine Technology Institute invests in promising technologies by funding research and development projects in the state's seven.</t>
  </si>
  <si>
    <t>Debt, Grant</t>
  </si>
  <si>
    <t>West Health Investment Fund</t>
  </si>
  <si>
    <t>West Health Investment Fund invests in early-stage healthcare technology companies and is a venture capital firm based in California.</t>
  </si>
  <si>
    <t>RSE Ventures</t>
  </si>
  <si>
    <t>RSE Ventures is a private investment firm that focuses on sports &amp; entertainment, media &amp; marketing, food &amp; lifestyle and technology.</t>
  </si>
  <si>
    <t>Incubator, Private Equity Firm, Venture Capital</t>
  </si>
  <si>
    <t>Late Stage Venture, Venture</t>
  </si>
  <si>
    <t>Reflective Venture Partners</t>
  </si>
  <si>
    <t>Blockchain specific venture fund.</t>
  </si>
  <si>
    <t>UCI Applied Innovation</t>
  </si>
  <si>
    <t>UCI Applied Innovation brings campus-based discoveries together.</t>
  </si>
  <si>
    <t>Entrepreneurship Program, Incubator, Startup Competition</t>
  </si>
  <si>
    <t>Michael J. Fox Foundation</t>
  </si>
  <si>
    <t>Michael J. Fox Foundation is dedicated to finding better treatments and cure for Parkinson‚Äôs disease.</t>
  </si>
  <si>
    <t>Organic Chemistry</t>
  </si>
  <si>
    <t>RGAx</t>
  </si>
  <si>
    <t>Chesterfield, Missouri, United States</t>
  </si>
  <si>
    <t>RGAx is the innovation accelerator of RGA, one of the worlds largest life reinsurance company.</t>
  </si>
  <si>
    <t>Travel Startups Incubator</t>
  </si>
  <si>
    <t>Travel Technology Incubator investing $25,000 in the world‚Äôs most talented travel entrepreneurs and early stage travel technology.</t>
  </si>
  <si>
    <t>Entrepreneurship Program, Incubator</t>
  </si>
  <si>
    <t>Bienville Capital</t>
  </si>
  <si>
    <t xml:space="preserve">Bienville is a New York-based investment firm managing capital for select institutional and family office clients. </t>
  </si>
  <si>
    <t>Family Investment Office, Fund Of Funds, Hedge Fund, Incubator, Private Equity Firm, Venture Capital</t>
  </si>
  <si>
    <t>Early Stage Venture, Late Stage Venture, Post-Ipo, Private Equity, Secondary Market, Seed</t>
  </si>
  <si>
    <t>KohFounders</t>
  </si>
  <si>
    <t>Founded in 2013, Koh Founders helps early-stage entrepreneurs in digital healthcare, local, mobile, IoT, and software and services.</t>
  </si>
  <si>
    <t>Vodafone Ventures</t>
  </si>
  <si>
    <t>Vodafone Ventures firm specializes in investments in seed/start up, early stage, and mid stage in wireless and Internet sectors.</t>
  </si>
  <si>
    <t>Rainmakers</t>
  </si>
  <si>
    <t>World's leading innovation and incubation companies.</t>
  </si>
  <si>
    <t>AlleyCorp</t>
  </si>
  <si>
    <t>AlleyCorp is an early stage venture fund and incubator that founds and funds transformative companies, primarily in New York.</t>
  </si>
  <si>
    <t>Frost Data Capital</t>
  </si>
  <si>
    <t>Frost Data Capital is a California-based venture capital firm that invests in big data analytics startups.</t>
  </si>
  <si>
    <t>Z80 Labs Technology Incubator</t>
  </si>
  <si>
    <t>Z80 Labs Technology Incubator provides facilities and funding for early stage companies to ignite the internet-based technology sector.</t>
  </si>
  <si>
    <t>Rose Tech Ventures</t>
  </si>
  <si>
    <t>Rose Tech Ventures is an early stage investment fund that provides investments to ventures.</t>
  </si>
  <si>
    <t>Debt, Early Stage Venture, Late Stage Venture, Seed</t>
  </si>
  <si>
    <t>InnoSpring Seed Fund</t>
  </si>
  <si>
    <t>InnoSpring Seed Fund is technology seed fund backed by growth-stage venture funds including KPCB, IDG Capital, Legend Capital, NLVC etc.</t>
  </si>
  <si>
    <t>Arena Ventures</t>
  </si>
  <si>
    <t>Arena Ventures is a founder-focused venture firm making seed and growth investments in Los Angeles and San Francisco.</t>
  </si>
  <si>
    <t>Slater Technology Fund</t>
  </si>
  <si>
    <t>Slater Technology Fund is a venture capital firm investing in technology-based startup companies across multiple sectors.</t>
  </si>
  <si>
    <t>South Carolina Research Authority</t>
  </si>
  <si>
    <t>SCRA helps to develop technology-based services.</t>
  </si>
  <si>
    <t>ic@3401</t>
  </si>
  <si>
    <t>ic@3401 is the largest group of funded, early-stage software companies in Philadelphia.</t>
  </si>
  <si>
    <t>Lighthouse Capital Partners</t>
  </si>
  <si>
    <t>Lighthouse Capital Partners provides capital to early- and growth-stage technology, life science and clean tech companies.</t>
  </si>
  <si>
    <t>Debt, Early Stage Venture, Late Stage Venture, Private Equity</t>
  </si>
  <si>
    <t>Pittsburgh Life Sciences Greenhouse</t>
  </si>
  <si>
    <t>The Pittsburgh Life Sciences Greenhouse (PLSG) provides capital investments and customized company formation and business growth services</t>
  </si>
  <si>
    <t>Forward Ventures</t>
  </si>
  <si>
    <t>Forward Ventures ic a venture capital company that focuses in companies in the area of biological sciences.</t>
  </si>
  <si>
    <t>Debt, Early Stage Venture, Late Stage Venture</t>
  </si>
  <si>
    <t>High Alpha</t>
  </si>
  <si>
    <t>High Alpha creates and funds companies through a new model for entrepreneurship that unites company building and venture capital.</t>
  </si>
  <si>
    <t>Idealab</t>
  </si>
  <si>
    <t>Founded in 1996 by Bill Gross, Idealab is the longest leading technology incubator.</t>
  </si>
  <si>
    <t>Vehicles In General</t>
  </si>
  <si>
    <t>Obvious Ventures</t>
  </si>
  <si>
    <t>Obvious Ventures brings experience, capital, and focus to startups combining profit and purpose for a better world.</t>
  </si>
  <si>
    <t>TechNexus Venture Collaborative</t>
  </si>
  <si>
    <t>TechNexus Venture Collaborative is a venture capital firm that provides early-stage funding, startup programs, and strategic capital.</t>
  </si>
  <si>
    <t>ATDC</t>
  </si>
  <si>
    <t>ATDC helps entrepreneurs launch and build transformative technology companies.</t>
  </si>
  <si>
    <t>EvoNexus</t>
  </si>
  <si>
    <t>EvoNexus empowers motivated entrepreneurs to turn their transformative ideas into fundable and commercially viable companies.</t>
  </si>
  <si>
    <t>Innovation Works</t>
  </si>
  <si>
    <t>Innovation Works invests capital, business expertise and resources into companies with the greatest likelihood of regional economic impact.</t>
  </si>
  <si>
    <t>Electric Techniques Not Otherwise Provided For</t>
  </si>
  <si>
    <t>Lumi Labs</t>
  </si>
  <si>
    <t>Lumi Labs is a tech incubator that focuses on consumer media and artificial intelligence space.</t>
  </si>
  <si>
    <t xml:space="preserve">1871 is a not-for-profit community that helps digital designers, engineers, and entrepreneurs build their startups and share ideas. </t>
  </si>
  <si>
    <t>Launch Pad Ignition, LLC</t>
  </si>
  <si>
    <t>Startup Accelerator in New Orleans</t>
  </si>
  <si>
    <t>Co-Working Space, Incubator</t>
  </si>
  <si>
    <t>IncubEx</t>
  </si>
  <si>
    <t>IncubEx is an incubator for exchange-traded products, services, and technology solutions</t>
  </si>
  <si>
    <t>IntuitiveX</t>
  </si>
  <si>
    <t>IntuitiveX is a life sciences consulting firm and incubator that has deep in-house knowledge and network of resources.</t>
  </si>
  <si>
    <t>Future Labs</t>
  </si>
  <si>
    <t>Future Labs at the NYU Tandon School of Engineering are a network of innovation spaces and programs.</t>
  </si>
  <si>
    <t>Propeller</t>
  </si>
  <si>
    <t>Propeller is a New Orleans-based nonprofit organization.</t>
  </si>
  <si>
    <t>First Flight Venture Center</t>
  </si>
  <si>
    <t>First Flight Venture Center is an incubator and venture capital firm specializing in early and start-up companies.</t>
  </si>
  <si>
    <t>New Orleans BioInnovation Center</t>
  </si>
  <si>
    <t>The New Orleans BioInnovation Center is a technology business incubator created to foster entrepreneurship within the New Orleans</t>
  </si>
  <si>
    <t>Convertible Note, Debt, Early Stage Venture, Non Equity Assistance, Seed, Venture</t>
  </si>
  <si>
    <t>Impact Hub Santa Barbara</t>
  </si>
  <si>
    <t>Impact Hub Santa Barbara is an accelerator/incubator in Santa Barbara.</t>
  </si>
  <si>
    <t>Nike Valiant Labs</t>
  </si>
  <si>
    <t>Nike Valiant Labs is a new internal incubation arm of Nike, focused on building businesses that serve consumers in new and unimagined ways.</t>
  </si>
  <si>
    <t>North Shore InnoVentures</t>
  </si>
  <si>
    <t>Beverly, Massachusetts, United States</t>
  </si>
  <si>
    <t>North Shore Innoventures is a technology incubator network and business accelerator with biotech and cleantech centers.</t>
  </si>
  <si>
    <t>Maine Center for Entrepreneurial Development</t>
  </si>
  <si>
    <t>The Maine Center for Entrepreneurial Development (MCED) is a private non-profit founded in 1997 that helps Maine‚Äôs most promising</t>
  </si>
  <si>
    <t>StartingBlock Madison</t>
  </si>
  <si>
    <t>Starting Block Madison is a network of young entrepreneurs, investors and advisors who connect to share innovative ideas.</t>
  </si>
  <si>
    <t>CAGIX</t>
  </si>
  <si>
    <t>CAGIX is a software company, with long-term experience in the start-ups, incubation and investment industry.</t>
  </si>
  <si>
    <t>Mach49</t>
  </si>
  <si>
    <t>Mach49 helps global businesses build a pipeline and portfolio of high potential ventures using their own customers, talent and innovation</t>
  </si>
  <si>
    <t>Southeast TechInventures</t>
  </si>
  <si>
    <t>STI's mission is to build an effective and profitable technology accelerator for rapid conversion of scientific breakthroughs into</t>
  </si>
  <si>
    <t>Startup Quest</t>
  </si>
  <si>
    <t>Startup Quest is an incubator offering entrepreneurial e-learning, online mentorship, resources, perks, and legal and financial documents.</t>
  </si>
  <si>
    <t>Global Entrepreneurship Institute</t>
  </si>
  <si>
    <t>Laguna Beach, California, United States</t>
  </si>
  <si>
    <t>Non-Profit Educating And Supporting Global Entrepreneurs</t>
  </si>
  <si>
    <t>Rex</t>
  </si>
  <si>
    <t>Portfolio of companies (i.e. Teams) that are tech-driven, investment-focused, operationally intensive and or media related. ‚Äã</t>
  </si>
  <si>
    <t>Family Investment Office, Incubator, Private Equity Firm, Syndicate, Venture Capital</t>
  </si>
  <si>
    <t>HODL</t>
  </si>
  <si>
    <t>HODL is a venture capital fund and company builder.</t>
  </si>
  <si>
    <t>The Cannon Community</t>
  </si>
  <si>
    <t>The Cannon Community is a provider of innovation infrastructure to the community of startups.</t>
  </si>
  <si>
    <t>Adjacent</t>
  </si>
  <si>
    <t>A virtual incubator for every entrepreneur</t>
  </si>
  <si>
    <t>Give Lively</t>
  </si>
  <si>
    <t>We build fundraising technology and provide it for free to nonprofits</t>
  </si>
  <si>
    <t>Story Stock Exchange</t>
  </si>
  <si>
    <t>Story Stock Exchange is an angel fund that invests capital and marketing resources in promising high-growth companies.</t>
  </si>
  <si>
    <t>Foresite Labs</t>
  </si>
  <si>
    <t>Foresite Labs is a biotechnology company that supports healthcare entrepreneurs that focuses on discovery and development of new medicine.</t>
  </si>
  <si>
    <t>Points of Light</t>
  </si>
  <si>
    <t>Points of Light is an organization dedicated to volunteer service.</t>
  </si>
  <si>
    <t>BlockHold Capital</t>
  </si>
  <si>
    <t>First publicly traded comprehensive blockchain advisory and investment company</t>
  </si>
  <si>
    <t>Embarc Collective</t>
  </si>
  <si>
    <t>Embarc Collective helps Tampa Bay‚Äôs startup talent build bold, scalable, thriving companies.</t>
  </si>
  <si>
    <t>Innovation Depot</t>
  </si>
  <si>
    <t>Innovation Depot is a technology center and business incubation program that focuses on developing emerging biotechnology/life science,</t>
  </si>
  <si>
    <t>The Vault</t>
  </si>
  <si>
    <t>The VAULT is a full stack innovation ecosystem based in the heart of Silicon Valley.</t>
  </si>
  <si>
    <t>Propellant Labs</t>
  </si>
  <si>
    <t>Propellant Labs is an online community that connects individuals with investors, entrepreneurs, and mentors.</t>
  </si>
  <si>
    <t>Zero-F</t>
  </si>
  <si>
    <t>Zero-F is an incubator program that builds technology companies in Silicon Valley.</t>
  </si>
  <si>
    <t>Codelitt</t>
  </si>
  <si>
    <t>Providing you the best possible products and solutions using cutting edge technology and genuine, personal connections.</t>
  </si>
  <si>
    <t>4.0 Schools</t>
  </si>
  <si>
    <t>Early-stage education incubator: ventures that redefine how we teach and learn.</t>
  </si>
  <si>
    <t>IdeaGist</t>
  </si>
  <si>
    <t>IdeaGist is virtual incubator for people with ideas.</t>
  </si>
  <si>
    <t>New Mindfulness</t>
  </si>
  <si>
    <t>New Mindfulness is a futurist foundry that designs, funds, and launches iconic, paradigm-shifting consumer ventures.</t>
  </si>
  <si>
    <t>Innovation Incubator Inc.</t>
  </si>
  <si>
    <t>Focused on incubating to accelerate the first mile and guiding the journey to the last mile, we create &amp; grow IT solution companies</t>
  </si>
  <si>
    <t>Store No 8</t>
  </si>
  <si>
    <t>Hoboken, New Jersey, United States</t>
  </si>
  <si>
    <t>technology-startup incubator created by Walmart to identify changes that will reshape the retail experience</t>
  </si>
  <si>
    <t>Swiss Financiers</t>
  </si>
  <si>
    <t>Swiss Financiers is particularly designed to support entrepreneur-driven companies.</t>
  </si>
  <si>
    <t>Partner Fusion</t>
  </si>
  <si>
    <t>Lehi, Utah, United States</t>
  </si>
  <si>
    <t>Partner Fusion is a leading marketing and technology incubator.</t>
  </si>
  <si>
    <t>Cobuild Lab</t>
  </si>
  <si>
    <t>We partner with Entrepreneurs and Industry Experts to transform ideas into Web and Mobile Custom Software Solutions.</t>
  </si>
  <si>
    <t>Convertible Note, Crowdfunding, Early Stage Venture, Seed</t>
  </si>
  <si>
    <t>EcoTech Visions</t>
  </si>
  <si>
    <t>EcoTech Visions is a business incubator and accelerator based in Miami, Florida.</t>
  </si>
  <si>
    <t>Ascender</t>
  </si>
  <si>
    <t>A Start-Up Incubator dedicated to growing businesses committed to Pittsburgh.</t>
  </si>
  <si>
    <t>EQ Ventures</t>
  </si>
  <si>
    <t>South Lake Tahoe, California, United States</t>
  </si>
  <si>
    <t>EQ Ventures is an incubator and accelerator dedicated to supporting impact entrepreneurs.</t>
  </si>
  <si>
    <t>PITME</t>
  </si>
  <si>
    <t>PITME LABS is an acceleration program for Middle Eastern startups in Silicon Valley.</t>
  </si>
  <si>
    <t>500 LABS</t>
  </si>
  <si>
    <t>500 LABS is a startup studio by 500 Startups. It partners with teams around the world to test new ideas and build companies from ground up.</t>
  </si>
  <si>
    <t>Cognity Labs</t>
  </si>
  <si>
    <t>Cognity Labs is a virtual pre-seed startup incubator catering to AI and Data-enabled startups in the Philippines.</t>
  </si>
  <si>
    <t>Pivotal Ventures Inc</t>
  </si>
  <si>
    <t>Pivotal Ventures advises and consults to Corporate Innovators, Start-Ups, Growth-Stage Leaders and Investors.</t>
  </si>
  <si>
    <t>Hub LA</t>
  </si>
  <si>
    <t>Hub LA is a dynamic workspace and membership community dedicated to the individuals and teams building the local, sustainable economy.</t>
  </si>
  <si>
    <t>Revitalize Venture Studio</t>
  </si>
  <si>
    <t>Revitalize Venture Studio focuses on creating and launching Software-as-a-Service (SaaS) and platform-based software startups.</t>
  </si>
  <si>
    <t>HuB Incubator</t>
  </si>
  <si>
    <t>HuB Incubator is a group for entrepreneurs to share creative ideas with each other.</t>
  </si>
  <si>
    <t>RevTech Labs</t>
  </si>
  <si>
    <t>RevTech Labs is based in Charlotte and provides a place for tech startups to launch themselves.</t>
  </si>
  <si>
    <t>LStar Ventures</t>
  </si>
  <si>
    <t>LStar Ventures has built more than 65 beautiful, financially successful, and environmentally sensitive communities in 15 states.</t>
  </si>
  <si>
    <t>Sustainable Energy Fund</t>
  </si>
  <si>
    <t>Allentown, Pennsylvania, United States</t>
  </si>
  <si>
    <t>Sustainable Energy Fund is a non-profit organization.</t>
  </si>
  <si>
    <t>Rock Creek Capital</t>
  </si>
  <si>
    <t>Rock Creek is to create attractive and sustainable returns for their investors by opportunistically acquiring unique, resource-rich land</t>
  </si>
  <si>
    <t>Catapult Chicago</t>
  </si>
  <si>
    <t>Catapult Chicago is the uniquely collaborative start-up community located in the heart of Chicago's River North neighborhood.</t>
  </si>
  <si>
    <t>SNK Investments</t>
  </si>
  <si>
    <t>SNK Investments, invests in and advises start-ups. We make money when these start-ups have a liquidity event, which is historically an</t>
  </si>
  <si>
    <t>Ventura Ventures Technology Center</t>
  </si>
  <si>
    <t>Ventura Ventures Technology Center (V2TC) is a high-tech business incubator that developed in partnership with the City of Ventura and the</t>
  </si>
  <si>
    <t>DayOne Ventures</t>
  </si>
  <si>
    <t>Blacksburg, Virginia, United States</t>
  </si>
  <si>
    <t>DayOne Ventures is a mentoring and seed stage investment program that focusses its funds on technology startups.</t>
  </si>
  <si>
    <t>Harbor Launch</t>
  </si>
  <si>
    <t>Community for early-stage life science and environmental companies</t>
  </si>
  <si>
    <t>The Innovation Institute</t>
  </si>
  <si>
    <t>La Palma, California, United States</t>
  </si>
  <si>
    <t>The Innovation Institute is a healthcare incubator and leading provider of medical device and healthcare innovation solutions.</t>
  </si>
  <si>
    <t>Ulatan Global Investments</t>
  </si>
  <si>
    <t>New York Family Office Fund (UGI Capital Fund)</t>
  </si>
  <si>
    <t>Family Investment Office, Incubator, Private Equity Firm</t>
  </si>
  <si>
    <t>Mentor Capital Network</t>
  </si>
  <si>
    <t>Investing Expertise in Social Entrepreneurs</t>
  </si>
  <si>
    <t>Youngstown Business Incubator</t>
  </si>
  <si>
    <t>Youngstown, Ohio, United States</t>
  </si>
  <si>
    <t>Youngstown Business Incubator is a business incubator. It focuses on developing B2B software application companies. The company offers</t>
  </si>
  <si>
    <t>Parabolic Ventures</t>
  </si>
  <si>
    <t>Parabolic Ventures provides strategic advisory services, seed capital, and investment solutions to early-stage companies.</t>
  </si>
  <si>
    <t>Hen House Ventures</t>
  </si>
  <si>
    <t>Hen House Ventures is a startup incubation and go-to-market services company</t>
  </si>
  <si>
    <t>TechTown</t>
  </si>
  <si>
    <t>Technology and life sciences incubator that forms a community of entrepreneurs, investors, mentors, service providers</t>
  </si>
  <si>
    <t>CryptoHQ Fund</t>
  </si>
  <si>
    <t>CryptoHQ is a Venture Capital &amp; Crypto-Fund, incubation program for Emerging Technology, Blockchain, secondary offering market.</t>
  </si>
  <si>
    <t>Early Stage Venture, Late Stage Venture, Secondary Market, Seed, Venture</t>
  </si>
  <si>
    <t>Ingria Business Incubator</t>
  </si>
  <si>
    <t>Ingria Business Incubator is private equity firm that provides finance to tech startups.</t>
  </si>
  <si>
    <t>The Hatchery</t>
  </si>
  <si>
    <t>One of the key reasons why Northern California is a hotbed of technology innovation and investment.</t>
  </si>
  <si>
    <t>XLP Capital</t>
  </si>
  <si>
    <t>XLP Capital is a technology investment fund with three distinct businesses: venture incubation, activist investing, and strategic advisory.</t>
  </si>
  <si>
    <t>Athenian VC</t>
  </si>
  <si>
    <t>Democratized access to innovation and capital.</t>
  </si>
  <si>
    <t>Kingologic LLC</t>
  </si>
  <si>
    <t>We are based in Downtown, Chicago, Illinois, USA</t>
  </si>
  <si>
    <t>Angel Group, Incubator, Private Equity Firm, Venture Capital</t>
  </si>
  <si>
    <t>I&amp;CO</t>
  </si>
  <si>
    <t>I&amp;CO is a business invention studio that creates tools with heart.</t>
  </si>
  <si>
    <t>Tidewater Equity Partners</t>
  </si>
  <si>
    <t>Wilmington, North Carolina, United States</t>
  </si>
  <si>
    <t>Tidewater Equity Partners is a relationship-based, people-focused investor in small, family-owned and closely-held businesses.</t>
  </si>
  <si>
    <t>Highline Therapeutics</t>
  </si>
  <si>
    <t>Highline Therapeutics is a biotech incubator established by Versant Ventures in New York City.</t>
  </si>
  <si>
    <t>GoodCompany Group</t>
  </si>
  <si>
    <t>Incubator for social entrepreneurs</t>
  </si>
  <si>
    <t>USC Incubator</t>
  </si>
  <si>
    <t>USC Incubator accelerates the development of USC‚Äôs top student and alumni entrepreneurs through experiential education, community.</t>
  </si>
  <si>
    <t>Teens in Tech Labs</t>
  </si>
  <si>
    <t>Teens in Tech Labs provides tools and resources to young entrepreneurs around the world.</t>
  </si>
  <si>
    <t>Mission Investors Exchange</t>
  </si>
  <si>
    <t>Mission Investors Exchange is where philanthropic innovators exchange ideas, tools, and experiences to increase the impact of their capital.</t>
  </si>
  <si>
    <t>VestLink Group</t>
  </si>
  <si>
    <t>VestLink is a leading platform for connecting global innovators with the China market.</t>
  </si>
  <si>
    <t>National Environmental Technology (NET) Incubator</t>
  </si>
  <si>
    <t>Wilberforce, Ohio, United States</t>
  </si>
  <si>
    <t>The National Environmental Technology (NET) Incubator provides an affordable head start to companies whose focus is environmental</t>
  </si>
  <si>
    <t>Madison Square Ventures</t>
  </si>
  <si>
    <t>Madison Square Ventures is currently developing multiple websites and accompanying web applications focused on local content.</t>
  </si>
  <si>
    <t>The Veloz Group</t>
  </si>
  <si>
    <t>The Veloz Group, a startup incubator, creates businesses across various industries, including financial services, technology, and more.</t>
  </si>
  <si>
    <t>Incuvation Labs LLC</t>
  </si>
  <si>
    <t>Artesia, California, United States</t>
  </si>
  <si>
    <t>Incuvation Labs LLC is a southern california startup incubator.we research, incubate, and accelerate.</t>
  </si>
  <si>
    <t>Greater Philadelphia Alliance for Capital and Technologies (PACT)</t>
  </si>
  <si>
    <t>The Greater Philadelphia Alliance for Capital and Technologies (PACT) connects investors, entrepreneurs and professional advisors.</t>
  </si>
  <si>
    <t>Coin Apex</t>
  </si>
  <si>
    <t>Coin Apex is a fintech incubator focused on cryptocurrency, Bitcoin and blockchain-based technology.</t>
  </si>
  <si>
    <t>Bullfrog Ventures</t>
  </si>
  <si>
    <t>Bullfrog Ventures is an incubator specializing in insurance and Insurtech capabilities delivery.</t>
  </si>
  <si>
    <t>INC.spire Education Foundation</t>
  </si>
  <si>
    <t>Reston, Virginia, United States</t>
  </si>
  <si>
    <t>The Greater Reston Chamber of Commerce is the catalyst for business growth and entrepreneurship.</t>
  </si>
  <si>
    <t>Oregon bioscience incubator</t>
  </si>
  <si>
    <t>OTRADI has operated state‚Äôs only non-profit, proof-of-concept bioscience laboratories, with unique robotic equipment &amp; scientific expertise.</t>
  </si>
  <si>
    <t>Startup Shell</t>
  </si>
  <si>
    <t>College Park, Maryland, United States</t>
  </si>
  <si>
    <t>Startup Shell is the student-run coworking space and incubator at the University of Maryland.</t>
  </si>
  <si>
    <t>North Venture Partners</t>
  </si>
  <si>
    <t>They are a team of progressive business minds who incubate and execute high impact growth strategies for early stage entertainment,</t>
  </si>
  <si>
    <t>Tarmac SF</t>
  </si>
  <si>
    <t>Tarmac SF is an incubation program.</t>
  </si>
  <si>
    <t>Rackspace Startup</t>
  </si>
  <si>
    <t>The Rackspace Startup Program is here to help you launch your business.</t>
  </si>
  <si>
    <t>Greenwings Biomedical</t>
  </si>
  <si>
    <t>Pacific Palisades, California, United States</t>
  </si>
  <si>
    <t>Greenwings Biomedical incubates exceptional biomedical innovations into exceptional ventures.</t>
  </si>
  <si>
    <t>PeoplesVC</t>
  </si>
  <si>
    <t>Peterborough, New Hampshire, United States</t>
  </si>
  <si>
    <t>PeoplesVC is a venture capital for early stage technology companies.</t>
  </si>
  <si>
    <t>Velocis</t>
  </si>
  <si>
    <t>Velocis partners with early stage companies to incubate amazing technology-centered businesses.</t>
  </si>
  <si>
    <t>The Carinae Group</t>
  </si>
  <si>
    <t>Tinley Park, Illinois, United States</t>
  </si>
  <si>
    <t>Carinae Group has focused on turning IT excellence into greater business value and stronger business operations.</t>
  </si>
  <si>
    <t>APPlife Digital Solutions</t>
  </si>
  <si>
    <t>APPlife Digital Solutions is a business incubator and portfolio manager that creates and invests in e-commerce and cloud-based solutions.</t>
  </si>
  <si>
    <t>Tampa Bay Technology Incubator</t>
  </si>
  <si>
    <t>The Tampa Bay Technology Incubator (TBTI) is one vehicle through which USF CONNECT grows successful companies.</t>
  </si>
  <si>
    <t>ACIN Camden Center for Entrepreneurship in Technology</t>
  </si>
  <si>
    <t>Camden, New Jersey, United States</t>
  </si>
  <si>
    <t>ACIN Camden Center for Entrepreneurship in Technology helps companies for growth in private-sector.</t>
  </si>
  <si>
    <t>coPhilly</t>
  </si>
  <si>
    <t>The Worlds First Crowdfunding Accelerator</t>
  </si>
  <si>
    <t>PandemicTech</t>
  </si>
  <si>
    <t>PandemicTech is a virtual incubator that supports innovators and innovations on the front lines of health security.</t>
  </si>
  <si>
    <t>42Angelitos</t>
  </si>
  <si>
    <t>42Angelitos brings professionals to entrepreneurs and accelerates the startup process.</t>
  </si>
  <si>
    <t>Bethesda Green</t>
  </si>
  <si>
    <t>Bethesda, Maryland, United States</t>
  </si>
  <si>
    <t>Bethesda Green is a non-profit incubator that aims to accelerate the sustainable economy.</t>
  </si>
  <si>
    <t>Teqspring</t>
  </si>
  <si>
    <t>Based in San Diego, Teqspring is a commercial software incubator and seed financing firm</t>
  </si>
  <si>
    <t>ETC (Emerging Technology Centers)</t>
  </si>
  <si>
    <t>Emerging Technology Center helps startups grow and prosper, with focus on early-stage companies in the City of Baltimore, Maryland.</t>
  </si>
  <si>
    <t>Center for Entrepreneurial Innovation</t>
  </si>
  <si>
    <t>CEI is a Phoenix business incubator that supports startup commercialization of medical device, biotech, and renewable energy innovations.</t>
  </si>
  <si>
    <t>Fuse Corps</t>
  </si>
  <si>
    <t>Fuse Corps provide opportunities for entrepreneurial professionals to spend a year helping governors, mayors and community leaders across.</t>
  </si>
  <si>
    <t>Area15</t>
  </si>
  <si>
    <t>Area15 is a small business incubator based in Charlotte, North Carolina.</t>
  </si>
  <si>
    <t>Indicina Ventures</t>
  </si>
  <si>
    <t>We provide funding and resources to internet companies of various stages.</t>
  </si>
  <si>
    <t>Junior Achievement of New York</t>
  </si>
  <si>
    <t>Junior Achievement teaches young people about money management and how business works.</t>
  </si>
  <si>
    <t>Audacity Fund Reno</t>
  </si>
  <si>
    <t>The Audacity Fund Reno is a field of interest fund at the Community Foundation of Western Nevada.</t>
  </si>
  <si>
    <t>Zahn Innovation Center</t>
  </si>
  <si>
    <t>The Zahn Innovation Center a startup incubator located at the City College of New York offering co-working space and an array of resources.</t>
  </si>
  <si>
    <t>The Gainesville Technology Enterprise Center</t>
  </si>
  <si>
    <t>Gainesville, Florida, United States</t>
  </si>
  <si>
    <t>Gainesville Technology Enterprise Center is a business incubator headquartered in Gainesville, Florida.</t>
  </si>
  <si>
    <t>CSI Tech Incubator</t>
  </si>
  <si>
    <t>Staten Island, New York, United States</t>
  </si>
  <si>
    <t>The City of New York College of Staten Island's Technology Incubator.</t>
  </si>
  <si>
    <t>UConn TIP</t>
  </si>
  <si>
    <t>UConn TIP is an incubation program of the University of Connecticut that helps build technically-based start-up companies.</t>
  </si>
  <si>
    <t>3Ds Madison</t>
  </si>
  <si>
    <t>The mission of 3 Day Startup is to build entrepreneurial capabilities and cultures on university campuses.</t>
  </si>
  <si>
    <t>Incumed</t>
  </si>
  <si>
    <t>Incumed, Inc., a medical device incubator, engages in the creation and development of medical products.</t>
  </si>
  <si>
    <t>The Kimberly-Clark Digital Innovation Lab (D'Lab)</t>
  </si>
  <si>
    <t>The D‚ÄôLab is K-C's initiative to find startups with disruptive technologies and license their capabilities for their K-C brands.</t>
  </si>
  <si>
    <t>Stonecast Ventures</t>
  </si>
  <si>
    <t>Digital products</t>
  </si>
  <si>
    <t>VentureCamp</t>
  </si>
  <si>
    <t>Revolutionary live/work incubator based out of Global Mansions. We offer fully immersive mentorship in our new Startup Ecosystem!</t>
  </si>
  <si>
    <t>Urban Public Finance</t>
  </si>
  <si>
    <t>Urban Public Finance is an investment firm that specializes in the fields of crowdfunding space.</t>
  </si>
  <si>
    <t>Hartford Lab LLC</t>
  </si>
  <si>
    <t>Hartford Lab architects, advises, incubates &amp; invests in technology companies.</t>
  </si>
  <si>
    <t>25K Startups</t>
  </si>
  <si>
    <t>Long Island Tech Startup Incubator &amp; Accelerator</t>
  </si>
  <si>
    <t>HCDC's Business Center</t>
  </si>
  <si>
    <t>HCDC‚Äôs Business Center is a startup incubator in Southwest Ohio that helps entrepreneurs launch successful technology-oriented businesses.</t>
  </si>
  <si>
    <t>Colorado Springs Technology Incubator</t>
  </si>
  <si>
    <t>CSTI is a non-profit organization run by entrepreneurs for entrepreneurs. We combine the expertise of startup pros, investors, community/</t>
  </si>
  <si>
    <t>Boise Greenhouse</t>
  </si>
  <si>
    <t>Boise, Idaho, United States</t>
  </si>
  <si>
    <t>The Greenhouse is a business incubator, working with early-stage companies of today to become the powerhouses of tomorrow.</t>
  </si>
  <si>
    <t>Domi Ventures</t>
  </si>
  <si>
    <t>Tallahassee, Florida, United States</t>
  </si>
  <si>
    <t>Domi Ventures invest in early stage entrepreneurs and accelerate their growth by providing access to a network of mentors, investors.</t>
  </si>
  <si>
    <t>Juice Tank</t>
  </si>
  <si>
    <t>Somerset, New Jersey, United States</t>
  </si>
  <si>
    <t>JuiceTank Innovation Lab is the newest and largest tech incubator and coworking space in New Jersey.</t>
  </si>
  <si>
    <t>Pointosoul Group</t>
  </si>
  <si>
    <t>Startup accelerator that empowers pre-seed and seed stage companies thrive.</t>
  </si>
  <si>
    <t>IDK Distribution, Inc</t>
  </si>
  <si>
    <t>IDK Distribution is an innovation laboratory that includes dynamic hardware and software engineering capabilities.</t>
  </si>
  <si>
    <t>AgileLabs</t>
  </si>
  <si>
    <t>Helping entrepreneurs validate, execute, and grow their ideas</t>
  </si>
  <si>
    <t>nReduce</t>
  </si>
  <si>
    <t>Deerfield, Wisconsin, United States</t>
  </si>
  <si>
    <t>nReduce is an online incubator that is open, collaborative, and scalable.</t>
  </si>
  <si>
    <t>Web FWD by Mozilla</t>
  </si>
  <si>
    <t>WebFWD is Mozilla's startup platform, extending the Mozilla community's knowledge and expertise to entrepreneurs.</t>
  </si>
  <si>
    <t>Kick ( Incubator )</t>
  </si>
  <si>
    <t>Kick's mission is to help all the teams after the weekend entrepreneurship events.</t>
  </si>
  <si>
    <t>Mila Venture Group</t>
  </si>
  <si>
    <t>Cerritos, California, United States</t>
  </si>
  <si>
    <t>Business accelerator helping clients achieve higher levels of growth through strategic sales and marketing practices.</t>
  </si>
  <si>
    <t>Launch Haus</t>
  </si>
  <si>
    <t>Venture Catalysts Incubating Founders</t>
  </si>
  <si>
    <t>Hatch Norfolk</t>
  </si>
  <si>
    <t>Entrepreneurship and Innovation Business Farm.</t>
  </si>
  <si>
    <t>Area 51: Paradise Ranch</t>
  </si>
  <si>
    <t>WeWork‚Äôs new launchpad and startup community made of curious entrepreneurs who are changing humanity in innovative and disruptive ways.</t>
  </si>
  <si>
    <t>Impact Hub Oakland</t>
  </si>
  <si>
    <t>Impact Hub Oakland is a coworking &amp; events space for a global community of professionals.</t>
  </si>
  <si>
    <t>MetaCyte Business Lab</t>
  </si>
  <si>
    <t>MetaCyte Business Lab, a for-profit subsidiary of the UofL Foundation, is a unique and vibrant health and life science incubator.</t>
  </si>
  <si>
    <t>CleanLaunch</t>
  </si>
  <si>
    <t>Golden, Colorado, United States</t>
  </si>
  <si>
    <t>CleanLaunch stimulates the development of early-stage companies that will provide the next generation of efficient energy technologies.</t>
  </si>
  <si>
    <t>The Business Incubator Center</t>
  </si>
  <si>
    <t>Grand Junction, Colorado, United States</t>
  </si>
  <si>
    <t>The Business Incubator Center supports the launch, growth, stabilization and long-term success of business enterprises in Mesa County.</t>
  </si>
  <si>
    <t>Environmental Business Cluster</t>
  </si>
  <si>
    <t>The Environmental Business Cluster (EBC) is an award-winning cleantech incubator located in the heart of the Silicon Valley that provides</t>
  </si>
  <si>
    <t>Seminole Technology Business Incubation Center (STBIC)</t>
  </si>
  <si>
    <t>Sanford, Florida, United States</t>
  </si>
  <si>
    <t>STBIC is a joint venture of Seminole County, Seminole County Port Authority and Seminole Community College.</t>
  </si>
  <si>
    <t>CNM STEMulus Center</t>
  </si>
  <si>
    <t>Unlock your ideas. Accelerate your potential.</t>
  </si>
  <si>
    <t>Baldwin County Business Incubator</t>
  </si>
  <si>
    <t>Robertsdale, Alabama, United States</t>
  </si>
  <si>
    <t>Baldwin County Business Incubator is a Robertsdale, Alabama-based business incubator that was founded in 2010.</t>
  </si>
  <si>
    <t>ACTION</t>
  </si>
  <si>
    <t>Fall River, Massachusetts, United States</t>
  </si>
  <si>
    <t>ACTION‚Äôs mission is to accelerate the success of early-stage cleantech entrepreneurs.</t>
  </si>
  <si>
    <t>Building; repairs</t>
  </si>
  <si>
    <t>Smashing</t>
  </si>
  <si>
    <t>SMASHING! is a privately-held business incubator.</t>
  </si>
  <si>
    <t>2020.VC</t>
  </si>
  <si>
    <t>2020 is a pre-seed pre-idea incubator and VC fund that connects entrepreneurs founded by UC Business Luis Simoes da Silva</t>
  </si>
  <si>
    <t>RedSky</t>
  </si>
  <si>
    <t>El Paso, Texas, United States</t>
  </si>
  <si>
    <t>RedSky is a concept-to-commercialization incubator</t>
  </si>
  <si>
    <t>Shasta Venture Hub</t>
  </si>
  <si>
    <t>Redding, California, United States</t>
  </si>
  <si>
    <t>Shasta Venture Hub is a startup incubator and co-working space for entrepreneurs, developers, inventors, makers and creatives.</t>
  </si>
  <si>
    <t>CoLauncher</t>
  </si>
  <si>
    <t>Early stage startup incubator and agency</t>
  </si>
  <si>
    <t>Bay Area Entrepreneur Center</t>
  </si>
  <si>
    <t>San Bruno, California, United States</t>
  </si>
  <si>
    <t>The Bay Area Entrepreneur Center (BAEC) of Skyline College is a business incubator.</t>
  </si>
  <si>
    <t>Fertilab Thinkubator</t>
  </si>
  <si>
    <t>Oregon, Ohio, United States</t>
  </si>
  <si>
    <t>Fertilab Thinkubator is an independent non-profit organization focused on economic development through innovation and entrepreneurship.</t>
  </si>
  <si>
    <t>The Armory Incubator</t>
  </si>
  <si>
    <t>The mission of The Armory is to help military veterans launch and scale startups.</t>
  </si>
  <si>
    <t>AZ Disruptors</t>
  </si>
  <si>
    <t>AZ Disruptors is a software incubator dedicated to helping software startups become successful.</t>
  </si>
  <si>
    <t>Mess Hall</t>
  </si>
  <si>
    <t>Mess Hall is a unique culinary incubator concept opening in Washington DC.</t>
  </si>
  <si>
    <t>Enterprise Institute</t>
  </si>
  <si>
    <t>Brookings, South Dakota, United States</t>
  </si>
  <si>
    <t>Assisting South Dakota's Entrepreneurs</t>
  </si>
  <si>
    <t>DreamDojo</t>
  </si>
  <si>
    <t>DreamDojo is a technology incubator that specializes in the fashion industry.</t>
  </si>
  <si>
    <t>Silicon Schools</t>
  </si>
  <si>
    <t>The Silicon Schools Fund is a venture philanthropy foundation that provides seed funding to launch new, innovative K-12 schools.</t>
  </si>
  <si>
    <t>Columbia Entrepreneur's Organization</t>
  </si>
  <si>
    <t>CEO brings students together with some of the most successful entrepreneurs and innovators.</t>
  </si>
  <si>
    <t>Chesapeake Innovation Center</t>
  </si>
  <si>
    <t>Odenton, Maryland, United States</t>
  </si>
  <si>
    <t>The Chesapeake Innovation Center (CIC) is a hybrid incubator and accelerator serving Maryland's innovative technologists, entrepreneurs.</t>
  </si>
  <si>
    <t>Zahn Innovation Platform Launchpad</t>
  </si>
  <si>
    <t>ZIP Launchpad is an incubator and entrepreneurial community that supports San Diego State University innovators.</t>
  </si>
  <si>
    <t>Orange County Business Accelerator</t>
  </si>
  <si>
    <t>New Windsor, New York, United States</t>
  </si>
  <si>
    <t>Incubator in the Hudson Valley region NY</t>
  </si>
  <si>
    <t>Info Media Inc.</t>
  </si>
  <si>
    <t>Loveland, Colorado, United States</t>
  </si>
  <si>
    <t>Infomedia, Inc is a private startup incubator in existence since 1995. The company is focused on developing leading edge marketing systems</t>
  </si>
  <si>
    <t>The Entrepreneurs Center</t>
  </si>
  <si>
    <t>Dayton, Ohio, United States</t>
  </si>
  <si>
    <t>The concept to build this incubator in Dayton, Ohio, was fostered in 1996. The intention was to provide proper care and nurturing of</t>
  </si>
  <si>
    <t>Salt Creek Medical Device Development</t>
  </si>
  <si>
    <t>San Clemente, California, United States</t>
  </si>
  <si>
    <t>A medical device company incubator</t>
  </si>
  <si>
    <t>Ultra Light Startups</t>
  </si>
  <si>
    <t>We host startup-investor pitch events in New York, Boston and Silicon Valley</t>
  </si>
  <si>
    <t>Astronaut Ventures</t>
  </si>
  <si>
    <t>We invest in Latin American Tech Startups</t>
  </si>
  <si>
    <t>TRDA</t>
  </si>
  <si>
    <t>Titusville, Florida, United States</t>
  </si>
  <si>
    <t>The Technological Research and Development Authority (TRDA), established by the Florida Legislature in 1987.</t>
  </si>
  <si>
    <t>B Revolution Capital</t>
  </si>
  <si>
    <t>Calabasas, California, United States</t>
  </si>
  <si>
    <t>B Corporations harness the power of business to solve social or environmental problems and measure their impact performance according to</t>
  </si>
  <si>
    <t>Hygeia Capital LLC</t>
  </si>
  <si>
    <t>Revolutionary Financial &amp; Healthcare Technology</t>
  </si>
  <si>
    <t>GE | OMD Incubator</t>
  </si>
  <si>
    <t>Launched in the summer of 2011, the GE|OMD Incubator is an intensive 10-week program, inviting 16 of the brightest young entrepreneurs from</t>
  </si>
  <si>
    <t>Wireless Health Hub</t>
  </si>
  <si>
    <t>San Marcos, California, United States</t>
  </si>
  <si>
    <t>Wireless Health Hub is a new startup community for wireless health entrepreneurs, founders, investors, business leaders and other health</t>
  </si>
  <si>
    <t>511 Capital</t>
  </si>
  <si>
    <t>Evanston, Illinois, United States</t>
  </si>
  <si>
    <t>511 Capital is a hybrid between an entrepreneurial startup incubator and a private equity firm.</t>
  </si>
  <si>
    <t>Leather and imitations of leather</t>
  </si>
  <si>
    <t>Braintree Business Development Center</t>
  </si>
  <si>
    <t>Mansfield, Ohio, United States</t>
  </si>
  <si>
    <t>A technology business incubator in Mansfield, Ohio.</t>
  </si>
  <si>
    <t>Crowdfunding, Debt, Grant, Non Equity Assistance</t>
  </si>
  <si>
    <t>Alaska Small Business Incubator</t>
  </si>
  <si>
    <t>Homer, Alaska, United States</t>
  </si>
  <si>
    <t>Our purpose is to stimulate economic development</t>
  </si>
  <si>
    <t>MapYourStartup</t>
  </si>
  <si>
    <t>MapYourStartup.co is dedicated to connecting and mapping entrepreneurial communities.</t>
  </si>
  <si>
    <t>Startup Stampede</t>
  </si>
  <si>
    <t>Startup Stampede is a consumer product incubator.</t>
  </si>
  <si>
    <t>Reversexit</t>
  </si>
  <si>
    <t>Reversexit connects startups with strategic partners for boosting successful startup activity.</t>
  </si>
  <si>
    <t>Singularity Angels</t>
  </si>
  <si>
    <t>Singularity Angels is an international, not for profit group of accredited, early stage, angel investors and venture capitalists.</t>
  </si>
  <si>
    <t>Ondemandadvisors</t>
  </si>
  <si>
    <t>Riverview, Florida, United States</t>
  </si>
  <si>
    <t>We are the Revenue Acceleration Experts for Business-to-Business (B2B) Companies.</t>
  </si>
  <si>
    <t>Alaska InvestNet</t>
  </si>
  <si>
    <t>Juneau, Alaska, United States</t>
  </si>
  <si>
    <t>Alaska InvestNet is not-for-profit organization that assists entrepreneurs in developing business relationships with investors and service</t>
  </si>
  <si>
    <t>Fargo Startup House</t>
  </si>
  <si>
    <t>Fargo, North Dakota, United States</t>
  </si>
  <si>
    <t>The Fargo Startup House (FSH) is a co-living incubator for early stage startup entrepreneurs.</t>
  </si>
  <si>
    <t>Silicon Valley Blockchain Catalyst</t>
  </si>
  <si>
    <t>Silicon Valley Blockchain Catalyst is the 1st Blockchain Incubator and Accelerator in Silicon Valley!</t>
  </si>
  <si>
    <t>The Bunker</t>
  </si>
  <si>
    <t>The Bunker is A Program Built By Veteran Entrepreneurs‚ÄîFor Veteran Entrepreneurs.</t>
  </si>
  <si>
    <t>Four Athens</t>
  </si>
  <si>
    <t>Athens, Georgia, United States</t>
  </si>
  <si>
    <t>Four Athens was formed to discover startups, build community, connect creativity, accelerate growth and invest in success.</t>
  </si>
  <si>
    <t>Impact Hall Incubator</t>
  </si>
  <si>
    <t>Impact Hall Incubator is currently accepting applications from social and technology entrepreneurs.</t>
  </si>
  <si>
    <t>LaunchU</t>
  </si>
  <si>
    <t>Oberlin, Ohio, United States</t>
  </si>
  <si>
    <t>venture incubator designed to accelerate the development and launch of Oberlin student, alumni, faculty and staff entrepreneurs.</t>
  </si>
  <si>
    <t>Entrepreneurship Lab NYC</t>
  </si>
  <si>
    <t>ELabNYC aims to support the development of NYC as the new world leader in life sciences entrepreneurship.</t>
  </si>
  <si>
    <t>ChicostArt</t>
  </si>
  <si>
    <t>Chico, California, United States</t>
  </si>
  <si>
    <t>ChicostArt is a startup incubator and a support community bringing startups from survive to thrive.</t>
  </si>
  <si>
    <t>The Syracuse Student Sandbox</t>
  </si>
  <si>
    <t>Student Business Incubator in Syracuse</t>
  </si>
  <si>
    <t>RF Suny</t>
  </si>
  <si>
    <t>The RF provides essential sponsored programs administration and innovation support services to SUNY faculty.</t>
  </si>
  <si>
    <t>SparkPlug</t>
  </si>
  <si>
    <t>SparkPlug is Y&amp;R‚Äôs global innovation incubator</t>
  </si>
  <si>
    <t>Potomak Ventures</t>
  </si>
  <si>
    <t>Silver Spring, Maryland, United States</t>
  </si>
  <si>
    <t>Tech &amp; Biotech Incubator Venture</t>
  </si>
  <si>
    <t>CTEK Angels</t>
  </si>
  <si>
    <t>CTEK is a non-profit organization that establishes and develops the entrepreneurial ecosystem.</t>
  </si>
  <si>
    <t>Pioneer Business Incubator</t>
  </si>
  <si>
    <t>Fort Pierce, Florida, United States</t>
  </si>
  <si>
    <t>Pioneer Business Incubator offers management training or office space to light manufacturing, service, and wholesale sector startups.</t>
  </si>
  <si>
    <t>The Forge Tulsa</t>
  </si>
  <si>
    <t>The Forge Tulsa is a creative space where start ups and entrepreneurs can come together in Tulsa to share thoughts m.</t>
  </si>
  <si>
    <t>Lens Capital</t>
  </si>
  <si>
    <t>A curated portfolio of technology driven ideas, products, and investments.</t>
  </si>
  <si>
    <t>NYC Tech Connect</t>
  </si>
  <si>
    <t>NYC Tech Connect launched in January 2011 as a public-private partnership funded jointly by the Partnership for New York City Fund.</t>
  </si>
  <si>
    <t>TEC Garage</t>
  </si>
  <si>
    <t>TEC Garage is an incubator and coworking space based in St. Petersburg.</t>
  </si>
  <si>
    <t>Silicon Couloir</t>
  </si>
  <si>
    <t>Silicon Couloir supports and connects dedicated entrepreneurs.</t>
  </si>
  <si>
    <t>Emerging Ventures Ecosystem</t>
  </si>
  <si>
    <t>EVE utilizes a guided interactive methodology to business development designed to help entrepreneurs manage the start-up and growth process.</t>
  </si>
  <si>
    <t>SWELL Innovation Awards</t>
  </si>
  <si>
    <t>SWELL Innovation Awards Sao Paulo is an event organized for entrepreneurs, journalists, investors, and corporate innovators.</t>
  </si>
  <si>
    <t>Picatinny Technology Innovation Center</t>
  </si>
  <si>
    <t>Dover, New Jersey, United States</t>
  </si>
  <si>
    <t>The goal of the Picatinny Technology Innovation Center is to accelerate the successful commercialization of new products.</t>
  </si>
  <si>
    <t>ThINCubator</t>
  </si>
  <si>
    <t>Utica, New York, United States</t>
  </si>
  <si>
    <t>The thINCubator is located at 106 Genesee Street in historical Baggs Square West in downtown Utica NY.</t>
  </si>
  <si>
    <t>Chattanooga Area Chamber INCubator</t>
  </si>
  <si>
    <t>The INCubator is a 125,000 square foot former ceramic manufacturing facility which has been renovated into a highly successful business</t>
  </si>
  <si>
    <t>NC State Technology Incubator</t>
  </si>
  <si>
    <t>Be part of the Wolfpack and build your business with the NC State University Technology Incubator, located on Centennial Campus near the</t>
  </si>
  <si>
    <t>Montana Business Incubator</t>
  </si>
  <si>
    <t>Billings, Montana, United States</t>
  </si>
  <si>
    <t>Montana Business Incubator creates jobs and wealth by supporting entrepreneurship and innovation.</t>
  </si>
  <si>
    <t>Miami Incubator</t>
  </si>
  <si>
    <t>Helix Center Biotech Incubator</t>
  </si>
  <si>
    <t>Saint Louis, Missouri, United States</t>
  </si>
  <si>
    <t>Helix Center Biotech Incubator supports the growth of startup companies in bioscience and technology.</t>
  </si>
  <si>
    <t>TiE Pearl</t>
  </si>
  <si>
    <t>The TiE Pearl Incubator at ISITE is a space for digital start-ups to connect, collaborate and create.</t>
  </si>
  <si>
    <t>The Smart Inventor</t>
  </si>
  <si>
    <t>The Smart Inventor is an investment firm based in Los Angeles, California.</t>
  </si>
  <si>
    <t>Saint Louis Fashion Fund</t>
  </si>
  <si>
    <t>Saint Louis Fashion Fund a business incubator, education center, and a manufacturing hub of international fashion design in St. Louis.</t>
  </si>
  <si>
    <t>bwtech@UMBC Research and Technology Park</t>
  </si>
  <si>
    <t>Houses 3 incubators and 120 companies</t>
  </si>
  <si>
    <t>Innovation Crossroads</t>
  </si>
  <si>
    <t>Oak Ridge, Tennessee, United States</t>
  </si>
  <si>
    <t>A clean energy accelerator at ORNL that matches up to five entrepreneurs with technology experts &amp; mentors to create clean energy companies.</t>
  </si>
  <si>
    <t>Impact Haven</t>
  </si>
  <si>
    <t>Empowering social entrepreneurs &amp; creatives in Austin TX</t>
  </si>
  <si>
    <t>Genesis Business Centers</t>
  </si>
  <si>
    <t>Hopkins, Minnesota, United States</t>
  </si>
  <si>
    <t>Genesis Business Centers provides programs and business development services to high tech and start-up companies to gain access to capital.</t>
  </si>
  <si>
    <t>The Market Accelerator</t>
  </si>
  <si>
    <t>‚ÄúThe Market Accelerator‚Äù is a startup incubator &amp; co-working space with two physical locations on ‚ÄúMarket Street‚Äù in Historic Downtown</t>
  </si>
  <si>
    <t>Entrepreneurship Ventures</t>
  </si>
  <si>
    <t>Enabling Technology Entrepreneurs to Realize Their Vision Globally.</t>
  </si>
  <si>
    <t>Ventures.co</t>
  </si>
  <si>
    <t>Company builder and incubator investing in talent</t>
  </si>
  <si>
    <t>DUhatch</t>
  </si>
  <si>
    <t>DUhatch helps students transform innovative ideas into viable business and social ventures</t>
  </si>
  <si>
    <t>Femtechers</t>
  </si>
  <si>
    <t>The FemTechers incubator is a comprehensive program.</t>
  </si>
  <si>
    <t>CalCharge</t>
  </si>
  <si>
    <t>CalCharge is a groundbreaking public-private partnership working to accelerate the development.</t>
  </si>
  <si>
    <t>Georgetown Summer Launch Program</t>
  </si>
  <si>
    <t>The Summer Launch Program is a highly-selective eleven week incubator program open to all current Georgetown students and recent graduates.</t>
  </si>
  <si>
    <t>Peninsula Technology Incubator</t>
  </si>
  <si>
    <t>Hampton, New Jersey, United States</t>
  </si>
  <si>
    <t>The Peninsula Technology Incubator is dedicated to nourishing ideas</t>
  </si>
  <si>
    <t>Technology Garden</t>
  </si>
  <si>
    <t>Hollis, New Hampshire, United States</t>
  </si>
  <si>
    <t>Technology Garden is a technology incubator located in Hollis, New Hampshire, focused on taking start-ups from an idea to first round</t>
  </si>
  <si>
    <t>Ramenworks</t>
  </si>
  <si>
    <t>We are a community, connecting student founders with startup ecosystems, accelerators, mentors, capital and each other.</t>
  </si>
  <si>
    <t>XYZ Records</t>
  </si>
  <si>
    <t>Incubating the music industry's upcoming Billboard Top 100 List</t>
  </si>
  <si>
    <t>Year of the Startup</t>
  </si>
  <si>
    <t>Year of the Startup shatters the status quo in startup acceleration by setting up structured</t>
  </si>
  <si>
    <t>Tauzin Consultants</t>
  </si>
  <si>
    <t>Tauzin Consultants is principally a government relations, business development and business incubation firm.</t>
  </si>
  <si>
    <t>BAE Workshop</t>
  </si>
  <si>
    <t>BAE Workshop provides necessary information and skills to improve a start-up‚Äôs odds of success.</t>
  </si>
  <si>
    <t>Barelli Brothers</t>
  </si>
  <si>
    <t>Barelli Brothers is a network of private investors and advisors.</t>
  </si>
  <si>
    <t>Maryland Center for Entrepreneurship (MCE)</t>
  </si>
  <si>
    <t>Columbia, Maryland, United States</t>
  </si>
  <si>
    <t>The Maryland Center for Entrepreneurship (MCE) is an initiative of the Howard County Economic Development Authority.</t>
  </si>
  <si>
    <t>Wyoming Technology Business Center</t>
  </si>
  <si>
    <t>Laramie, Wyoming, United States</t>
  </si>
  <si>
    <t>The WTBC is a business development program located on the campus of the University of Wyoming.</t>
  </si>
  <si>
    <t>Leebow Partners</t>
  </si>
  <si>
    <t>Venture Capital firm based in the US and Spain</t>
  </si>
  <si>
    <t>Collegefeed Ventures</t>
  </si>
  <si>
    <t>Collegefeed Ventures is a student-run venture that works to source the top entrepreneurs, coders.</t>
  </si>
  <si>
    <t>VentureStartApp</t>
  </si>
  <si>
    <t>Hazel Park, Michigan, United States</t>
  </si>
  <si>
    <t>VentureStartApp turns your ideas into reality.</t>
  </si>
  <si>
    <t>RiverFront Research Park Technology Incubation</t>
  </si>
  <si>
    <t>Eugene, Oregon, United States</t>
  </si>
  <si>
    <t>Lane County has a great deal of entrepreneurial talent and the technology sector has evolved to become an important part of the regional.</t>
  </si>
  <si>
    <t>Latincubate</t>
  </si>
  <si>
    <t>Latincubate is a technology startup incubator.</t>
  </si>
  <si>
    <t>Giving Tech Labs Public Interest Fund I</t>
  </si>
  <si>
    <t>Fund focused in Impact Investing and Return on Social Investment (ROSOCI)</t>
  </si>
  <si>
    <t>Ideaists</t>
  </si>
  <si>
    <t>Ideaists helps early stage startups with custom tailored solutions, fundraising, and analytic feedback.</t>
  </si>
  <si>
    <t>Baiada Institute</t>
  </si>
  <si>
    <t>Drexel University's startup incubator providing startup community space, content, coaching and competitions to students and alumni.</t>
  </si>
  <si>
    <t>Church &amp; State</t>
  </si>
  <si>
    <t>Church &amp; State is a non-profit community-managed entrepreneur center that offers free space and resources to entrepreneurs</t>
  </si>
  <si>
    <t>MSPAlliance Angels Network</t>
  </si>
  <si>
    <t>The mission of MSPAlliance Angels Network is to provide a forum in which its members can exchange information about investment</t>
  </si>
  <si>
    <t>151 Locust</t>
  </si>
  <si>
    <t>Avondale Estates, Georgia, United States</t>
  </si>
  <si>
    <t>151 Locust is a business incubator and coworking facility in Avondale Estates.</t>
  </si>
  <si>
    <t>West Virginia Hive</t>
  </si>
  <si>
    <t>Beckley, West Virginia, United States</t>
  </si>
  <si>
    <t>West Virginia Hive provides mentoring, tools, and technical assistance to business owners.</t>
  </si>
  <si>
    <t>Adreamz Institute</t>
  </si>
  <si>
    <t>Conshohocken, Pennsylvania, United States</t>
  </si>
  <si>
    <t>Adreamz Institute and Training Center operates as both an incubator (AI) and an accelerator (ATC).</t>
  </si>
  <si>
    <t>Northwest Entrepreneur Network</t>
  </si>
  <si>
    <t>Northwest Entrepreneur Network deals with community and teaching on business.</t>
  </si>
  <si>
    <t>Moshulu Group</t>
  </si>
  <si>
    <t>Global payment and technology advisor, incubator</t>
  </si>
  <si>
    <t>Towson University Incubator</t>
  </si>
  <si>
    <t>Towson, Maryland, United States</t>
  </si>
  <si>
    <t>TU Incubator is a mission-driven business incubator focused on edtech and business innovation + support of the same.</t>
  </si>
  <si>
    <t>MarketingRunner Accelerator</t>
  </si>
  <si>
    <t>Your (Product/Service) + (Our Marketing Platform, People, Capital) = Growth. We've tweaked the traditional accelerator model.</t>
  </si>
  <si>
    <t>Information Technology and Renewable Energy Incubator</t>
  </si>
  <si>
    <t>Cedar Valley, Utah, United States</t>
  </si>
  <si>
    <t>ITRE Incubator accelerates Southern Utah technology-based companies toward success and positive regional economic impact.</t>
  </si>
  <si>
    <t>The Zahn Innovation Center incubates and nurtures entrepreneurial initiatives at the City College of New York.</t>
  </si>
  <si>
    <t>High Tide + Luhrs City Center</t>
  </si>
  <si>
    <t>High Tide is a startup accelerator program that enables entrepreneurs to build their products and take them to market faster.</t>
  </si>
  <si>
    <t>SQUARE1 Minority Velocity</t>
  </si>
  <si>
    <t>SQUARE1 helps entrepreneurs to get top an accelerator it specializes in the startup, accelerator, small business, and entrepreneur.</t>
  </si>
  <si>
    <t>Michipreneur</t>
  </si>
  <si>
    <t>Michigan's Startup Community. For Innovators, Creatives, and Doers.</t>
  </si>
  <si>
    <t>The Warehouse Business Accelerator</t>
  </si>
  <si>
    <t>SportingFund</t>
  </si>
  <si>
    <t>An accelerator for sports tech startups. We offer design, mentorship, funding, and access to pro athletes &amp; sports executives.</t>
  </si>
  <si>
    <t>Fulton-Carroll Center</t>
  </si>
  <si>
    <t>Fulton-Carroll Center is an incubation program platform that provides business assistance to small business tenants.</t>
  </si>
  <si>
    <t>KiiLN</t>
  </si>
  <si>
    <t>KiiLN, is an affordable biotech startup incubator in East Harlem, New York.</t>
  </si>
  <si>
    <t>Aquarium Ventures</t>
  </si>
  <si>
    <t>Aquarium Ventures is a zero-stage, high-tech incubator focused on Yale University and the greater New Haven area.</t>
  </si>
  <si>
    <t>ASTeCC</t>
  </si>
  <si>
    <t>The Advanced Science &amp; Technology Commercialization Center, better known as ASTeCC, is UK's premier business incubator housing new .</t>
  </si>
  <si>
    <t>Monterey Incubator</t>
  </si>
  <si>
    <t>Pacific Grove, California, United States</t>
  </si>
  <si>
    <t>Monterey Incubator is a business incubator in Monterey.</t>
  </si>
  <si>
    <t>GrandSlam Alley</t>
  </si>
  <si>
    <t>Mobile and web app business accelerator</t>
  </si>
  <si>
    <t>Mississippi Business Incubators</t>
  </si>
  <si>
    <t>Natchez, Mississippi, United States</t>
  </si>
  <si>
    <t>Mississippi Business Incubators invests in newly-founded firms.</t>
  </si>
  <si>
    <t>Fairfax Innovation Center</t>
  </si>
  <si>
    <t>Fairfax Innovation Center is a search engine that helps you search for certain things.</t>
  </si>
  <si>
    <t>CPLC Pickle House</t>
  </si>
  <si>
    <t>CPLC Pickle House Makerspace Business Incubator</t>
  </si>
  <si>
    <t>The Pepper House</t>
  </si>
  <si>
    <t>UCSD's startup incubator | The future's inside.</t>
  </si>
  <si>
    <t>Inc.ubator Capital</t>
  </si>
  <si>
    <t>Inc.ubator Capital an Internet-related holding company that invests in businesses using the Internet to provide products &amp; services.</t>
  </si>
  <si>
    <t>The Annex</t>
  </si>
  <si>
    <t>A startup incubator for high growth companies.</t>
  </si>
  <si>
    <t>Startup Wonk</t>
  </si>
  <si>
    <t>Startup Wonk Virtual business incubator and accelerator who values disruptive innovation.</t>
  </si>
  <si>
    <t>Dartmouth Regional Technology Center</t>
  </si>
  <si>
    <t>Lebanon, New Hampshire, United States</t>
  </si>
  <si>
    <t>The Dartmouth Regional Technology Center, Inc. (DRTC) is a private, non profit organization formed in 2004 to assist start up businesses,</t>
  </si>
  <si>
    <t>Native Entrepreneur in Residence Program</t>
  </si>
  <si>
    <t>The NEIR Program provides an environment</t>
  </si>
  <si>
    <t>Red Wing Innovation Incubator</t>
  </si>
  <si>
    <t>Red Wing, Minnesota, United States</t>
  </si>
  <si>
    <t>The Red Wing Innovation Incubator is a coworking and colocating small business incubator.</t>
  </si>
  <si>
    <t>Newburyport CleanTech Center (NCTC)</t>
  </si>
  <si>
    <t>Newburyport, Massachusetts, United States</t>
  </si>
  <si>
    <t>The Newburyport CleanTech Center provides emerging companies with industrial-class FlexSpace, sophisticated FlexServices and access to a</t>
  </si>
  <si>
    <t>Desarrollo</t>
  </si>
  <si>
    <t>Desarrollo, is a business incubator and tech center.</t>
  </si>
  <si>
    <t>Silicon Valley Space Business Roundtable</t>
  </si>
  <si>
    <t>SVSBR is an organization that encourages the growth and development of aerospace-related businesses.</t>
  </si>
  <si>
    <t>K5-Labs</t>
  </si>
  <si>
    <t>Southern California's Premier Hardware Incubator</t>
  </si>
  <si>
    <t>IC Cafe Silicon Valley</t>
  </si>
  <si>
    <t>Entrepreneurship organization that links Silicon Valley with China</t>
  </si>
  <si>
    <t>VICN</t>
  </si>
  <si>
    <t>New Britain, Connecticut, United States</t>
  </si>
  <si>
    <t>Your SAAS Pre-Launch Business Partner</t>
  </si>
  <si>
    <t>Enterprising Health</t>
  </si>
  <si>
    <t>Enterprising Health is a health-focused business accelerator for social entrepreneurs with innovative solutions to improve health in</t>
  </si>
  <si>
    <t>Scranton Enterprise Center</t>
  </si>
  <si>
    <t>Scranton, Pennsylvania, United States</t>
  </si>
  <si>
    <t>THE SCRANTON ENTERPRISE CENTER is a state-of-the-art business facility in downtown Scranton, Pennsylvania.</t>
  </si>
  <si>
    <t>Raleigh Business &amp; Technology Center</t>
  </si>
  <si>
    <t>Raleigh Business &amp; Technology Center is a business incubator headquartered in Raleigh, North Carolina</t>
  </si>
  <si>
    <t>CivHub</t>
  </si>
  <si>
    <t>CivHub is a small business and non-profit incubator and solutions provider for start ups, established small businesses, non-profits.</t>
  </si>
  <si>
    <t>BrandRAVE</t>
  </si>
  <si>
    <t>We are Brand Incubators and Digital Innovators. We create meaningful products, services and applications for startups and large brands.</t>
  </si>
  <si>
    <t>IncuSeed.Ventures</t>
  </si>
  <si>
    <t>IncuSeed.Ventures is the latest incubator fund in Charlotte NC</t>
  </si>
  <si>
    <t>The Oven</t>
  </si>
  <si>
    <t>In theOven there are no scripts. They enable creative business-building.</t>
  </si>
  <si>
    <t>Pasadena Enterprise Center</t>
  </si>
  <si>
    <t>The Pasadena Enterprise Center (PEC), founded in 1987 as a private, 501(c) 3, nonprofit corporation.</t>
  </si>
  <si>
    <t>YGB Incubator</t>
  </si>
  <si>
    <t>The Young, Gifted and Black Incubator is on a mission to bridge the gap between Silicon Valley and Minority Entrepreneurs.</t>
  </si>
  <si>
    <t>MIST Industries</t>
  </si>
  <si>
    <t>Bronx, New York, United States</t>
  </si>
  <si>
    <t>Early Stage Ideation and Business Development Collective.</t>
  </si>
  <si>
    <t>Real Company</t>
  </si>
  <si>
    <t>Real Company is an investment holding company and with a venture capital culture.</t>
  </si>
  <si>
    <t>Co-Working Space, Venture Capital</t>
  </si>
  <si>
    <t>Convertible Note, Crowdfunding, Debt, Early Stage Venture, Secondary Market, Seed, Venture</t>
  </si>
  <si>
    <t>Hanhai Studio</t>
  </si>
  <si>
    <t>Co-working Space, International Business Acceleration Services, Venture Funding</t>
  </si>
  <si>
    <t>Co-Working Space</t>
  </si>
  <si>
    <t>Irontek</t>
  </si>
  <si>
    <t>Irontek is a tech hub and co-working space in Beloit.</t>
  </si>
  <si>
    <t>LaunchPad Coworking</t>
  </si>
  <si>
    <t>LaunchPad Coworking is high-end space on demand.</t>
  </si>
  <si>
    <t>Lair East</t>
  </si>
  <si>
    <t>Lair East is a New York-based team dedicated to bringing top entrepreneurs and corporate teams together to create innovative outcomes.</t>
  </si>
  <si>
    <t>LogisticsVC</t>
  </si>
  <si>
    <t>City Of Industry, California, United States</t>
  </si>
  <si>
    <t>Logistics and Supply Chain Ventures</t>
  </si>
  <si>
    <t>Early Stage Venture, Initial Coin Offering, Seed, Venture</t>
  </si>
  <si>
    <t>Makervillage</t>
  </si>
  <si>
    <t>Rome, Georgia, United States</t>
  </si>
  <si>
    <t>Our mission is to support the growth of creative and tech-driven entrepreneurs and artisans.</t>
  </si>
  <si>
    <t>Galvanize</t>
  </si>
  <si>
    <t>Galvanize is a school for entrepreneurs, engineers, and data scientists.</t>
  </si>
  <si>
    <t>Think Big Partners</t>
  </si>
  <si>
    <t>Think Big Partners is an early-stage startup accelerator and mentorship-based collaborative network based in Kansas City, Missouri.</t>
  </si>
  <si>
    <t>McKinsey &amp; Company</t>
  </si>
  <si>
    <t>McKinsey &amp; Company is a global management consulting firm and trusted advisor by businesses, governments, and institutions.</t>
  </si>
  <si>
    <t>WeWork Creator Fund</t>
  </si>
  <si>
    <t>A WeWork-backed fund investing in the future of work.</t>
  </si>
  <si>
    <t>Co-Working Space, Corporate Venture Capital, Venture Capital</t>
  </si>
  <si>
    <t>Company Ventures</t>
  </si>
  <si>
    <t>Company Ventures is an early-stage venture firm that facilitates interactions between peers and delivering a dynamic shared experience.</t>
  </si>
  <si>
    <t>Georgetown Venture Lab</t>
  </si>
  <si>
    <t>GVI is a startup accelerator that promotes and facilitates alumni entrepreneurs (Georgetown University‚Äôs) with a co-working space.</t>
  </si>
  <si>
    <t>Atlanta Tech Village</t>
  </si>
  <si>
    <t>Atlanta Tech Village is a tech hub for entrepreneurs that promotes a connection between talent, ideas, and capital.</t>
  </si>
  <si>
    <t>Longfellow Real Estate Partners</t>
  </si>
  <si>
    <t xml:space="preserve"> Longfellow Real Estate Partners is an active developer.</t>
  </si>
  <si>
    <t>Wall Street Share</t>
  </si>
  <si>
    <t xml:space="preserve">Venture Capital/Shared Work Space hybrid </t>
  </si>
  <si>
    <t>Co-Working Space, Private Equity Firm</t>
  </si>
  <si>
    <t>ActionSpot Startup Studio</t>
  </si>
  <si>
    <t>ActionSpot is a co-working community and startup incubator that connects entrepreneurs with the resources, funding, talent, and advisors.</t>
  </si>
  <si>
    <t>The VineOC</t>
  </si>
  <si>
    <t>The VineOC is a vibrant business community rooted in innovation and growth.</t>
  </si>
  <si>
    <t>Dallas Fort Work</t>
  </si>
  <si>
    <t>Fort Work is a 24/7/365 Coworking, Office, and Event space located in Downtown Dallas.</t>
  </si>
  <si>
    <t>CyberHive</t>
  </si>
  <si>
    <t>CyberHive is a unique, innovative business shared workspace and incubator program that delivers business and technical support to early</t>
  </si>
  <si>
    <t>Liftoff Health</t>
  </si>
  <si>
    <t>The 1st health focused business incubator/accelerator/shared workspace in the D.C. area</t>
  </si>
  <si>
    <t>HUB101</t>
  </si>
  <si>
    <t>Hub101 helps companies to start their business with the help of mentors, coaches, and service providers.</t>
  </si>
  <si>
    <t>Iowa State University Research Park Corporation</t>
  </si>
  <si>
    <t>Ames, Iowa, United States</t>
  </si>
  <si>
    <t>The ISU Research Park is a 230-acre development with over 270,000 square feet of building space.</t>
  </si>
  <si>
    <t>36degreesN</t>
  </si>
  <si>
    <t>36¬∞N is the basecamp for Tulsa‚Äôs startup community. We help entrepreneurs find direction, assemble a team and venture forth.</t>
  </si>
  <si>
    <t>Flywheel Cowork</t>
  </si>
  <si>
    <t>Flywheel is a coworking innovation space located in downtown Winston-Salem, NC. It's an awesome space to work and make new connections.</t>
  </si>
  <si>
    <t>Made in NY Media Center</t>
  </si>
  <si>
    <t>A community workspace for media + tech entrepreneurs I Develop ideas + projects with us in DUMBO, Brooklyn.</t>
  </si>
  <si>
    <t>Sustainable Startups</t>
  </si>
  <si>
    <t>Sustainable Startups is dedicated to fostering Salt Lake's</t>
  </si>
  <si>
    <t>Cohab</t>
  </si>
  <si>
    <t>Shreveport, Louisiana, United States</t>
  </si>
  <si>
    <t>Cohab‚Äôs Breaking Lean is a North Louisiana based program.</t>
  </si>
  <si>
    <t>The Anvil</t>
  </si>
  <si>
    <t>The largest student-run coworking space in the country, located at 320 North Street West Lafayette, IN.</t>
  </si>
  <si>
    <t>Dominion Resources Innovation Center</t>
  </si>
  <si>
    <t>Ashland, Virginia, United States</t>
  </si>
  <si>
    <t>The Dominion Resources Innovation Center exists to help innovative start-ups get to their goals‚Ä¶smarter.</t>
  </si>
  <si>
    <t>Eastern Foundry</t>
  </si>
  <si>
    <t>Eastern Foundry is a first-of-its-kind marketplace for government contractors.</t>
  </si>
  <si>
    <t>Bar Works</t>
  </si>
  <si>
    <t>Bar Works allows you develop your own culture as startup while you focus on building your dreams without distractions.</t>
  </si>
  <si>
    <t>Inspire Business Center</t>
  </si>
  <si>
    <t>INSPIRE BUSINESS CENTER, a brand new full-service executive suite facility, WITH PARKING.</t>
  </si>
  <si>
    <t>Spark Boulder</t>
  </si>
  <si>
    <t>Spark Boulder is a co-working space that enables the coalition between student entrepreneurs, and community members and companies.</t>
  </si>
  <si>
    <t>Colorado Startup Lawyer</t>
  </si>
  <si>
    <t>Colorado Startup Lawyer helps startups and entrepreneurs who need legal or business guidance in forming.</t>
  </si>
  <si>
    <t>SURGEtacoma</t>
  </si>
  <si>
    <t>Tacoma, Washington, United States</t>
  </si>
  <si>
    <t>SURGEtacoma empowers startups, freelancers, entrepreneurs, students and non-profits by providing state of the art work-space.</t>
  </si>
  <si>
    <t>Local Works Charleston</t>
  </si>
  <si>
    <t>Lowcountry Local First developed Local Works as a place for entrepreneurs to collaborate, co-create, and harness the energy</t>
  </si>
  <si>
    <t>Lion LaunchPad</t>
  </si>
  <si>
    <t>University Park, Pennsylvania, United States</t>
  </si>
  <si>
    <t>The Center for Penn State Student Entrepreneurship</t>
  </si>
  <si>
    <t>Ignition Point</t>
  </si>
  <si>
    <t>Ignition Point Florida-based angel group focused on investing in early-stage growth companies.</t>
  </si>
  <si>
    <t>Plug Cambridge Coworking</t>
  </si>
  <si>
    <t>They help global entrepreneurs enter the US Market</t>
  </si>
  <si>
    <t>Scrib Coworking</t>
  </si>
  <si>
    <t>Scrib is a collaborative coworking environment located in the heart of Boulder, Colorado.</t>
  </si>
  <si>
    <t>Brookings BioSpace</t>
  </si>
  <si>
    <t>Brookings BioSpace is a state of the art wet lab space facility centrally located in Brookings, South Dakota.</t>
  </si>
  <si>
    <t>Founders League</t>
  </si>
  <si>
    <t>The Founder's League is where Rhode Island's startup community comes together to make great things happen.</t>
  </si>
  <si>
    <t>The Pad</t>
  </si>
  <si>
    <t>The coworking and innovation center that simply works for you! The Pad was created to ensure ease + simplicity for startups and freelancers.</t>
  </si>
  <si>
    <t>Far East Holdings, LLC</t>
  </si>
  <si>
    <t>Investment Fund</t>
  </si>
  <si>
    <t>Co-Working Space, Entrepreneurship Program, Hedge Fund, Investment Bank</t>
  </si>
  <si>
    <t>Post-Ipo</t>
  </si>
  <si>
    <t>The Farm</t>
  </si>
  <si>
    <t>The Farm is a hub that supports startups, founders, and the entrepreneurial ecosystem.</t>
  </si>
  <si>
    <t>West to West</t>
  </si>
  <si>
    <t>Create and support a thriving environment for Portuguese entrepreneurship in San Francisco</t>
  </si>
  <si>
    <t>Startup Denver</t>
  </si>
  <si>
    <t>Startup Denver is a co-working space and monthly meet up group.</t>
  </si>
  <si>
    <t>Inge's Place</t>
  </si>
  <si>
    <t>Battle Creek, Michigan, United States</t>
  </si>
  <si>
    <t>Inge's Place is a project to transform our building</t>
  </si>
  <si>
    <t>New York University</t>
  </si>
  <si>
    <t>New York University is one of the largest private universities in the United States.</t>
  </si>
  <si>
    <t>University Program</t>
  </si>
  <si>
    <t>University of Arizona</t>
  </si>
  <si>
    <t>Tucson, Arizona, United States</t>
  </si>
  <si>
    <t>University of Arizona is a public research university that offers bachelor‚Äôs, master‚Äôs, doctoral, and professional degree courses.</t>
  </si>
  <si>
    <t>Santa Clara University</t>
  </si>
  <si>
    <t>Jesuit University in Silicon Valley</t>
  </si>
  <si>
    <t>Electric Communication Technique</t>
  </si>
  <si>
    <t>University of Maine</t>
  </si>
  <si>
    <t>Orono, Maine, United States</t>
  </si>
  <si>
    <t>UMaine is a public university with various graduate and undergraduate degree programs and research opportunities.</t>
  </si>
  <si>
    <t>Agricultural products; live animals</t>
  </si>
  <si>
    <t>University of Illinois</t>
  </si>
  <si>
    <t>University of Illinois at Urbana-Champaign-College of Business (UIUC)</t>
  </si>
  <si>
    <t>University of Nebraska Medical Center</t>
  </si>
  <si>
    <t>University of Nebraska - Medical Center is a school in Omaha.</t>
  </si>
  <si>
    <t>Indiana University Foundation</t>
  </si>
  <si>
    <t>Indiana University Foundation is a fundraising organization that supports Indiana University.</t>
  </si>
  <si>
    <t>Tufts University</t>
  </si>
  <si>
    <t>Medford, Massachusetts, United States</t>
  </si>
  <si>
    <t>Tufts is a private university that excels at research and is committed to providing students with a personal experience.</t>
  </si>
  <si>
    <t>San Jose State University</t>
  </si>
  <si>
    <t>San Jos√© State is conveniently located on 154 acres in downtown San Jos√©, midway between San Francisco and the Monterey/Carmel area at the</t>
  </si>
  <si>
    <t>Loyola University Maryland</t>
  </si>
  <si>
    <t>Loyola University Maryland is a private institution located in Baltimore, Maryland.</t>
  </si>
  <si>
    <t>Colgate University</t>
  </si>
  <si>
    <t>Colgate University is a liberal arts institution distinguished by academic excellence and interdisciplinary inquiry.</t>
  </si>
  <si>
    <t>Optics</t>
  </si>
  <si>
    <t>Clothing; footwear; headgear</t>
  </si>
  <si>
    <t>Avathon Capital</t>
  </si>
  <si>
    <t>Avathon Capital is an investment platform</t>
  </si>
  <si>
    <t>St. Luke's University Health Network</t>
  </si>
  <si>
    <t>St. Luke's University Health Network is a nonprofit, regional health network that provides care primarily in Pennsylvania and New Jersey</t>
  </si>
  <si>
    <t>Willamette University</t>
  </si>
  <si>
    <t>Salem, Oregon, United States</t>
  </si>
  <si>
    <t>Willamette is a private liberal arts university in Salem, Oregon.</t>
  </si>
  <si>
    <t>American Public University System</t>
  </si>
  <si>
    <t>Charles Town, West Virginia, United States</t>
  </si>
  <si>
    <t>American Public University System is a school in Charles Town.</t>
  </si>
  <si>
    <t>Arrow Capital</t>
  </si>
  <si>
    <t>Student powered, Berkeley-based venture firm backed by Bow Capital &amp; the University of California Endowment Fund</t>
  </si>
  <si>
    <t>Micro VC, University Program, Venture Capital</t>
  </si>
  <si>
    <t>University Of Virginia Health System</t>
  </si>
  <si>
    <t>UVA Health System includes a hospital, level I trauma center, heart centers and primary and specialty clinics.</t>
  </si>
  <si>
    <t>Emory Investment Management</t>
  </si>
  <si>
    <t>Emory Investment Management is responsible for investment of assets on behalf of Emory University.</t>
  </si>
  <si>
    <t>Ohio Department of Higher Education</t>
  </si>
  <si>
    <t>The Ohio Department of Higher Education  is a Cabinet-level agency for the Governor of the State of Ohio</t>
  </si>
  <si>
    <t>Socratic Ventures</t>
  </si>
  <si>
    <t>Socratic Ventures drives impact by investing in platforms that lower the cost of access to education.</t>
  </si>
  <si>
    <t>Simon School of Business, University of Rochester</t>
  </si>
  <si>
    <t>At Simon Business School, we offer an education that will attract students who value our analytic bias.</t>
  </si>
  <si>
    <t>AWE net</t>
  </si>
  <si>
    <t>Chester Heights, Pennsylvania, United States</t>
  </si>
  <si>
    <t>Advanced Workstations in Education (AWE) is a learning software development and distribution company.</t>
  </si>
  <si>
    <t>Brown University Entrepreneurship Program</t>
  </si>
  <si>
    <t>The Brown Entrepreneurship Program is a student-run entrepreneurship initiative at Brown University.</t>
  </si>
  <si>
    <t>University of Missouri Enterprise Investment Program</t>
  </si>
  <si>
    <t>EIP is designed to support Missouri based early-stage high tech start-up companies.</t>
  </si>
  <si>
    <t>University of Tennessee Research Foundation (UTRF)</t>
  </si>
  <si>
    <t>The University of Tennessee Research Foundation is a non-profit 501(c)(3) organization that promotes the commercialization of UT</t>
  </si>
  <si>
    <t>CU New Venture Challenge</t>
  </si>
  <si>
    <t>The New Venture Challenge (NVC) connects the CU Boulder campus with the Boulder community to develop and fund entrepreneurial ideas.</t>
  </si>
  <si>
    <t>Startup Competition, University Program</t>
  </si>
  <si>
    <t>The M&amp;T Innovation Fund</t>
  </si>
  <si>
    <t>Seed-stage cash grants and venture development for University of Pennsylvania startups.</t>
  </si>
  <si>
    <t>Early Stage Venture, Grant, Seed</t>
  </si>
  <si>
    <t>Mid-Atlantic Diamond Ventures</t>
  </si>
  <si>
    <t>Mid-Atlantic Diamond Ventures (MADV) assists early-stage tech &amp; innovation-based companies acquire funding and build sustainable businesses.</t>
  </si>
  <si>
    <t>Purdue University Endowment</t>
  </si>
  <si>
    <t>Purdue University Endowment is a permanent financial foundation that provides a stable funding source for scholarships and research centers.</t>
  </si>
  <si>
    <t>University of Central Florida Business Incubation Program</t>
  </si>
  <si>
    <t>Since its founding in 1999, the UCF Business Incubation Program has helped more than 300 emerging companies (including more than 120</t>
  </si>
  <si>
    <t>Clinton Global Initiative University</t>
  </si>
  <si>
    <t>Established to turn ideas into action by gathering global leaders to help confront the world‚Äôs most pressing problems.</t>
  </si>
  <si>
    <t>Wolff Center for Entrepreneurship</t>
  </si>
  <si>
    <t>University of Houston | #1 Ranked Entrepreneurship Program in U.S.</t>
  </si>
  <si>
    <t>Entrepreneurship Program, University Program</t>
  </si>
  <si>
    <t>University License Equity Holdings</t>
  </si>
  <si>
    <t>University License Equity Holdings was added in 2010.</t>
  </si>
  <si>
    <t>University Program, Venture Capital</t>
  </si>
  <si>
    <t>Olin Cup</t>
  </si>
  <si>
    <t>The Olin Cup competition was founded in 1988 as part of The Hatchery entrepreneurship course at the Olin School of Business.</t>
  </si>
  <si>
    <t>Wharton Ventures</t>
  </si>
  <si>
    <t>Wharton Ventures is a collaborative effort between students from Wharton, University of Utah and the professional investment community.</t>
  </si>
  <si>
    <t>Ventureprise, Inc.</t>
  </si>
  <si>
    <t>Ventureprise is a non-profit incubator and accelerator.</t>
  </si>
  <si>
    <t>University of Pittsburgh Innovation Institute</t>
  </si>
  <si>
    <t>The University of Pittsburgh remains fully committed to fostering innovation commercialization among its faculty, staff, and student.</t>
  </si>
  <si>
    <t>Oregon State University</t>
  </si>
  <si>
    <t>Corvallis, Oregon, United States</t>
  </si>
  <si>
    <t>Oregon State University is a coeducational, public research university in the northwest United States, located in Corvallis, Oregon</t>
  </si>
  <si>
    <t>California State University</t>
  </si>
  <si>
    <t>California State University is a public university system in California</t>
  </si>
  <si>
    <t>Washington State University</t>
  </si>
  <si>
    <t>Pullman, Washington, United States</t>
  </si>
  <si>
    <t>Washington State University is a school in Pullman, Washington.</t>
  </si>
  <si>
    <t>University Hospitals</t>
  </si>
  <si>
    <t>In 1993, University Hospitals developed a new vision, a new strategy and a new model for healthcare delivery.</t>
  </si>
  <si>
    <t>Oregon Health &amp; Science University</t>
  </si>
  <si>
    <t>OHSU is a health and research university in Oregon, brings together patient care, research, education of the next generation of health care.</t>
  </si>
  <si>
    <t>Marquette University</t>
  </si>
  <si>
    <t>Marquette University (MU) is a large Catholic school located in Milwaukee, Wisconsin</t>
  </si>
  <si>
    <t>Kent State University</t>
  </si>
  <si>
    <t>Kent, Ohio, United States</t>
  </si>
  <si>
    <t>Kent State is a one of the best public research Ohio universities.</t>
  </si>
  <si>
    <t>Science Center</t>
  </si>
  <si>
    <t>The University City Science Center accelerates technology commercialization, regional economic development, and the market availability of</t>
  </si>
  <si>
    <t>The University of Texas at Austin</t>
  </si>
  <si>
    <t>UT Austin</t>
  </si>
  <si>
    <t>University of Cincinnati</t>
  </si>
  <si>
    <t>The University of Cincinnati offers students a balance of educational excellence and real-world experience.</t>
  </si>
  <si>
    <t>Georgia State University</t>
  </si>
  <si>
    <t>Georgia State University is a public research university offering undergraduate and graduate degree programs across eight academic colleges.</t>
  </si>
  <si>
    <t>Rowan University</t>
  </si>
  <si>
    <t>Glassboro, New Jersey, United States</t>
  </si>
  <si>
    <t>Rowan University combines liberal education with professional preparation from the baccalaureate through the doctorate.</t>
  </si>
  <si>
    <t>Butler University</t>
  </si>
  <si>
    <t>Butler University is a private university located in Indianapolis, Indiana.</t>
  </si>
  <si>
    <t>University of Central Florida</t>
  </si>
  <si>
    <t>University of Central Florida is an American public research university in Orlando, Forida.</t>
  </si>
  <si>
    <t>The University of Texas System</t>
  </si>
  <si>
    <t>The University of Texas System is to improving the people all over the world through education, research and health care.</t>
  </si>
  <si>
    <t>Columbia Technology Ventures</t>
  </si>
  <si>
    <t>Columbia Technology Ventures engages in the facilitation of technology transfer services for the Columbia University.</t>
  </si>
  <si>
    <t>Purdue Foundry Investment Fund</t>
  </si>
  <si>
    <t>Purdue Foundry Investment Fund provides matching funds for investments in Purdue startups.</t>
  </si>
  <si>
    <t>University of Utah Endowment</t>
  </si>
  <si>
    <t>University of Utah Endowment is a venture capital fund that offers a range of investment services.</t>
  </si>
  <si>
    <t>The Legatum Center</t>
  </si>
  <si>
    <t>MIT Regional Entrepreneurship Acceleration Program.</t>
  </si>
  <si>
    <t>University of Washington</t>
  </si>
  <si>
    <t>University of Washington is an educational institution that provides undergraduate, graduate, and research programs.</t>
  </si>
  <si>
    <t>University of North Carolina at Chapel Hill</t>
  </si>
  <si>
    <t>Chapel Hill, North Carolina, United States</t>
  </si>
  <si>
    <t>University of North Carolina at Chapel Hill is the nation‚Äôs first public university.</t>
  </si>
  <si>
    <t>Testing</t>
  </si>
  <si>
    <t>Rice University</t>
  </si>
  <si>
    <t>Rice University is a private research university focused on providing undergraduate education services.</t>
  </si>
  <si>
    <t>Wharton School of the University of Pennsylvania</t>
  </si>
  <si>
    <t>The Wharton School of the University of Pennsylvania is the business school of the University of Pennsylvania.</t>
  </si>
  <si>
    <t>UConn Innovation Fund - University of Connecticut</t>
  </si>
  <si>
    <t>Storrs Mansfield, Connecticut, United States</t>
  </si>
  <si>
    <t>The University of Connecticut, in partnership with Connecticut Innovations</t>
  </si>
  <si>
    <t>University of Colorado</t>
  </si>
  <si>
    <t>University of Colorado offers higher education and serving as the catalysts in business, arts, health, and community growth.</t>
  </si>
  <si>
    <t>University of Delaware</t>
  </si>
  <si>
    <t>Newark, Delaware, United States</t>
  </si>
  <si>
    <t>The University of Delaware is a private-public research university located in Newark, Delaware. UD is the largest university in Delaware</t>
  </si>
  <si>
    <t>Philadelphia College of Osteopathic Medicine</t>
  </si>
  <si>
    <t>Philadelphia College of Osteopathic Medicine is a school in Philadelphia.</t>
  </si>
  <si>
    <t>Agriculture; Forestry; Animal Husbandry; Hunting; Trapping; Fishing</t>
  </si>
  <si>
    <t>Purdue Foundry</t>
  </si>
  <si>
    <t>The Foundry is focused on Purdue's entrepreneurial resources that are aimed at launching new ventures.</t>
  </si>
  <si>
    <t>Aeneas Ventures</t>
  </si>
  <si>
    <t>Aeneas Venture Corp is the venture capital arm of Harvard Management Company.</t>
  </si>
  <si>
    <t>CMU OFEF</t>
  </si>
  <si>
    <t>CMU OFEF offers early-stage business financing to recent graduates of Carnegie Mellon University.</t>
  </si>
  <si>
    <t>Princeton University</t>
  </si>
  <si>
    <t>Princeton University is a private Ivy League university in Princeton, New Jersey, United States</t>
  </si>
  <si>
    <t>Singularity University</t>
  </si>
  <si>
    <t>Singularity University is a benefit corporation that provides educational programs, innovative partnerships, and a startup accelerator.</t>
  </si>
  <si>
    <t>University of Maryland</t>
  </si>
  <si>
    <t>The University of Maryland is a public research university and is the flagship institution of the University System of Maryland.</t>
  </si>
  <si>
    <t>Vanderbilt University</t>
  </si>
  <si>
    <t>Vanderbilt University is a Nashville-based private research university offering various learning programs.</t>
  </si>
  <si>
    <t>The University of Chicago Booth School of Business</t>
  </si>
  <si>
    <t>The University of Chicago Booth School of Business provides full-time MBA courses.</t>
  </si>
  <si>
    <t>University of California, Santa Barbara</t>
  </si>
  <si>
    <t>UC Santa Barbara is a leading center for teaching and research, distinguished by its interdisciplinary programs.</t>
  </si>
  <si>
    <t>Wharton Angel Network</t>
  </si>
  <si>
    <t>Founded in 2007, the Wharton Angel Network (WAN) seeks to provide a transparent forum for Wharton alumni entrepreneurs and Wharton alumni</t>
  </si>
  <si>
    <t>RCT BioVentures</t>
  </si>
  <si>
    <t>The RCT BioVentures program is the vehicle through which Research Corporation Technologies invests in start-up or early-stage companies</t>
  </si>
  <si>
    <t>Princeton Alumni Entrepreneurs Fund</t>
  </si>
  <si>
    <t>Matching Investments in Early-Stage Startups Founded by Recent Princeton Alumni</t>
  </si>
  <si>
    <t>Harvard Business School</t>
  </si>
  <si>
    <t>Harvard Business School educates leaders who make a difference in the world.</t>
  </si>
  <si>
    <t>New U Venture Partners</t>
  </si>
  <si>
    <t>New U Venture Partners  is a Salt Lake City-based venture firm.</t>
  </si>
  <si>
    <t>University at Buffalo</t>
  </si>
  <si>
    <t>UB is a premier, research-intensive public university and a member of the Association of American Universities</t>
  </si>
  <si>
    <t>Yale University</t>
  </si>
  <si>
    <t>Yale University is an American private Ivy League research university in New Haven in Connecticut.</t>
  </si>
  <si>
    <t>University of Pennsylvania</t>
  </si>
  <si>
    <t>The University of Pennsylvania is an American private Ivy League research university located in Philadelphia, Pennsylvania.</t>
  </si>
  <si>
    <t>Cornell University</t>
  </si>
  <si>
    <t>Cornell University is an American private Ivy League and federal land-grant research university located in Ithaca, New York.</t>
  </si>
  <si>
    <t>Harvard University</t>
  </si>
  <si>
    <t>Harvard University is devoted to excellence in teaching, learning, and research, and to developing leaders who make a difference globally.</t>
  </si>
  <si>
    <t>Northwestern University</t>
  </si>
  <si>
    <t>Northwestern is one of the country's leading private research and teaching universities, located in Evanston, IL.</t>
  </si>
  <si>
    <t>The University of Chicago Innovation Fund</t>
  </si>
  <si>
    <t>UChicagoTech launched the Innovation Fund in 2010 to accelerate the commercialization of promising.</t>
  </si>
  <si>
    <t>CatalyzeCU</t>
  </si>
  <si>
    <t>Catalyze CU is a summer-long startup accelerator designed for CU students, faculty, and staff.</t>
  </si>
  <si>
    <t>University of Michigan</t>
  </si>
  <si>
    <t>The University of Michigan is a public research university located in Ann Arbor, Michigan, United States.</t>
  </si>
  <si>
    <t>Mississippi State University Center for Entrepreneurship and Outreach</t>
  </si>
  <si>
    <t>Mississippi State, Mississippi, United States</t>
  </si>
  <si>
    <t>MSU's Center for Entrepreneurship and Outreach helps students, faculty, and community members start and grow successful companies.</t>
  </si>
  <si>
    <t>Simon School Venture Fund</t>
  </si>
  <si>
    <t>Alumni-backed venture capital fund managed by 2nd-yr MBA students under Board oversight at Simon Business School, University of Rochester.</t>
  </si>
  <si>
    <t>Alfred P. Sloan Foundation</t>
  </si>
  <si>
    <t>The Alfred P. Sloan Foundation is a philanthropic nonprofit institution established by Alfred Pritchard Sloan, Jr., former President and</t>
  </si>
  <si>
    <t>Boston University Technology Development Fund</t>
  </si>
  <si>
    <t>Boston University Technology Development Fund is a Venture Capital Firm.</t>
  </si>
  <si>
    <t>Carnegie Mellon University</t>
  </si>
  <si>
    <t>Carnegie Mellon University is a global research university bringing ideas to market and creating successful startup businesses.</t>
  </si>
  <si>
    <t>Boston University</t>
  </si>
  <si>
    <t>With 250 fields of study, our two campuses are always humming, always in high gear.</t>
  </si>
  <si>
    <t>Georgia Research Alliance</t>
  </si>
  <si>
    <t>The Georgia Research Alliance (GRA) expands research and commercialization capacity in Georgia‚Äôs universities to launch new companies,</t>
  </si>
  <si>
    <t>Duke University</t>
  </si>
  <si>
    <t>Duke University is a private research university providing undergraduate and postgraduate education in medicine and other disciplines.</t>
  </si>
  <si>
    <t>Holekamp Seed Fund</t>
  </si>
  <si>
    <t>Startup grant fund for Washington University in St. Louis student startups</t>
  </si>
  <si>
    <t>Strawberry Creek Ventures</t>
  </si>
  <si>
    <t>Manchester, New Hampshire, United States</t>
  </si>
  <si>
    <t>Strawberry Creek Ventures is a UC Berkeley alumni venture fund investing in UC Berkeley alum-led companies.</t>
  </si>
  <si>
    <t>Polsky Center for Entrepreneurship and Innovation</t>
  </si>
  <si>
    <t>The Polsky Center for Entrepreneurship and Innovation drives venture creation and technology commercialization at the University of Chicago</t>
  </si>
  <si>
    <t>UPMC</t>
  </si>
  <si>
    <t>UPMC is one of the leading nonprofit health systems in the United States. A $10 billion integrated global health enterprise headquartered</t>
  </si>
  <si>
    <t>Wisconsin Alumni Research Foundation</t>
  </si>
  <si>
    <t>WARF is the private, nonprofit patent and licensing organization for the University of Wisconsin‚ÄìMadison.</t>
  </si>
  <si>
    <t>Berkeley SkyDeck Fund</t>
  </si>
  <si>
    <t>Investment Arm Behind UC Berkeley's SkyDeck Accelerator</t>
  </si>
  <si>
    <t>Stanford University</t>
  </si>
  <si>
    <t>Stanford University is one of the world's leading teaching and research universities.</t>
  </si>
  <si>
    <t>IDEA Northeastern University's Venture Accelerator</t>
  </si>
  <si>
    <t>IDEA Northeastern University's Venture Accelerator help Northeastern students start business.</t>
  </si>
  <si>
    <t>Dorm Room Fund</t>
  </si>
  <si>
    <t>Dorm Room Fund is the strongest community of entrepreneurial students in the nation</t>
  </si>
  <si>
    <t>Micro VC, University Program</t>
  </si>
  <si>
    <t>OUP (Osage University Partners)</t>
  </si>
  <si>
    <t>Bala Cynwyd, Pennsylvania, United States</t>
  </si>
  <si>
    <t>OUP is a venture capital fund investing in start-ups that commercialize university research.</t>
  </si>
  <si>
    <t>University of Arkansas for Medical Sciences</t>
  </si>
  <si>
    <t>University of Arkansas for Medical Sciences is a school in Little Rock.</t>
  </si>
  <si>
    <t>University of Utah</t>
  </si>
  <si>
    <t>As Utah's flagship public institution, the university offers more than 100 undergraduate majors and 92 graduate degree programs.</t>
  </si>
  <si>
    <t>Southern New Hampshire University</t>
  </si>
  <si>
    <t>Hooksett, New Hampshire, United States</t>
  </si>
  <si>
    <t>Southern New Hampshire University is a school in Hooksett.</t>
  </si>
  <si>
    <t>Tow-Knight</t>
  </si>
  <si>
    <t>Tow-Knight runs educational programs, conduct research and support journalism.</t>
  </si>
  <si>
    <t>Utah Valley University</t>
  </si>
  <si>
    <t>Orem, Utah, United States</t>
  </si>
  <si>
    <t>Utah Valley University is a teaching institution which provides opportunity, promotes student success.</t>
  </si>
  <si>
    <t>MTECH Ventures</t>
  </si>
  <si>
    <t>The Mtech Ventures team partners with entrepreneurs to build leading technology companies.</t>
  </si>
  <si>
    <t>OU INCubator</t>
  </si>
  <si>
    <t>Rochester, Michigan, United States</t>
  </si>
  <si>
    <t>OU INC is a SmartZone Business Accelerator, in collaboration with the City of Rochester Hills, Michigan .</t>
  </si>
  <si>
    <t>Harvard Innovation Labs</t>
  </si>
  <si>
    <t>An educational collaborative for all current Harvard students from any school to explore innovation and entrepreneurship at any stage.</t>
  </si>
  <si>
    <t>Texas Christian University</t>
  </si>
  <si>
    <t>Fort Worth, Texas, United States</t>
  </si>
  <si>
    <t>Texas Christian University (TCU) is a private, coeducational university located in Fort Worth, Texas; its' mascot is the "horned frog."</t>
  </si>
  <si>
    <t>CSU Ventures</t>
  </si>
  <si>
    <t>Their mission is to actively support and promote the transfer of Colorado State University research and innovations.</t>
  </si>
  <si>
    <t>VentureLab at Georgia Tech</t>
  </si>
  <si>
    <t>Creating great startups from GT research</t>
  </si>
  <si>
    <t>The Launch Pad</t>
  </si>
  <si>
    <t>The Launch Pad is a novel and successful entrepreneurship initiative developed at the University of Miami.</t>
  </si>
  <si>
    <t>UW-Eau Claire Office of Research and Sponsored Programs</t>
  </si>
  <si>
    <t>Eau Claire, Wisconsin, United States</t>
  </si>
  <si>
    <t>Columbia Venture Community (CVC)</t>
  </si>
  <si>
    <t>CVC is one of the largest alumni groups at Columbia University for those interested in entrepreneurship and innovation.</t>
  </si>
  <si>
    <t>The Eugene Lang Entrepreneurship Center</t>
  </si>
  <si>
    <t>The Eugene Lang Entrepreneurship Center instill entrepreneurial thinking in all Columbia Business School students.</t>
  </si>
  <si>
    <t>Life Changing Labs</t>
  </si>
  <si>
    <t>Life Changing Labs is a collective of top engineers, designers, and business students working together to launch life changing startups.</t>
  </si>
  <si>
    <t>Stanford CodeX</t>
  </si>
  <si>
    <t>Stanford CodeX is a multidisciplinary laboratory operated by Stanford Law School and the Stanford CS Department.</t>
  </si>
  <si>
    <t>Jacobs School of Engineering</t>
  </si>
  <si>
    <t>Jacobs School of Engineering is a school.</t>
  </si>
  <si>
    <t>Enterprise Development Center (EDC)</t>
  </si>
  <si>
    <t>A business development center and incubator on the campus of New Jersey Institute of Technology</t>
  </si>
  <si>
    <t>Crowdfunding, Debt, Early Stage Venture, Grant, Late Stage Venture, Private Equity, Secondary Market, Seed</t>
  </si>
  <si>
    <t>National Institute for the Commercialization of Clean Energy (NICCE)</t>
  </si>
  <si>
    <t>Blackstone, Virginia, United States</t>
  </si>
  <si>
    <t>The National Institute for the Commercialization of Clean Energy (NICCE, Inc.) is a Delaware C corporation representing a collaboration</t>
  </si>
  <si>
    <t>i.Lab at UVA</t>
  </si>
  <si>
    <t>The i.Lab is a University-wide initiative that creates a nexus for entrepreneurship and innovation education.</t>
  </si>
  <si>
    <t>Global Innovation Through Science and Technology(GIST)</t>
  </si>
  <si>
    <t>The GIST initiative builds entrepreneurial ecosystems in 54 countries.</t>
  </si>
  <si>
    <t>University of Wisconsin-Whitewater Launch Pad</t>
  </si>
  <si>
    <t>Whitewater, Wisconsin, United States</t>
  </si>
  <si>
    <t>The University of Wisconsin-Whitewater Launch Pad is a leader in University-Based Startup Accelerators.</t>
  </si>
  <si>
    <t>Collegiate Entrepreneurs' Organization</t>
  </si>
  <si>
    <t>Collegiate Entrepreneurs‚Äô Organization SM (CEO) is the premier entrepreneurship network with chapters on university campuses across North</t>
  </si>
  <si>
    <t>Texas Ventures</t>
  </si>
  <si>
    <t>An inactive private network of startups at The University of Texas.</t>
  </si>
  <si>
    <t>University Incubator</t>
  </si>
  <si>
    <t>Incubator located at UC Berkeley</t>
  </si>
  <si>
    <t>Harvard Business School Club of Washington, D.C.</t>
  </si>
  <si>
    <t>HBSClubDC brings you HBS Club and alumni news from Washington, DC.</t>
  </si>
  <si>
    <t>Center for New Ventures &amp; Entrepreneurship</t>
  </si>
  <si>
    <t>College Station, Texas, United States</t>
  </si>
  <si>
    <t>Center for New Ventures &amp; Entrepreneurship was founded in 1999</t>
  </si>
  <si>
    <t>Entrepreneurial Greenhouse Program</t>
  </si>
  <si>
    <t>The Entrepreneurial Greenhouse Program helps second-year Columbia Business School students prepare their businesses.</t>
  </si>
  <si>
    <t>Center for Innovation and Entrepreneurship</t>
  </si>
  <si>
    <t>Claremont, California, United States</t>
  </si>
  <si>
    <t>Center for Innovation and Entrepreneurship is an education facility that fosters the entrepreneurial initiatives of its students.</t>
  </si>
  <si>
    <t>Institute for Innovation Law</t>
  </si>
  <si>
    <t>The Institute for Innovation Law (Institute) is a public interest academic center at UC Hastings.</t>
  </si>
  <si>
    <t>Arkansas Rural Enterprise Center at Winrock International</t>
  </si>
  <si>
    <t>Winrock International's U.S. Programs addresses rural development challenges that affect communities across the country. U.S. Programs'</t>
  </si>
  <si>
    <t>Sanford Institute of Philanthropy</t>
  </si>
  <si>
    <t>Concord, Massachusetts, United States</t>
  </si>
  <si>
    <t>Fundraising institute of JFK University.</t>
  </si>
  <si>
    <t>Severino Center for Technological Entrepreneurship</t>
  </si>
  <si>
    <t>Helps foster new generations of budding and successful entrepreneurs through outreach programs, education and support systems at Rensselaer.</t>
  </si>
  <si>
    <t>Brandeis Virtual Incubator</t>
  </si>
  <si>
    <t>Brandeis Virtual Incubator fosters entrepreneurship in Brandeis students, post-doctoral fellows, staff, and faculty.</t>
  </si>
  <si>
    <t>U-M Center for Entrepreneurship</t>
  </si>
  <si>
    <t>Center grew out of the University of Michigan College of Engineering's Committee on Entrepreneurial Environment and Programs.</t>
  </si>
  <si>
    <t>Macomb-OU INCubator</t>
  </si>
  <si>
    <t>Sterling Heights, Michigan, United States</t>
  </si>
  <si>
    <t>The Macomb-Oakland University INCubator supports economic development in Southeast Michigan.</t>
  </si>
  <si>
    <t>Mason Enterprise Center</t>
  </si>
  <si>
    <t>Woodbridge, Virginia, United States</t>
  </si>
  <si>
    <t>The Mason Enterprise Center offers a unique combination of programs, services, and resources for entrepreneurs of all experience levels.</t>
  </si>
  <si>
    <t>MIT Enterprise Forum of New York City</t>
  </si>
  <si>
    <t>A volunteer, not-for-profit organization whose mission is to provide educational programs and services.</t>
  </si>
  <si>
    <t>Cal Poly Center for Innovation and Entrepreneurship</t>
  </si>
  <si>
    <t>San Luis Obispo, California, United States</t>
  </si>
  <si>
    <t>CIE helps students acquire the tools, develop the skills and cultivate the mindset of an entrepreneur.</t>
  </si>
  <si>
    <t>Columbia Social Entrepreneurship Accelerator</t>
  </si>
  <si>
    <t>Columbia SocEntrepreneurship Accelerator</t>
  </si>
  <si>
    <t>Ronnie K. Irani Center for the Creation of Economic Wealth (I-CCEW)</t>
  </si>
  <si>
    <t>Norman, Oklahoma, United States</t>
  </si>
  <si>
    <t>We create wealth by building an environment that advances ideas, people, and businesses.</t>
  </si>
  <si>
    <t>CSU Management Corporation</t>
  </si>
  <si>
    <t>CSU Management Corporation has access to Colorado State University‚Äôs extensive technical expertise.</t>
  </si>
  <si>
    <t>Oregon New Venture Championship</t>
  </si>
  <si>
    <t>The New Venture Championship (NVC) is one of the preeminent graduate student investment competitions in the world.</t>
  </si>
  <si>
    <t>IDEA</t>
  </si>
  <si>
    <t>IDEA is a student-led venture accelerator that fosters the development of entrepreneurs in the Northeastern community.</t>
  </si>
  <si>
    <t>Accelerator, Entrepreneurship Program, University Program</t>
  </si>
  <si>
    <t>U-M Tech Transfer</t>
  </si>
  <si>
    <t>U-M Tech Transfer is the University organization responsible for the transfer of University technology to the marketplace.</t>
  </si>
  <si>
    <t>Bradley Technology Commercialization Center</t>
  </si>
  <si>
    <t>Peoria Heights, Illinois, United States</t>
  </si>
  <si>
    <t>Bradley Technology Commercialization Center is a business incubator headquartered in Peoria, Illinois.</t>
  </si>
  <si>
    <t>Princeton eLab</t>
  </si>
  <si>
    <t>Providing a launch pad to Princeton University‚Äôs most dynamic entrepreneurs</t>
  </si>
  <si>
    <t>Ivy Plus</t>
  </si>
  <si>
    <t>We look at firms in technology, software, web, media and medical devices. All companies must be revenue generating with dramatic upside to</t>
  </si>
  <si>
    <t>Thad Cochran Endowment for Entrepreneurship</t>
  </si>
  <si>
    <t>Starkville, Mississippi, United States</t>
  </si>
  <si>
    <t>The endowment establishes an organization to promote entrepreneurship among MSU faculty, students and Mississippi businesses.</t>
  </si>
  <si>
    <t>PSU Entrepreneurship</t>
  </si>
  <si>
    <t>The PSU eClub is committed to fostering entrepreneurial innovation by providing a setting for dreams and ideas.</t>
  </si>
  <si>
    <t>MaroonX Accelerator Program</t>
  </si>
  <si>
    <t>Mississippi State and Texas A&amp;M University are building a program designed for universities in areas lacking strong investment resources.</t>
  </si>
  <si>
    <t>The Bricks</t>
  </si>
  <si>
    <t>West Palm Beach, Florida, United States</t>
  </si>
  <si>
    <t>Funding startup and early stage companies where founders or management includes veterans.</t>
  </si>
  <si>
    <t>Entrepreneurship Program, Family Investment Office, Micro VC</t>
  </si>
  <si>
    <t>Convertible Note, Early Stage Venture, Non Equity Assistance, Seed</t>
  </si>
  <si>
    <t>Venture Builders</t>
  </si>
  <si>
    <t>A consulting company for start-up businesses.</t>
  </si>
  <si>
    <t>Entrepreneurship Program</t>
  </si>
  <si>
    <t>Flinn Foundation</t>
  </si>
  <si>
    <t>The Flinn Foundation is a philanthropic organization with mission to improve the quality of life in Arizona to benefit future generations.</t>
  </si>
  <si>
    <t>5Lights</t>
  </si>
  <si>
    <t>5Lights transform great ideas into fast growing companies that become positive difference makers in their respective markets.</t>
  </si>
  <si>
    <t>Henry L. Hillman Foundation</t>
  </si>
  <si>
    <t>Hillman Family Foundations is the administrative and program office for the 18 foundations associated with the Hillman family.</t>
  </si>
  <si>
    <t>Columbia Entrepreneurship</t>
  </si>
  <si>
    <t>Columbia Entrepreneurship provides entrepreneurship services in Columbia.</t>
  </si>
  <si>
    <t>TiE New York</t>
  </si>
  <si>
    <t>The New York chapter of TiE Global, which seeks to promote entrepreneurship in New York City</t>
  </si>
  <si>
    <t>Hackers/Founders</t>
  </si>
  <si>
    <t>For Founders, by Founders</t>
  </si>
  <si>
    <t>Corporate Venture Capital, Entrepreneurship Program, Venture Capital</t>
  </si>
  <si>
    <t>Early Stage Venture, Late Stage Venture, Post-Ipo, Seed, Venture</t>
  </si>
  <si>
    <t>Blackbox</t>
  </si>
  <si>
    <t>Blackbox is a global founder accelerator based in Silicon Valley.</t>
  </si>
  <si>
    <t>SV Links</t>
  </si>
  <si>
    <t>SV Links empowers business owners and top executives from emerging countries to stay ahead of the curve on rapidly accelerating innovation.</t>
  </si>
  <si>
    <t>SAP Startup Focus</t>
  </si>
  <si>
    <t>SAP Startup Focus is a program for startups with big data, predictive analytics and/or real-time data decision solutions.</t>
  </si>
  <si>
    <t>Campus Consortium</t>
  </si>
  <si>
    <t>Campus Consortium is a leading education association with more than 37,000 higher education institutions and K-12 school district members.</t>
  </si>
  <si>
    <t>Entrepreneurship Program, Venture Capital</t>
  </si>
  <si>
    <t>QB3</t>
  </si>
  <si>
    <t>California Institute for Quantitative Biosciences is a group of research institutes created for the benefit of the bioeconomical society.</t>
  </si>
  <si>
    <t>SUMMIT</t>
  </si>
  <si>
    <t>Armonk, New York, United States</t>
  </si>
  <si>
    <t>SUMMIT is driven by entrepreneurship.</t>
  </si>
  <si>
    <t>Emerging Ventures Seed Fund</t>
  </si>
  <si>
    <t>Owensboro, Kentucky, United States</t>
  </si>
  <si>
    <t>Emerging Ventures Seed Fund is a company that provides century aluminum and Columbia specialty metals..</t>
  </si>
  <si>
    <t>Belle Haven Investments</t>
  </si>
  <si>
    <t>Belle Haven Investments, L.P. is an employee owned investment manager.</t>
  </si>
  <si>
    <t>Endeavor</t>
  </si>
  <si>
    <t>Endeavor is a non-profit organization that supports high-impact entrepreneurs around the world.</t>
  </si>
  <si>
    <t>XP Inc</t>
  </si>
  <si>
    <t>XP is a financial institutions in Brazil that has been transforming the investment market in the country.</t>
  </si>
  <si>
    <t>N-STEP (NIST ‚Äì Science and Technology Entrepreneurship Program)</t>
  </si>
  <si>
    <t>N-STEP (NIST ‚Äì Science and Technology Entrepreneurship Program) provides opportunities for motivated researchers.</t>
  </si>
  <si>
    <t>Kauffman Fellows</t>
  </si>
  <si>
    <t>Kauffman Fellows is a society of mentors who are dedicated to educate and inspire people around the world and venture capitalists.</t>
  </si>
  <si>
    <t>StartVenture</t>
  </si>
  <si>
    <t>Investing in the future, today.</t>
  </si>
  <si>
    <t>CBA Startup Ecosystem</t>
  </si>
  <si>
    <t>Build Value to Exit Program for Startups &amp; istarthub Innovation Program for Corporates</t>
  </si>
  <si>
    <t>Debt, Early Stage Venture, Late Stage Venture, Venture</t>
  </si>
  <si>
    <t>Paris-Saclay Seed Fund</t>
  </si>
  <si>
    <t>Paris Saclay Seed Fund was launched by Universit√© Paris-Saclay and its members and operations were entrusted to two Venture Capital funds.</t>
  </si>
  <si>
    <t>Bay Angels</t>
  </si>
  <si>
    <t xml:space="preserve">Bay Angels is a San Francisco/Silicon Valley angel investment firm since 1998 - for a wide range of techsectors: in Seed, Angel, and Pre-A </t>
  </si>
  <si>
    <t>Angel Group, Entrepreneurship Program, Venture Capital</t>
  </si>
  <si>
    <t>Convertible Note, Crowdfunding, Debt, Early Stage Venture, Non Equity Assistance, Private Equity, Seed, Venture</t>
  </si>
  <si>
    <t>SoFi</t>
  </si>
  <si>
    <t>SoFi is a finance company that offers a range of lending and wealth management services.</t>
  </si>
  <si>
    <t>Startup Next</t>
  </si>
  <si>
    <t>Startup Next was a Techstars Startup Program that prepares startups for accelerators and seed investors.</t>
  </si>
  <si>
    <t>The Vogt Awards</t>
  </si>
  <si>
    <t xml:space="preserve">The Vogt Awards provides funding, resources and recognition to entrepreneurs with products in the early growth stage. </t>
  </si>
  <si>
    <t>Voqal</t>
  </si>
  <si>
    <t>Longmont, Colorado, United States</t>
  </si>
  <si>
    <t>Investing in Education, Democracy and Social Justice</t>
  </si>
  <si>
    <t>Entrepreneurship Program, Micro VC</t>
  </si>
  <si>
    <t>Convertible Note, Early Stage Venture, Grant, Non Equity Assistance, Seed</t>
  </si>
  <si>
    <t>PIE</t>
  </si>
  <si>
    <t>PIE provides startups with coworking spaces, community hub, and accelerator services.</t>
  </si>
  <si>
    <t>HOF Capital</t>
  </si>
  <si>
    <t>HOF Capital partners with ambitious entrepreneurs from idea to IPO, helping them build the next generation of leading technology companies.</t>
  </si>
  <si>
    <t>Early Stage Venture, Initial Coin Offering, Late Stage Venture, Secondary Market, Seed, Venture</t>
  </si>
  <si>
    <t>Microsoft for Startups</t>
  </si>
  <si>
    <t>Microsoft for Startups provides cloud services and software to help startups grow faster.</t>
  </si>
  <si>
    <t>NewSchools Venture Fund</t>
  </si>
  <si>
    <t>NewSchools Venture raise charitable funds from donors and invest them to support education entrepreneurs.</t>
  </si>
  <si>
    <t>Debt, Early Stage Venture, Grant, Late Stage Venture, Private Equity, Seed</t>
  </si>
  <si>
    <t>Acumen</t>
  </si>
  <si>
    <t>Acumen is a non-profit venture fund that uses entrepreneurial approaches to solve the problems of global poverty.</t>
  </si>
  <si>
    <t>World Innovation Lab (WiL)</t>
  </si>
  <si>
    <t>World Innovation Lab (WiL) is a US &amp; Japan VC with capital from governments and leading global corporations in Japan &amp; throughout Asia.</t>
  </si>
  <si>
    <t>Entrepreneurship Program, Fund Of Funds, Venture Capital</t>
  </si>
  <si>
    <t>Launch NY</t>
  </si>
  <si>
    <t>Launch NY is a U.S. Treasury-designated Community Financial Institution (CDFI) and a 501(c)(3) nonprofit venture development organization.</t>
  </si>
  <si>
    <t>National Science Foundation</t>
  </si>
  <si>
    <t>America‚Äôs Seed Fund at the National Science Foundation awards nearly $200 million annually to startups and small businesses.</t>
  </si>
  <si>
    <t>Entrepreneurship Program, Government Office</t>
  </si>
  <si>
    <t>National Institutes of Health</t>
  </si>
  <si>
    <t>National Institutes of Health is a biomedical research facility in the United States that focuses on biomedical and health-related research.</t>
  </si>
  <si>
    <t>Camber Peak</t>
  </si>
  <si>
    <t>Camber Peak is an entrepreneurial private investment firm focused on acquiring and growing one technical B2B services business.</t>
  </si>
  <si>
    <t>Entrepreneurship Program, Private Equity Firm</t>
  </si>
  <si>
    <t>Center for Women &amp; Enterprise</t>
  </si>
  <si>
    <t>The Center for Women &amp; Enterprise is a nationally known nonprofit organization dedicated to helping people start and grow their businesses.</t>
  </si>
  <si>
    <t>Pacific Lake Partners</t>
  </si>
  <si>
    <t>Pacific Lake is a leading firm dedicated to partnering with and providing best-in-class support for search fund entrepreneurs.</t>
  </si>
  <si>
    <t>Entrepreneurship Program, Private Equity Firm, Venture Capital</t>
  </si>
  <si>
    <t>VC Include</t>
  </si>
  <si>
    <t>VC Include is a platform that accelerates investment into diverse and women-led fund managers.</t>
  </si>
  <si>
    <t>Wiase Capital</t>
  </si>
  <si>
    <t>Impact Investment &amp; Venture Philanthropy Firm</t>
  </si>
  <si>
    <t>Convertible Note, Crowdfunding, Early Stage Venture, Non Equity Assistance, Seed, Venture</t>
  </si>
  <si>
    <t>3 Day Startup</t>
  </si>
  <si>
    <t>3 Day Startup teaches entrepreneurial skills to university students in an immersive, hands-on environment.</t>
  </si>
  <si>
    <t>New York Fashion Tech Lab</t>
  </si>
  <si>
    <t>The New York Fashion Tech Lab delivers a platform for collaboration between major fashion retailers and the startup community.</t>
  </si>
  <si>
    <t>Minnesota Department of Employment and Economic Development</t>
  </si>
  <si>
    <t>Minnesota Department of Employment and Economic Development promote business recruitment, expansion, and retention.</t>
  </si>
  <si>
    <t>Voyager HQ</t>
  </si>
  <si>
    <t>Voyager HQ is the club for travel innovators, connecting startup founders, investors, and corporations.</t>
  </si>
  <si>
    <t>Early Charm Ventures</t>
  </si>
  <si>
    <t>They help you translate new ideas, science and technology into a competent business structure and strategy.</t>
  </si>
  <si>
    <t>Conscious Capitalism</t>
  </si>
  <si>
    <t>Elevating Humanity Through Business.</t>
  </si>
  <si>
    <t>TechWadi</t>
  </si>
  <si>
    <t>Redwood Shores, California, United States</t>
  </si>
  <si>
    <t>TechWadi builds bridges for entrepreneurship through conferences, workshops, and mentoring programs.</t>
  </si>
  <si>
    <t>Solidarity Capital Group</t>
  </si>
  <si>
    <t>Solidarity Capital Group is an investment firm that finances social justice enterprises.</t>
  </si>
  <si>
    <t>CEO Quest</t>
  </si>
  <si>
    <t>CEO Quest is a Silicon Valley-based membership forum for CEOs of venture-backed technology companies</t>
  </si>
  <si>
    <t>Worldwide Investor Network</t>
  </si>
  <si>
    <t>NY-Based post seed program providing strategic access and hands on support to global entrepreneurs looking to succeed in the US market</t>
  </si>
  <si>
    <t>Hive Innovation Ventures</t>
  </si>
  <si>
    <t>Plantation, Florida, United States</t>
  </si>
  <si>
    <t>Hive Innovation Ventures is a firm focused on helping entrepreneurs, startups and growth-phased companies within the US and internationally.</t>
  </si>
  <si>
    <t>Goldstein Schechter Koch</t>
  </si>
  <si>
    <t>Coral Gables, Florida, United States</t>
  </si>
  <si>
    <t>Goldstein Schechter Koch has proudly served South Florida businesses, non-profit organizations and individuals.</t>
  </si>
  <si>
    <t>The Brenner Group</t>
  </si>
  <si>
    <t>The Brenner Group, Inc. is a financial services company, providing interim financial management, restructuring and fin recruiting solutions</t>
  </si>
  <si>
    <t>Debt, Early Stage Venture, Private Equity, Secondary Market, Seed</t>
  </si>
  <si>
    <t>Startup Venture Network</t>
  </si>
  <si>
    <t>Startup Venture Network (SVN) is a virtual pre-accelerator and entrepreneur ecosystem catalyst.</t>
  </si>
  <si>
    <t>Campus</t>
  </si>
  <si>
    <t xml:space="preserve">Campuses are Google's spaces for entrepreneurs to learn, connect, and build companies that will change the world.  </t>
  </si>
  <si>
    <t>The William James Foundation</t>
  </si>
  <si>
    <t>The William James Foundation matches the most interesting and viable sustainable business entrepreneurs with teams of world-class experts</t>
  </si>
  <si>
    <t>Arizona Center for Innovation</t>
  </si>
  <si>
    <t>Arizona Center for Innovation provides you with a prestigious address, instant credibility, and the status of being accepted into a</t>
  </si>
  <si>
    <t>National Bicycle Dealers Association</t>
  </si>
  <si>
    <t>National Bicycle Dealers Association is a non-profit association promoting the interests of every specialty bicycle retailer.</t>
  </si>
  <si>
    <t>VentureOhio</t>
  </si>
  <si>
    <t>VentureOhio widens the path to success, growth, and vibrancy of Ohio‚Äôs entrepreneurs.</t>
  </si>
  <si>
    <t>Startup Challenge Monterey Bay</t>
  </si>
  <si>
    <t>Marina, California, United States</t>
  </si>
  <si>
    <t>A regional new business competition and acceleration program for entrepreneurs in Monterey, San Benito and Santa Cruz counties.</t>
  </si>
  <si>
    <t>Super G Holdings</t>
  </si>
  <si>
    <t>Super G Holdings is a holding company that primarily invests in Payment Processing and Technology companies.</t>
  </si>
  <si>
    <t>Eastern Shore Entrepreneur Center</t>
  </si>
  <si>
    <t>Easton, Maryland, United States</t>
  </si>
  <si>
    <t>ESEC works to develop and enhance an entrepreneurial ecosystem on Maryland‚Äôs Eastern Shore</t>
  </si>
  <si>
    <t>US China Innovation Alliance (UCIA)</t>
  </si>
  <si>
    <t>UCIA is a 501c3 nonprofit corporation that helps U.S. technology companies seek investment or partners in China</t>
  </si>
  <si>
    <t>Venture Club of Indiana</t>
  </si>
  <si>
    <t>Venture Club of Indiana, a non-profit organization dedicated to helping entrepreneurs and investors succeed.</t>
  </si>
  <si>
    <t>Idea Partnership</t>
  </si>
  <si>
    <t>Idea Partnership is a full-service web and mobile application development partner. We get down and dirty with any idea or need. Based out</t>
  </si>
  <si>
    <t>Net Brew Ventures</t>
  </si>
  <si>
    <t>Net Brew Ventures is a hybrid investment company that focuses on promising wide-vision and highly disruptive internet platforms.</t>
  </si>
  <si>
    <t>Eggheads &amp; Entrepreneurs Investor Program</t>
  </si>
  <si>
    <t>Orange, Connecticut, United States</t>
  </si>
  <si>
    <t>Our proprietary approach for ‚Äúpre-startup‚Äôs‚Äù is designed around The Business Canvas Model‚Ñ¢, using Lean Canvas‚Ñ¢ techniques.</t>
  </si>
  <si>
    <t>DonateEquity</t>
  </si>
  <si>
    <t>Building the worlds most powerful and dynamic charitable marketplace for professional advisors, fund managers, and charitable organizations.</t>
  </si>
  <si>
    <t>LI Tech COMETS</t>
  </si>
  <si>
    <t>Mineola, New York, United States</t>
  </si>
  <si>
    <t>COMETS is a mentoring program preparing startups for Angel investments</t>
  </si>
  <si>
    <t>Capital Unicorn</t>
  </si>
  <si>
    <t>Capital Unicorn invests in promising entrepreneurs an start-ups on the internet. We're in Irvine, California.</t>
  </si>
  <si>
    <t>StartupDenver</t>
  </si>
  <si>
    <t>StartupDenver provides resources, events, education, workshops, connections, and a community for startups and entrepreneurs.</t>
  </si>
  <si>
    <t>Hitouch Technologies</t>
  </si>
  <si>
    <t>Saddle Brook, New Jersey, United States</t>
  </si>
  <si>
    <t>Hitouch technologies offshore software development company providing custom software development and web application development services.</t>
  </si>
  <si>
    <t>Startup Competition</t>
  </si>
  <si>
    <t>Secondary Market</t>
  </si>
  <si>
    <t>Lee Prize for Innovation and Entrepreneurship</t>
  </si>
  <si>
    <t>The joint collaboration and partnership between the Ted and Doris Lee Family Foundation and the Lee Business School.</t>
  </si>
  <si>
    <t>Strategic Innovation Fund (SIF)</t>
  </si>
  <si>
    <t>Canada, Kentucky, United States</t>
  </si>
  <si>
    <t>Offers Canadian industrial and technology-based businesses with financial support.</t>
  </si>
  <si>
    <t>Grow-NY</t>
  </si>
  <si>
    <t>Grow-NY is a business competition focused on growing an enduring food and agriculture innovation cluster in the Grow-NY region.</t>
  </si>
  <si>
    <t>Mercedes Benz</t>
  </si>
  <si>
    <t>Mercedes-Benz USA manufactures sedans, coupes, SUVs and wagons, convertibles and roadsters, hybrid and electric cars, and car accessories.</t>
  </si>
  <si>
    <t>Startup Weekend</t>
  </si>
  <si>
    <t>Startup Weekend is a global network of passionate leaders and entrepreneurs that inspire, educate, and empower individuals and  teams.</t>
  </si>
  <si>
    <t>Slice Capital</t>
  </si>
  <si>
    <t xml:space="preserve">Easily invest in startups through Slice Capital's equity crowdfunding platform. </t>
  </si>
  <si>
    <t>Angel Group, Startup Competition, Venture Capital</t>
  </si>
  <si>
    <t>Beers; non-alcoholic drinks and beverages</t>
  </si>
  <si>
    <t>3D Printing and Technology Fund</t>
  </si>
  <si>
    <t>3D Printing and Technology Fund is a publicly traded mutual fund (TDPNX, TDPIX).</t>
  </si>
  <si>
    <t>CraigslistPost</t>
  </si>
  <si>
    <t>Elkhart, Indiana, United States</t>
  </si>
  <si>
    <t>Craigslist Posting Service. Best Craigslist Posting Service. Quality Craigslist Posting Service.</t>
  </si>
  <si>
    <t>MilkLaunch</t>
  </si>
  <si>
    <t>MilkLaunch is a dairy competition with an aim to inspire innovation and investment in fluid milk.</t>
  </si>
  <si>
    <t>Go Code Colorado</t>
  </si>
  <si>
    <t>Go Code Colorado, an application challenge, makes public data more accessible by bringing together the development and business communities.</t>
  </si>
  <si>
    <t>Org Number</t>
  </si>
  <si>
    <t>Average</t>
  </si>
  <si>
    <t>Standard devation</t>
  </si>
  <si>
    <t>distsq2</t>
  </si>
  <si>
    <t>distsq1</t>
  </si>
  <si>
    <t>distsq3</t>
  </si>
  <si>
    <t>Notable insights</t>
  </si>
  <si>
    <t>Column</t>
  </si>
  <si>
    <t>Cluster</t>
  </si>
  <si>
    <t>org</t>
  </si>
  <si>
    <t>zinvestments</t>
  </si>
  <si>
    <t>zexits</t>
  </si>
  <si>
    <t>zIPO</t>
  </si>
  <si>
    <t>zportfolioco</t>
  </si>
  <si>
    <t>zdiversityinvestments</t>
  </si>
  <si>
    <t>zleadinvestments</t>
  </si>
  <si>
    <t>zgrowth</t>
  </si>
  <si>
    <t>distsq4</t>
  </si>
  <si>
    <t>distsq5</t>
  </si>
  <si>
    <t>min</t>
  </si>
  <si>
    <t>cluster</t>
  </si>
  <si>
    <t>sum mins</t>
  </si>
  <si>
    <t>-</t>
  </si>
  <si>
    <t>+</t>
  </si>
  <si>
    <t>minor</t>
  </si>
  <si>
    <t>moderate -</t>
  </si>
  <si>
    <t>a lot -</t>
  </si>
  <si>
    <t>a lot +</t>
  </si>
  <si>
    <t>moderate +</t>
  </si>
  <si>
    <t>Organization</t>
  </si>
  <si>
    <t>Organization Number</t>
  </si>
  <si>
    <t>zlead investments</t>
  </si>
  <si>
    <t>zdiversity investments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</si>
</sst>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5"/>
        <bgColor indexed="64"/>
      </patternFill>
    </fill>
    <fill>
      <patternFill patternType="solid">
        <fgColor theme="8" tint="0.79998168889431442"/>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xf numFmtId="0" fontId="16" fillId="0" borderId="0" xfId="0" applyFont="1" applyFill="1"/>
    <xf numFmtId="0" fontId="0" fillId="0" borderId="0" xfId="0" applyFill="1"/>
    <xf numFmtId="3" fontId="0" fillId="0" borderId="0" xfId="0" applyNumberFormat="1" applyFill="1"/>
    <xf numFmtId="10" fontId="0" fillId="0" borderId="0" xfId="0" applyNumberFormat="1" applyFill="1"/>
    <xf numFmtId="4" fontId="0" fillId="0" borderId="0" xfId="0" applyNumberFormat="1" applyFill="1"/>
    <xf numFmtId="9" fontId="0" fillId="0" borderId="0" xfId="0" applyNumberFormat="1" applyFill="1"/>
    <xf numFmtId="0" fontId="16" fillId="33" borderId="0" xfId="0" applyFont="1" applyFill="1"/>
    <xf numFmtId="0" fontId="16" fillId="34" borderId="0" xfId="0" applyFont="1" applyFill="1"/>
    <xf numFmtId="0" fontId="0" fillId="0" borderId="0" xfId="0" applyAlignment="1">
      <alignment wrapText="1"/>
    </xf>
    <xf numFmtId="0" fontId="16" fillId="0" borderId="0" xfId="0" applyFont="1" applyFill="1" applyAlignment="1">
      <alignment wrapText="1"/>
    </xf>
    <xf numFmtId="0" fontId="18" fillId="0" borderId="0" xfId="0" applyFont="1"/>
    <xf numFmtId="2" fontId="0" fillId="0" borderId="0" xfId="0" applyNumberFormat="1" applyAlignment="1">
      <alignment wrapText="1"/>
    </xf>
    <xf numFmtId="0" fontId="0" fillId="35" borderId="0" xfId="0" applyFill="1" applyAlignment="1">
      <alignment wrapText="1"/>
    </xf>
    <xf numFmtId="2" fontId="0" fillId="35" borderId="0" xfId="0" applyNumberFormat="1" applyFill="1" applyAlignment="1">
      <alignment wrapText="1"/>
    </xf>
    <xf numFmtId="0" fontId="16" fillId="36"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Clusters</a:t>
            </a:r>
            <a:r>
              <a:rPr lang="en-US" baseline="0"/>
              <a:t> based on Organization Number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'final cluster analysis'!$AG$14:$AG$120</c:f>
              <c:numCache>
                <c:formatCode>General</c:formatCode>
                <c:ptCount val="107"/>
                <c:pt idx="0">
                  <c:v>1</c:v>
                </c:pt>
                <c:pt idx="1">
                  <c:v>1</c:v>
                </c:pt>
                <c:pt idx="2">
                  <c:v>1</c:v>
                </c:pt>
                <c:pt idx="3">
                  <c:v>2</c:v>
                </c:pt>
                <c:pt idx="4">
                  <c:v>2</c:v>
                </c:pt>
                <c:pt idx="5">
                  <c:v>2</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5</c:v>
                </c:pt>
                <c:pt idx="105">
                  <c:v>5</c:v>
                </c:pt>
                <c:pt idx="106">
                  <c:v>5</c:v>
                </c:pt>
              </c:numCache>
            </c:numRef>
          </c:xVal>
          <c:yVal>
            <c:numRef>
              <c:f>'final cluster analysis'!$AF$14:$AF$120</c:f>
              <c:numCache>
                <c:formatCode>General</c:formatCode>
                <c:ptCount val="107"/>
                <c:pt idx="0">
                  <c:v>9</c:v>
                </c:pt>
                <c:pt idx="1">
                  <c:v>106</c:v>
                </c:pt>
                <c:pt idx="2">
                  <c:v>107</c:v>
                </c:pt>
                <c:pt idx="3">
                  <c:v>16</c:v>
                </c:pt>
                <c:pt idx="4">
                  <c:v>24</c:v>
                </c:pt>
                <c:pt idx="5">
                  <c:v>60</c:v>
                </c:pt>
                <c:pt idx="6">
                  <c:v>1</c:v>
                </c:pt>
                <c:pt idx="7">
                  <c:v>8</c:v>
                </c:pt>
                <c:pt idx="8">
                  <c:v>15</c:v>
                </c:pt>
                <c:pt idx="9">
                  <c:v>20</c:v>
                </c:pt>
                <c:pt idx="10">
                  <c:v>21</c:v>
                </c:pt>
                <c:pt idx="11">
                  <c:v>22</c:v>
                </c:pt>
                <c:pt idx="12">
                  <c:v>25</c:v>
                </c:pt>
                <c:pt idx="13">
                  <c:v>26</c:v>
                </c:pt>
                <c:pt idx="14">
                  <c:v>29</c:v>
                </c:pt>
                <c:pt idx="15">
                  <c:v>69</c:v>
                </c:pt>
                <c:pt idx="16">
                  <c:v>74</c:v>
                </c:pt>
                <c:pt idx="17">
                  <c:v>84</c:v>
                </c:pt>
                <c:pt idx="18">
                  <c:v>92</c:v>
                </c:pt>
                <c:pt idx="19">
                  <c:v>94</c:v>
                </c:pt>
                <c:pt idx="20">
                  <c:v>95</c:v>
                </c:pt>
                <c:pt idx="21">
                  <c:v>96</c:v>
                </c:pt>
                <c:pt idx="22">
                  <c:v>97</c:v>
                </c:pt>
                <c:pt idx="23">
                  <c:v>98</c:v>
                </c:pt>
                <c:pt idx="24">
                  <c:v>99</c:v>
                </c:pt>
                <c:pt idx="25">
                  <c:v>100</c:v>
                </c:pt>
                <c:pt idx="26">
                  <c:v>101</c:v>
                </c:pt>
                <c:pt idx="27">
                  <c:v>102</c:v>
                </c:pt>
                <c:pt idx="28">
                  <c:v>103</c:v>
                </c:pt>
                <c:pt idx="29">
                  <c:v>104</c:v>
                </c:pt>
                <c:pt idx="30">
                  <c:v>105</c:v>
                </c:pt>
                <c:pt idx="31">
                  <c:v>2</c:v>
                </c:pt>
                <c:pt idx="32">
                  <c:v>3</c:v>
                </c:pt>
                <c:pt idx="33">
                  <c:v>4</c:v>
                </c:pt>
                <c:pt idx="34">
                  <c:v>5</c:v>
                </c:pt>
                <c:pt idx="35">
                  <c:v>6</c:v>
                </c:pt>
                <c:pt idx="36">
                  <c:v>10</c:v>
                </c:pt>
                <c:pt idx="37">
                  <c:v>11</c:v>
                </c:pt>
                <c:pt idx="38">
                  <c:v>12</c:v>
                </c:pt>
                <c:pt idx="39">
                  <c:v>13</c:v>
                </c:pt>
                <c:pt idx="40">
                  <c:v>14</c:v>
                </c:pt>
                <c:pt idx="41">
                  <c:v>18</c:v>
                </c:pt>
                <c:pt idx="42">
                  <c:v>19</c:v>
                </c:pt>
                <c:pt idx="43">
                  <c:v>23</c:v>
                </c:pt>
                <c:pt idx="44">
                  <c:v>27</c:v>
                </c:pt>
                <c:pt idx="45">
                  <c:v>28</c:v>
                </c:pt>
                <c:pt idx="46">
                  <c:v>30</c:v>
                </c:pt>
                <c:pt idx="47">
                  <c:v>31</c:v>
                </c:pt>
                <c:pt idx="48">
                  <c:v>32</c:v>
                </c:pt>
                <c:pt idx="49">
                  <c:v>33</c:v>
                </c:pt>
                <c:pt idx="50">
                  <c:v>34</c:v>
                </c:pt>
                <c:pt idx="51">
                  <c:v>35</c:v>
                </c:pt>
                <c:pt idx="52">
                  <c:v>36</c:v>
                </c:pt>
                <c:pt idx="53">
                  <c:v>37</c:v>
                </c:pt>
                <c:pt idx="54">
                  <c:v>38</c:v>
                </c:pt>
                <c:pt idx="55">
                  <c:v>39</c:v>
                </c:pt>
                <c:pt idx="56">
                  <c:v>40</c:v>
                </c:pt>
                <c:pt idx="57">
                  <c:v>41</c:v>
                </c:pt>
                <c:pt idx="58">
                  <c:v>42</c:v>
                </c:pt>
                <c:pt idx="59">
                  <c:v>43</c:v>
                </c:pt>
                <c:pt idx="60">
                  <c:v>44</c:v>
                </c:pt>
                <c:pt idx="61">
                  <c:v>45</c:v>
                </c:pt>
                <c:pt idx="62">
                  <c:v>46</c:v>
                </c:pt>
                <c:pt idx="63">
                  <c:v>47</c:v>
                </c:pt>
                <c:pt idx="64">
                  <c:v>48</c:v>
                </c:pt>
                <c:pt idx="65">
                  <c:v>49</c:v>
                </c:pt>
                <c:pt idx="66">
                  <c:v>50</c:v>
                </c:pt>
                <c:pt idx="67">
                  <c:v>51</c:v>
                </c:pt>
                <c:pt idx="68">
                  <c:v>52</c:v>
                </c:pt>
                <c:pt idx="69">
                  <c:v>53</c:v>
                </c:pt>
                <c:pt idx="70">
                  <c:v>54</c:v>
                </c:pt>
                <c:pt idx="71">
                  <c:v>55</c:v>
                </c:pt>
                <c:pt idx="72">
                  <c:v>56</c:v>
                </c:pt>
                <c:pt idx="73">
                  <c:v>57</c:v>
                </c:pt>
                <c:pt idx="74">
                  <c:v>58</c:v>
                </c:pt>
                <c:pt idx="75">
                  <c:v>59</c:v>
                </c:pt>
                <c:pt idx="76">
                  <c:v>61</c:v>
                </c:pt>
                <c:pt idx="77">
                  <c:v>62</c:v>
                </c:pt>
                <c:pt idx="78">
                  <c:v>63</c:v>
                </c:pt>
                <c:pt idx="79">
                  <c:v>64</c:v>
                </c:pt>
                <c:pt idx="80">
                  <c:v>65</c:v>
                </c:pt>
                <c:pt idx="81">
                  <c:v>66</c:v>
                </c:pt>
                <c:pt idx="82">
                  <c:v>67</c:v>
                </c:pt>
                <c:pt idx="83">
                  <c:v>68</c:v>
                </c:pt>
                <c:pt idx="84">
                  <c:v>70</c:v>
                </c:pt>
                <c:pt idx="85">
                  <c:v>71</c:v>
                </c:pt>
                <c:pt idx="86">
                  <c:v>72</c:v>
                </c:pt>
                <c:pt idx="87">
                  <c:v>73</c:v>
                </c:pt>
                <c:pt idx="88">
                  <c:v>75</c:v>
                </c:pt>
                <c:pt idx="89">
                  <c:v>76</c:v>
                </c:pt>
                <c:pt idx="90">
                  <c:v>77</c:v>
                </c:pt>
                <c:pt idx="91">
                  <c:v>78</c:v>
                </c:pt>
                <c:pt idx="92">
                  <c:v>79</c:v>
                </c:pt>
                <c:pt idx="93">
                  <c:v>80</c:v>
                </c:pt>
                <c:pt idx="94">
                  <c:v>81</c:v>
                </c:pt>
                <c:pt idx="95">
                  <c:v>82</c:v>
                </c:pt>
                <c:pt idx="96">
                  <c:v>83</c:v>
                </c:pt>
                <c:pt idx="97">
                  <c:v>86</c:v>
                </c:pt>
                <c:pt idx="98">
                  <c:v>87</c:v>
                </c:pt>
                <c:pt idx="99">
                  <c:v>88</c:v>
                </c:pt>
                <c:pt idx="100">
                  <c:v>89</c:v>
                </c:pt>
                <c:pt idx="101">
                  <c:v>90</c:v>
                </c:pt>
                <c:pt idx="102">
                  <c:v>91</c:v>
                </c:pt>
                <c:pt idx="103">
                  <c:v>93</c:v>
                </c:pt>
                <c:pt idx="104">
                  <c:v>7</c:v>
                </c:pt>
                <c:pt idx="105">
                  <c:v>17</c:v>
                </c:pt>
                <c:pt idx="106">
                  <c:v>85</c:v>
                </c:pt>
              </c:numCache>
            </c:numRef>
          </c:yVal>
          <c:smooth val="0"/>
          <c:extLst>
            <c:ext xmlns:c16="http://schemas.microsoft.com/office/drawing/2014/chart" uri="{C3380CC4-5D6E-409C-BE32-E72D297353CC}">
              <c16:uniqueId val="{00000000-2973-DF4D-BDE6-0383A7AE1EBD}"/>
            </c:ext>
          </c:extLst>
        </c:ser>
        <c:dLbls>
          <c:showLegendKey val="0"/>
          <c:showVal val="0"/>
          <c:showCatName val="0"/>
          <c:showSerName val="0"/>
          <c:showPercent val="0"/>
          <c:showBubbleSize val="0"/>
        </c:dLbls>
        <c:axId val="1769982223"/>
        <c:axId val="1769771647"/>
      </c:scatterChart>
      <c:valAx>
        <c:axId val="1769982223"/>
        <c:scaling>
          <c:orientation val="minMax"/>
          <c:max val="4"/>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Cluster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771647"/>
        <c:crosses val="autoZero"/>
        <c:crossBetween val="midCat"/>
        <c:majorUnit val="1"/>
      </c:valAx>
      <c:valAx>
        <c:axId val="1769771647"/>
        <c:scaling>
          <c:orientation val="minMax"/>
          <c:max val="107"/>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Organization 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82223"/>
        <c:crosses val="autoZero"/>
        <c:crossBetween val="midCat"/>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Cluster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'final cluster analysis'!$G$4:$G$8</c:f>
              <c:strCache>
                <c:ptCount val="5"/>
                <c:pt idx="0">
                  <c:v>FinTech Sandbox</c:v>
                </c:pt>
                <c:pt idx="1">
                  <c:v>IDEA Northeastern University's Venture Accelerator</c:v>
                </c:pt>
                <c:pt idx="2">
                  <c:v>BioGenerator</c:v>
                </c:pt>
                <c:pt idx="3">
                  <c:v>Nex Cubed</c:v>
                </c:pt>
                <c:pt idx="4">
                  <c:v>Acumen</c:v>
                </c:pt>
              </c:strCache>
            </c:strRef>
          </c:cat>
          <c:val>
            <c:numRef>
              <c:f>'final cluster analysis'!$AM$14:$AM$18</c:f>
              <c:numCache>
                <c:formatCode>General</c:formatCode>
                <c:ptCount val="5"/>
                <c:pt idx="0">
                  <c:v>3</c:v>
                </c:pt>
                <c:pt idx="1">
                  <c:v>3</c:v>
                </c:pt>
                <c:pt idx="2">
                  <c:v>25</c:v>
                </c:pt>
                <c:pt idx="3">
                  <c:v>73</c:v>
                </c:pt>
                <c:pt idx="4">
                  <c:v>3</c:v>
                </c:pt>
              </c:numCache>
            </c:numRef>
          </c:val>
          <c:extLst>
            <c:ext xmlns:c16="http://schemas.microsoft.com/office/drawing/2014/chart" uri="{C3380CC4-5D6E-409C-BE32-E72D297353CC}">
              <c16:uniqueId val="{00000000-091F-5B4F-8747-C2AAF7461800}"/>
            </c:ext>
          </c:extLst>
        </c:ser>
        <c:dLbls>
          <c:showLegendKey val="0"/>
          <c:showVal val="0"/>
          <c:showCatName val="0"/>
          <c:showSerName val="0"/>
          <c:showPercent val="0"/>
          <c:showBubbleSize val="0"/>
        </c:dLbls>
        <c:gapWidth val="219"/>
        <c:overlap val="-27"/>
        <c:axId val="1861061871"/>
        <c:axId val="1861193007"/>
      </c:barChart>
      <c:catAx>
        <c:axId val="186106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Cluster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193007"/>
        <c:crosses val="autoZero"/>
        <c:auto val="1"/>
        <c:lblAlgn val="ctr"/>
        <c:lblOffset val="100"/>
        <c:noMultiLvlLbl val="0"/>
      </c:catAx>
      <c:valAx>
        <c:axId val="18611930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061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41</xdr:col>
      <xdr:colOff>711200</xdr:colOff>
      <xdr:row>5</xdr:row>
      <xdr:rowOff>118533</xdr:rowOff>
    </xdr:from>
    <xdr:to>
      <xdr:col>55</xdr:col>
      <xdr:colOff>457199</xdr:colOff>
      <xdr:row>28</xdr:row>
      <xdr:rowOff>101601</xdr:rowOff>
    </xdr:to>
    <xdr:graphicFrame macro="">
      <xdr:nvGraphicFramePr>
        <xdr:cNvPr id="5" name="Chart 4">
          <a:extLst>
            <a:ext uri="{FF2B5EF4-FFF2-40B4-BE49-F238E27FC236}">
              <a16:creationId xmlns:a16="http://schemas.microsoft.com/office/drawing/2014/main" id="{41179A99-5E11-0743-9AA4-4165D2723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745066</xdr:colOff>
      <xdr:row>29</xdr:row>
      <xdr:rowOff>93133</xdr:rowOff>
    </xdr:from>
    <xdr:to>
      <xdr:col>53</xdr:col>
      <xdr:colOff>304801</xdr:colOff>
      <xdr:row>56</xdr:row>
      <xdr:rowOff>101599</xdr:rowOff>
    </xdr:to>
    <xdr:graphicFrame macro="">
      <xdr:nvGraphicFramePr>
        <xdr:cNvPr id="6" name="Chart 5">
          <a:extLst>
            <a:ext uri="{FF2B5EF4-FFF2-40B4-BE49-F238E27FC236}">
              <a16:creationId xmlns:a16="http://schemas.microsoft.com/office/drawing/2014/main" id="{90A37D51-66D6-144C-8628-8A514419B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951"/>
  <sheetViews>
    <sheetView tabSelected="1" topLeftCell="A776" workbookViewId="0">
      <selection activeCell="B962" sqref="B962"/>
    </sheetView>
  </sheetViews>
  <sheetFormatPr baseColWidth="10" defaultRowHeight="16"/>
  <cols>
    <col min="1" max="1" width="34" style="3" customWidth="1"/>
    <col min="2" max="2" width="10.83203125" style="3"/>
    <col min="3" max="3" width="20.83203125" style="3" bestFit="1" customWidth="1"/>
    <col min="4" max="8" width="10.83203125" style="3"/>
    <col min="9" max="9" width="19.33203125" style="3" bestFit="1" customWidth="1"/>
    <col min="10" max="10" width="27.83203125" style="3" bestFit="1" customWidth="1"/>
    <col min="11" max="15" width="10.83203125" style="3"/>
    <col min="16" max="16" width="27.6640625" style="3" bestFit="1" customWidth="1"/>
    <col min="17" max="17" width="29.1640625" style="3" bestFit="1" customWidth="1"/>
    <col min="18" max="18" width="10.83203125" style="3"/>
    <col min="19" max="19" width="34.5" style="3" bestFit="1" customWidth="1"/>
    <col min="20" max="20" width="31.5" style="3" bestFit="1" customWidth="1"/>
    <col min="21" max="16384" width="10.83203125" style="3"/>
  </cols>
  <sheetData>
    <row r="1" spans="1:20" s="2" customFormat="1">
      <c r="A1" s="8" t="s">
        <v>0</v>
      </c>
      <c r="C1" s="8" t="s">
        <v>1</v>
      </c>
      <c r="D1" s="9" t="s">
        <v>2</v>
      </c>
      <c r="E1" s="2" t="s">
        <v>3</v>
      </c>
      <c r="F1" s="2" t="s">
        <v>4</v>
      </c>
      <c r="G1" s="2" t="s">
        <v>5</v>
      </c>
      <c r="H1" s="2" t="s">
        <v>6</v>
      </c>
      <c r="I1" s="2" t="s">
        <v>7</v>
      </c>
      <c r="J1" s="9" t="s">
        <v>8</v>
      </c>
      <c r="K1" s="9" t="s">
        <v>9</v>
      </c>
      <c r="L1" s="2" t="s">
        <v>10</v>
      </c>
      <c r="M1" s="2" t="s">
        <v>11</v>
      </c>
      <c r="N1" s="2" t="s">
        <v>12</v>
      </c>
      <c r="O1" s="9" t="s">
        <v>13</v>
      </c>
      <c r="P1" s="2" t="s">
        <v>14</v>
      </c>
      <c r="Q1" s="8" t="s">
        <v>15</v>
      </c>
      <c r="R1" s="2" t="s">
        <v>16</v>
      </c>
      <c r="S1" s="2" t="s">
        <v>17</v>
      </c>
      <c r="T1" s="8" t="s">
        <v>18</v>
      </c>
    </row>
    <row r="2" spans="1:20">
      <c r="A2" s="3" t="s">
        <v>1257</v>
      </c>
      <c r="C2" s="4">
        <v>3325</v>
      </c>
      <c r="D2" s="3">
        <v>322</v>
      </c>
      <c r="E2" s="3" t="s">
        <v>530</v>
      </c>
      <c r="F2" s="3" t="s">
        <v>1258</v>
      </c>
      <c r="G2" s="3" t="s">
        <v>29</v>
      </c>
      <c r="H2" s="3" t="s">
        <v>95</v>
      </c>
      <c r="I2" s="3">
        <v>322</v>
      </c>
      <c r="J2" s="3">
        <v>12</v>
      </c>
      <c r="K2" s="3">
        <v>0</v>
      </c>
      <c r="L2" s="3">
        <v>2</v>
      </c>
      <c r="N2" s="3" t="s">
        <v>40</v>
      </c>
      <c r="O2" s="4">
        <v>2683</v>
      </c>
      <c r="Q2" s="3">
        <v>664</v>
      </c>
      <c r="R2" s="3">
        <v>935</v>
      </c>
      <c r="S2" s="6">
        <v>9335310.8300000001</v>
      </c>
      <c r="T2" s="5">
        <v>2.6599999999999999E-2</v>
      </c>
    </row>
    <row r="3" spans="1:20">
      <c r="A3" s="3" t="s">
        <v>1255</v>
      </c>
      <c r="C3" s="4">
        <v>3129</v>
      </c>
      <c r="D3" s="3">
        <v>266</v>
      </c>
      <c r="E3" s="3" t="s">
        <v>42</v>
      </c>
      <c r="F3" s="3" t="s">
        <v>1256</v>
      </c>
      <c r="G3" s="3" t="s">
        <v>131</v>
      </c>
      <c r="H3" s="3" t="s">
        <v>95</v>
      </c>
      <c r="I3" s="3">
        <v>266</v>
      </c>
      <c r="K3" s="3">
        <v>0</v>
      </c>
      <c r="L3" s="3">
        <v>20</v>
      </c>
      <c r="N3" s="3" t="s">
        <v>25</v>
      </c>
      <c r="O3" s="4">
        <v>2607</v>
      </c>
      <c r="Q3" s="3">
        <v>643</v>
      </c>
      <c r="R3" s="3">
        <v>461</v>
      </c>
      <c r="S3" s="6">
        <v>148185.32999999999</v>
      </c>
      <c r="T3" s="5">
        <v>0.20649999999999999</v>
      </c>
    </row>
    <row r="4" spans="1:20">
      <c r="A4" s="3" t="s">
        <v>1253</v>
      </c>
      <c r="C4" s="4">
        <v>2526</v>
      </c>
      <c r="D4" s="3">
        <v>255</v>
      </c>
      <c r="E4" s="3" t="s">
        <v>59</v>
      </c>
      <c r="F4" s="3" t="s">
        <v>1254</v>
      </c>
      <c r="G4" s="3" t="s">
        <v>131</v>
      </c>
      <c r="H4" s="3" t="s">
        <v>23</v>
      </c>
      <c r="I4" s="3">
        <v>255</v>
      </c>
      <c r="J4" s="3">
        <v>16</v>
      </c>
      <c r="K4" s="3">
        <v>0</v>
      </c>
      <c r="L4" s="3">
        <v>10</v>
      </c>
      <c r="N4" s="3" t="s">
        <v>25</v>
      </c>
      <c r="O4" s="4">
        <v>1997</v>
      </c>
      <c r="Q4" s="3">
        <v>440</v>
      </c>
      <c r="R4" s="3">
        <v>341</v>
      </c>
      <c r="S4" s="4">
        <v>79108</v>
      </c>
      <c r="T4" s="5">
        <v>-0.1986</v>
      </c>
    </row>
    <row r="5" spans="1:20">
      <c r="A5" s="3" t="s">
        <v>1251</v>
      </c>
      <c r="C5" s="4">
        <v>1817</v>
      </c>
      <c r="D5" s="3">
        <v>46</v>
      </c>
      <c r="E5" s="3" t="s">
        <v>792</v>
      </c>
      <c r="F5" s="3" t="s">
        <v>1252</v>
      </c>
      <c r="G5" s="3" t="s">
        <v>826</v>
      </c>
      <c r="H5" s="3" t="s">
        <v>23</v>
      </c>
      <c r="I5" s="3">
        <v>46</v>
      </c>
      <c r="J5" s="3">
        <v>16</v>
      </c>
      <c r="K5" s="3">
        <v>0</v>
      </c>
      <c r="L5" s="3">
        <v>14</v>
      </c>
      <c r="N5" s="3" t="s">
        <v>77</v>
      </c>
      <c r="O5" s="4">
        <v>1042</v>
      </c>
      <c r="Q5" s="3">
        <v>304</v>
      </c>
      <c r="R5" s="3">
        <v>822</v>
      </c>
      <c r="S5" s="6">
        <v>18596.830000000002</v>
      </c>
      <c r="T5" s="5">
        <v>-0.45019999999999999</v>
      </c>
    </row>
    <row r="6" spans="1:20">
      <c r="A6" s="3" t="s">
        <v>1249</v>
      </c>
      <c r="C6" s="4">
        <v>1502</v>
      </c>
      <c r="D6" s="3">
        <v>94</v>
      </c>
      <c r="E6" s="3" t="s">
        <v>482</v>
      </c>
      <c r="F6" s="3" t="s">
        <v>1250</v>
      </c>
      <c r="G6" s="3" t="s">
        <v>29</v>
      </c>
      <c r="I6" s="3">
        <v>94</v>
      </c>
      <c r="J6" s="3">
        <v>20</v>
      </c>
      <c r="K6" s="3">
        <v>0</v>
      </c>
      <c r="L6" s="3">
        <v>3</v>
      </c>
      <c r="N6" s="3" t="s">
        <v>40</v>
      </c>
      <c r="O6" s="4">
        <v>1489</v>
      </c>
      <c r="Q6" s="3">
        <v>207</v>
      </c>
      <c r="R6" s="3">
        <v>13</v>
      </c>
      <c r="S6" s="6">
        <v>62290.17</v>
      </c>
      <c r="T6" s="5">
        <v>0.30449999999999999</v>
      </c>
    </row>
    <row r="7" spans="1:20">
      <c r="A7" s="3" t="s">
        <v>1247</v>
      </c>
      <c r="C7" s="4">
        <v>1123</v>
      </c>
      <c r="D7" s="3">
        <v>93</v>
      </c>
      <c r="E7" s="3" t="s">
        <v>134</v>
      </c>
      <c r="F7" s="3" t="s">
        <v>1248</v>
      </c>
      <c r="G7" s="3" t="s">
        <v>131</v>
      </c>
      <c r="H7" s="3" t="s">
        <v>23</v>
      </c>
      <c r="I7" s="3">
        <v>93</v>
      </c>
      <c r="O7" s="3">
        <v>926</v>
      </c>
      <c r="Q7" s="3">
        <v>140</v>
      </c>
      <c r="R7" s="3">
        <v>58</v>
      </c>
      <c r="S7" s="4">
        <v>140886</v>
      </c>
      <c r="T7" s="5">
        <v>-0.15359999999999999</v>
      </c>
    </row>
    <row r="8" spans="1:20">
      <c r="A8" s="3" t="s">
        <v>1245</v>
      </c>
      <c r="C8" s="3">
        <v>523</v>
      </c>
      <c r="D8" s="3">
        <v>33</v>
      </c>
      <c r="E8" s="3" t="s">
        <v>59</v>
      </c>
      <c r="F8" s="3" t="s">
        <v>1246</v>
      </c>
      <c r="G8" s="3" t="s">
        <v>29</v>
      </c>
      <c r="H8" s="3" t="s">
        <v>132</v>
      </c>
      <c r="I8" s="3">
        <v>33</v>
      </c>
      <c r="J8" s="3">
        <v>26</v>
      </c>
      <c r="K8" s="3">
        <v>0</v>
      </c>
      <c r="L8" s="3">
        <v>9</v>
      </c>
      <c r="N8" s="3" t="s">
        <v>40</v>
      </c>
      <c r="O8" s="3">
        <v>449</v>
      </c>
      <c r="Q8" s="3">
        <v>92</v>
      </c>
      <c r="R8" s="3">
        <v>57</v>
      </c>
      <c r="S8" s="6">
        <v>12095.5</v>
      </c>
      <c r="T8" s="5">
        <v>1.1134999999999999</v>
      </c>
    </row>
    <row r="9" spans="1:20">
      <c r="A9" s="3" t="s">
        <v>4115</v>
      </c>
      <c r="C9" s="3">
        <v>439</v>
      </c>
      <c r="D9" s="3">
        <v>45</v>
      </c>
      <c r="E9" s="3" t="s">
        <v>3111</v>
      </c>
      <c r="F9" s="3" t="s">
        <v>4116</v>
      </c>
      <c r="G9" s="3" t="s">
        <v>4031</v>
      </c>
      <c r="H9" s="3" t="s">
        <v>338</v>
      </c>
      <c r="I9" s="3">
        <v>45</v>
      </c>
      <c r="K9" s="3">
        <v>75</v>
      </c>
      <c r="L9" s="3">
        <v>0</v>
      </c>
      <c r="M9" s="3" t="s">
        <v>24</v>
      </c>
      <c r="O9" s="3">
        <v>339</v>
      </c>
      <c r="Q9" s="3">
        <v>81</v>
      </c>
      <c r="R9" s="3">
        <v>256</v>
      </c>
      <c r="S9" s="4">
        <v>293435600</v>
      </c>
      <c r="T9" s="5">
        <v>-6.3700000000000007E-2</v>
      </c>
    </row>
    <row r="10" spans="1:20">
      <c r="A10" s="3" t="s">
        <v>4112</v>
      </c>
      <c r="C10" s="3">
        <v>402</v>
      </c>
      <c r="D10" s="3">
        <v>19</v>
      </c>
      <c r="E10" s="3" t="s">
        <v>346</v>
      </c>
      <c r="F10" s="3" t="s">
        <v>4113</v>
      </c>
      <c r="G10" s="3" t="s">
        <v>4114</v>
      </c>
      <c r="H10" s="3" t="s">
        <v>338</v>
      </c>
      <c r="I10" s="3">
        <v>19</v>
      </c>
      <c r="K10" s="3">
        <v>30</v>
      </c>
      <c r="L10" s="3">
        <v>0</v>
      </c>
      <c r="M10" s="3" t="s">
        <v>698</v>
      </c>
      <c r="O10" s="3">
        <v>295</v>
      </c>
      <c r="Q10" s="3">
        <v>99</v>
      </c>
      <c r="R10" s="3">
        <v>210</v>
      </c>
      <c r="S10" s="6">
        <v>2072694.33</v>
      </c>
      <c r="T10" s="5">
        <v>-6.6E-3</v>
      </c>
    </row>
    <row r="11" spans="1:20">
      <c r="A11" s="3" t="s">
        <v>2873</v>
      </c>
      <c r="C11" s="3">
        <v>392</v>
      </c>
      <c r="D11" s="3">
        <v>27</v>
      </c>
      <c r="E11" s="3" t="s">
        <v>442</v>
      </c>
      <c r="F11" s="3" t="s">
        <v>2874</v>
      </c>
      <c r="G11" s="3" t="s">
        <v>2780</v>
      </c>
      <c r="H11" s="3" t="s">
        <v>23</v>
      </c>
      <c r="I11" s="3">
        <v>27</v>
      </c>
      <c r="K11" s="3">
        <v>1</v>
      </c>
      <c r="L11" s="3">
        <v>10</v>
      </c>
      <c r="M11" s="3" t="s">
        <v>2875</v>
      </c>
      <c r="N11" s="3" t="s">
        <v>40</v>
      </c>
      <c r="O11" s="3">
        <v>218</v>
      </c>
      <c r="Q11" s="3">
        <v>93</v>
      </c>
      <c r="R11" s="3">
        <v>13</v>
      </c>
      <c r="S11" s="6">
        <v>3799.17</v>
      </c>
      <c r="T11" s="5">
        <v>-0.56699999999999995</v>
      </c>
    </row>
    <row r="12" spans="1:20">
      <c r="A12" s="3" t="s">
        <v>1243</v>
      </c>
      <c r="C12" s="3">
        <v>374</v>
      </c>
      <c r="D12" s="3">
        <v>11</v>
      </c>
      <c r="E12" s="3" t="s">
        <v>163</v>
      </c>
      <c r="F12" s="3" t="s">
        <v>1244</v>
      </c>
      <c r="G12" s="3" t="s">
        <v>29</v>
      </c>
      <c r="H12" s="3" t="s">
        <v>480</v>
      </c>
      <c r="I12" s="3">
        <v>11</v>
      </c>
      <c r="J12" s="3">
        <v>24</v>
      </c>
      <c r="O12" s="3">
        <v>365</v>
      </c>
      <c r="Q12" s="3">
        <v>60</v>
      </c>
      <c r="R12" s="3">
        <v>6</v>
      </c>
      <c r="S12" s="4">
        <v>22257161</v>
      </c>
      <c r="T12" s="5">
        <v>-1.55E-2</v>
      </c>
    </row>
    <row r="13" spans="1:20">
      <c r="A13" s="3" t="s">
        <v>1241</v>
      </c>
      <c r="C13" s="3">
        <v>328</v>
      </c>
      <c r="D13" s="3">
        <v>52</v>
      </c>
      <c r="E13" s="3" t="s">
        <v>533</v>
      </c>
      <c r="F13" s="3" t="s">
        <v>1242</v>
      </c>
      <c r="G13" s="3" t="s">
        <v>29</v>
      </c>
      <c r="H13" s="3" t="s">
        <v>318</v>
      </c>
      <c r="I13" s="3">
        <v>52</v>
      </c>
      <c r="O13" s="3">
        <v>286</v>
      </c>
      <c r="Q13" s="3">
        <v>93</v>
      </c>
      <c r="R13" s="3">
        <v>2</v>
      </c>
      <c r="S13" s="6">
        <v>12943.83</v>
      </c>
      <c r="T13" s="5">
        <v>0.40250000000000002</v>
      </c>
    </row>
    <row r="14" spans="1:20">
      <c r="A14" s="3" t="s">
        <v>1239</v>
      </c>
      <c r="C14" s="3">
        <v>282</v>
      </c>
      <c r="D14" s="3">
        <v>29</v>
      </c>
      <c r="E14" s="3" t="s">
        <v>70</v>
      </c>
      <c r="F14" s="3" t="s">
        <v>1240</v>
      </c>
      <c r="G14" s="3" t="s">
        <v>131</v>
      </c>
      <c r="H14" s="3" t="s">
        <v>23</v>
      </c>
      <c r="I14" s="3">
        <v>29</v>
      </c>
      <c r="O14" s="3">
        <v>253</v>
      </c>
      <c r="Q14" s="3">
        <v>60</v>
      </c>
      <c r="R14" s="3">
        <v>4</v>
      </c>
      <c r="S14" s="6">
        <v>19083.330000000002</v>
      </c>
      <c r="T14" s="5">
        <v>0.1706</v>
      </c>
    </row>
    <row r="15" spans="1:20">
      <c r="A15" s="3" t="s">
        <v>1237</v>
      </c>
      <c r="C15" s="3">
        <v>258</v>
      </c>
      <c r="D15" s="3">
        <v>14</v>
      </c>
      <c r="E15" s="3" t="s">
        <v>59</v>
      </c>
      <c r="F15" s="3" t="s">
        <v>1238</v>
      </c>
      <c r="G15" s="3" t="s">
        <v>29</v>
      </c>
      <c r="H15" s="3" t="s">
        <v>23</v>
      </c>
      <c r="I15" s="3">
        <v>14</v>
      </c>
      <c r="J15" s="3">
        <v>16</v>
      </c>
      <c r="O15" s="3">
        <v>209</v>
      </c>
      <c r="Q15" s="3">
        <v>48</v>
      </c>
      <c r="R15" s="3">
        <v>74</v>
      </c>
      <c r="S15" s="6">
        <v>4767.83</v>
      </c>
      <c r="T15" s="5">
        <v>4.0000000000000001E-3</v>
      </c>
    </row>
    <row r="16" spans="1:20">
      <c r="A16" s="3" t="s">
        <v>1235</v>
      </c>
      <c r="C16" s="3">
        <v>253</v>
      </c>
      <c r="D16" s="3">
        <v>20</v>
      </c>
      <c r="E16" s="3" t="s">
        <v>70</v>
      </c>
      <c r="F16" s="3" t="s">
        <v>1236</v>
      </c>
      <c r="G16" s="3" t="s">
        <v>131</v>
      </c>
      <c r="H16" s="3" t="s">
        <v>39</v>
      </c>
      <c r="I16" s="3">
        <v>20</v>
      </c>
      <c r="J16" s="3">
        <v>16</v>
      </c>
      <c r="O16" s="3">
        <v>219</v>
      </c>
      <c r="Q16" s="3">
        <v>71</v>
      </c>
      <c r="R16" s="3">
        <v>13</v>
      </c>
      <c r="S16" s="6">
        <v>8234.83</v>
      </c>
      <c r="T16" s="5">
        <v>0.60709999999999997</v>
      </c>
    </row>
    <row r="17" spans="1:20">
      <c r="A17" s="3" t="s">
        <v>1233</v>
      </c>
      <c r="C17" s="3">
        <v>240</v>
      </c>
      <c r="D17" s="3">
        <v>22</v>
      </c>
      <c r="E17" s="3" t="s">
        <v>476</v>
      </c>
      <c r="F17" s="3" t="s">
        <v>1234</v>
      </c>
      <c r="G17" s="3" t="s">
        <v>29</v>
      </c>
      <c r="H17" s="3" t="s">
        <v>39</v>
      </c>
      <c r="I17" s="3">
        <v>22</v>
      </c>
      <c r="O17" s="3">
        <v>218</v>
      </c>
      <c r="Q17" s="3">
        <v>32</v>
      </c>
      <c r="R17" s="3">
        <v>20</v>
      </c>
      <c r="S17" s="6">
        <v>3143.83</v>
      </c>
      <c r="T17" s="5">
        <v>1.0355000000000001</v>
      </c>
    </row>
    <row r="18" spans="1:20">
      <c r="A18" s="3" t="s">
        <v>1231</v>
      </c>
      <c r="C18" s="3">
        <v>240</v>
      </c>
      <c r="D18" s="3">
        <v>2</v>
      </c>
      <c r="E18" s="3" t="s">
        <v>59</v>
      </c>
      <c r="F18" s="3" t="s">
        <v>1232</v>
      </c>
      <c r="G18" s="3" t="s">
        <v>29</v>
      </c>
      <c r="H18" s="3" t="s">
        <v>39</v>
      </c>
      <c r="I18" s="3">
        <v>2</v>
      </c>
      <c r="J18" s="3">
        <v>16</v>
      </c>
      <c r="O18" s="3">
        <v>153</v>
      </c>
      <c r="Q18" s="3">
        <v>67</v>
      </c>
      <c r="R18" s="3">
        <v>9</v>
      </c>
      <c r="S18" s="6">
        <v>7482.67</v>
      </c>
      <c r="T18" s="5">
        <v>0.34129999999999999</v>
      </c>
    </row>
    <row r="19" spans="1:20">
      <c r="A19" s="3" t="s">
        <v>1229</v>
      </c>
      <c r="C19" s="3">
        <v>237</v>
      </c>
      <c r="D19" s="3">
        <v>38</v>
      </c>
      <c r="E19" s="3" t="s">
        <v>1065</v>
      </c>
      <c r="F19" s="3" t="s">
        <v>1230</v>
      </c>
      <c r="G19" s="3" t="s">
        <v>29</v>
      </c>
      <c r="H19" s="3" t="s">
        <v>480</v>
      </c>
      <c r="I19" s="3">
        <v>38</v>
      </c>
      <c r="O19" s="3">
        <v>217</v>
      </c>
      <c r="Q19" s="3">
        <v>21</v>
      </c>
      <c r="R19" s="3">
        <v>2</v>
      </c>
    </row>
    <row r="20" spans="1:20">
      <c r="A20" s="3" t="s">
        <v>2871</v>
      </c>
      <c r="C20" s="3">
        <v>230</v>
      </c>
      <c r="D20" s="3">
        <v>24</v>
      </c>
      <c r="E20" s="3" t="s">
        <v>1459</v>
      </c>
      <c r="F20" s="3" t="s">
        <v>2872</v>
      </c>
      <c r="G20" s="3" t="s">
        <v>2405</v>
      </c>
      <c r="H20" s="3" t="s">
        <v>373</v>
      </c>
      <c r="I20" s="3">
        <v>24</v>
      </c>
      <c r="J20" s="4">
        <v>72104</v>
      </c>
      <c r="K20" s="3">
        <v>0</v>
      </c>
      <c r="L20" s="3">
        <v>1</v>
      </c>
      <c r="N20" s="3" t="s">
        <v>40</v>
      </c>
      <c r="O20" s="3">
        <v>227</v>
      </c>
      <c r="Q20" s="3">
        <v>28</v>
      </c>
    </row>
    <row r="21" spans="1:20">
      <c r="A21" s="3" t="s">
        <v>1227</v>
      </c>
      <c r="C21" s="3">
        <v>217</v>
      </c>
      <c r="D21" s="3">
        <v>33</v>
      </c>
      <c r="E21" s="3" t="s">
        <v>70</v>
      </c>
      <c r="F21" s="3" t="s">
        <v>1228</v>
      </c>
      <c r="G21" s="3" t="s">
        <v>29</v>
      </c>
      <c r="H21" s="3" t="s">
        <v>39</v>
      </c>
      <c r="I21" s="3">
        <v>33</v>
      </c>
      <c r="J21" s="3">
        <v>13</v>
      </c>
      <c r="O21" s="3">
        <v>203</v>
      </c>
      <c r="Q21" s="3">
        <v>80</v>
      </c>
      <c r="R21" s="3">
        <v>40</v>
      </c>
    </row>
    <row r="22" spans="1:20">
      <c r="A22" s="3" t="s">
        <v>1225</v>
      </c>
      <c r="C22" s="3">
        <v>204</v>
      </c>
      <c r="D22" s="3">
        <v>10</v>
      </c>
      <c r="E22" s="3" t="s">
        <v>88</v>
      </c>
      <c r="F22" s="3" t="s">
        <v>1226</v>
      </c>
      <c r="G22" s="3" t="s">
        <v>29</v>
      </c>
      <c r="I22" s="3">
        <v>10</v>
      </c>
      <c r="J22" s="3">
        <v>16</v>
      </c>
      <c r="O22" s="3">
        <v>198</v>
      </c>
      <c r="Q22" s="3">
        <v>36</v>
      </c>
      <c r="R22" s="3">
        <v>3</v>
      </c>
      <c r="S22" s="6">
        <v>8132.67</v>
      </c>
      <c r="T22" s="5">
        <v>0.48320000000000002</v>
      </c>
    </row>
    <row r="23" spans="1:20">
      <c r="A23" s="3" t="s">
        <v>1223</v>
      </c>
      <c r="C23" s="3">
        <v>199</v>
      </c>
      <c r="D23" s="3">
        <v>10</v>
      </c>
      <c r="E23" s="3" t="s">
        <v>48</v>
      </c>
      <c r="F23" s="3" t="s">
        <v>1224</v>
      </c>
      <c r="G23" s="3" t="s">
        <v>29</v>
      </c>
      <c r="H23" s="3" t="s">
        <v>39</v>
      </c>
      <c r="I23" s="3">
        <v>10</v>
      </c>
      <c r="J23" s="3">
        <v>1</v>
      </c>
      <c r="O23" s="3">
        <v>160</v>
      </c>
      <c r="Q23" s="3">
        <v>82</v>
      </c>
      <c r="R23" s="3">
        <v>15</v>
      </c>
      <c r="S23" s="6">
        <v>24382.67</v>
      </c>
      <c r="T23" s="5">
        <v>0.57679999999999998</v>
      </c>
    </row>
    <row r="24" spans="1:20">
      <c r="A24" s="3" t="s">
        <v>1221</v>
      </c>
      <c r="C24" s="3">
        <v>195</v>
      </c>
      <c r="D24" s="3">
        <v>34</v>
      </c>
      <c r="E24" s="3" t="s">
        <v>482</v>
      </c>
      <c r="F24" s="3" t="s">
        <v>1222</v>
      </c>
      <c r="G24" s="3" t="s">
        <v>29</v>
      </c>
      <c r="H24" s="3" t="s">
        <v>39</v>
      </c>
      <c r="I24" s="3">
        <v>34</v>
      </c>
      <c r="J24" s="3">
        <v>13</v>
      </c>
      <c r="O24" s="3">
        <v>173</v>
      </c>
      <c r="Q24" s="3">
        <v>50</v>
      </c>
      <c r="R24" s="3">
        <v>49</v>
      </c>
    </row>
    <row r="25" spans="1:20">
      <c r="A25" s="3" t="s">
        <v>1219</v>
      </c>
      <c r="C25" s="3">
        <v>179</v>
      </c>
      <c r="D25" s="3">
        <v>26</v>
      </c>
      <c r="E25" s="3" t="s">
        <v>533</v>
      </c>
      <c r="F25" s="3" t="s">
        <v>1220</v>
      </c>
      <c r="G25" s="3" t="s">
        <v>29</v>
      </c>
      <c r="I25" s="3">
        <v>26</v>
      </c>
      <c r="O25" s="3">
        <v>178</v>
      </c>
      <c r="Q25" s="3">
        <v>27</v>
      </c>
      <c r="S25" s="6">
        <v>2658.5</v>
      </c>
      <c r="T25" s="5">
        <v>-0.6895</v>
      </c>
    </row>
    <row r="26" spans="1:20">
      <c r="A26" s="3" t="s">
        <v>1216</v>
      </c>
      <c r="C26" s="3">
        <v>174</v>
      </c>
      <c r="D26" s="3">
        <v>36</v>
      </c>
      <c r="E26" s="3" t="s">
        <v>59</v>
      </c>
      <c r="F26" s="3" t="s">
        <v>1217</v>
      </c>
      <c r="G26" s="3" t="s">
        <v>1218</v>
      </c>
      <c r="H26" s="3" t="s">
        <v>23</v>
      </c>
      <c r="I26" s="3">
        <v>36</v>
      </c>
      <c r="J26" s="3">
        <v>12</v>
      </c>
      <c r="K26" s="3">
        <v>0</v>
      </c>
      <c r="L26" s="3">
        <v>1</v>
      </c>
      <c r="N26" s="3" t="s">
        <v>77</v>
      </c>
      <c r="O26" s="3">
        <v>114</v>
      </c>
      <c r="Q26" s="3">
        <v>22</v>
      </c>
      <c r="R26" s="3">
        <v>5</v>
      </c>
      <c r="S26" s="6">
        <v>5379.67</v>
      </c>
      <c r="T26" s="5">
        <v>-0.87270000000000003</v>
      </c>
    </row>
    <row r="27" spans="1:20">
      <c r="A27" s="3" t="s">
        <v>1216</v>
      </c>
      <c r="C27" s="3">
        <v>174</v>
      </c>
      <c r="D27" s="3">
        <v>36</v>
      </c>
      <c r="E27" s="3" t="s">
        <v>59</v>
      </c>
      <c r="F27" s="3" t="s">
        <v>1217</v>
      </c>
      <c r="G27" s="3" t="s">
        <v>1218</v>
      </c>
      <c r="H27" s="3" t="s">
        <v>23</v>
      </c>
      <c r="I27" s="3">
        <v>36</v>
      </c>
      <c r="J27" s="3">
        <v>12</v>
      </c>
      <c r="K27" s="3">
        <v>0</v>
      </c>
      <c r="L27" s="3">
        <v>1</v>
      </c>
      <c r="N27" s="3" t="s">
        <v>77</v>
      </c>
      <c r="O27" s="3">
        <v>114</v>
      </c>
      <c r="Q27" s="3">
        <v>22</v>
      </c>
      <c r="R27" s="3">
        <v>5</v>
      </c>
      <c r="S27" s="6">
        <v>5379.67</v>
      </c>
      <c r="T27" s="5">
        <v>-0.87270000000000003</v>
      </c>
    </row>
    <row r="28" spans="1:20">
      <c r="A28" s="3" t="s">
        <v>3900</v>
      </c>
      <c r="C28" s="3">
        <v>174</v>
      </c>
      <c r="D28" s="3">
        <v>35</v>
      </c>
      <c r="E28" s="3" t="s">
        <v>3901</v>
      </c>
      <c r="F28" s="3" t="s">
        <v>3902</v>
      </c>
      <c r="G28" s="3" t="s">
        <v>3745</v>
      </c>
      <c r="H28" s="3" t="s">
        <v>661</v>
      </c>
      <c r="I28" s="3">
        <v>35</v>
      </c>
      <c r="O28" s="3">
        <v>97</v>
      </c>
      <c r="Q28" s="3">
        <v>40</v>
      </c>
      <c r="R28" s="3">
        <v>8</v>
      </c>
    </row>
    <row r="29" spans="1:20">
      <c r="A29" s="3" t="s">
        <v>1214</v>
      </c>
      <c r="C29" s="3">
        <v>173</v>
      </c>
      <c r="E29" s="3" t="s">
        <v>371</v>
      </c>
      <c r="F29" s="3" t="s">
        <v>1215</v>
      </c>
      <c r="G29" s="3" t="s">
        <v>29</v>
      </c>
      <c r="J29" s="3">
        <v>24</v>
      </c>
      <c r="O29" s="3">
        <v>173</v>
      </c>
      <c r="Q29" s="3">
        <v>7</v>
      </c>
      <c r="S29" s="6">
        <v>32834.83</v>
      </c>
      <c r="T29" s="5">
        <v>0.1052</v>
      </c>
    </row>
    <row r="30" spans="1:20">
      <c r="A30" s="3" t="s">
        <v>1212</v>
      </c>
      <c r="C30" s="3">
        <v>163</v>
      </c>
      <c r="D30" s="3">
        <v>40</v>
      </c>
      <c r="E30" s="3" t="s">
        <v>42</v>
      </c>
      <c r="F30" s="3" t="s">
        <v>1213</v>
      </c>
      <c r="G30" s="3" t="s">
        <v>29</v>
      </c>
      <c r="H30" s="3" t="s">
        <v>39</v>
      </c>
      <c r="I30" s="3">
        <v>40</v>
      </c>
      <c r="J30" s="3">
        <v>12</v>
      </c>
      <c r="O30" s="3">
        <v>159</v>
      </c>
      <c r="Q30" s="3">
        <v>35</v>
      </c>
      <c r="R30" s="3">
        <v>43</v>
      </c>
    </row>
    <row r="31" spans="1:20">
      <c r="A31" s="3" t="s">
        <v>1208</v>
      </c>
      <c r="C31" s="3">
        <v>157</v>
      </c>
      <c r="D31" s="3">
        <v>4</v>
      </c>
      <c r="E31" s="3" t="s">
        <v>42</v>
      </c>
      <c r="F31" s="3" t="s">
        <v>1209</v>
      </c>
      <c r="G31" s="3" t="s">
        <v>29</v>
      </c>
      <c r="H31" s="3" t="s">
        <v>23</v>
      </c>
      <c r="I31" s="3">
        <v>4</v>
      </c>
      <c r="J31" s="3">
        <v>12</v>
      </c>
      <c r="O31" s="3">
        <v>140</v>
      </c>
      <c r="Q31" s="3">
        <v>44</v>
      </c>
      <c r="R31" s="3">
        <v>47</v>
      </c>
    </row>
    <row r="32" spans="1:20">
      <c r="A32" s="3" t="s">
        <v>1210</v>
      </c>
      <c r="C32" s="3">
        <v>157</v>
      </c>
      <c r="D32" s="3">
        <v>4</v>
      </c>
      <c r="E32" s="3" t="s">
        <v>371</v>
      </c>
      <c r="F32" s="3" t="s">
        <v>1211</v>
      </c>
      <c r="G32" s="3" t="s">
        <v>131</v>
      </c>
      <c r="H32" s="3" t="s">
        <v>911</v>
      </c>
      <c r="I32" s="3">
        <v>4</v>
      </c>
      <c r="J32" s="3">
        <v>12</v>
      </c>
      <c r="O32" s="3">
        <v>143</v>
      </c>
      <c r="Q32" s="3">
        <v>69</v>
      </c>
      <c r="R32" s="3">
        <v>65</v>
      </c>
    </row>
    <row r="33" spans="1:20">
      <c r="A33" s="3" t="s">
        <v>1206</v>
      </c>
      <c r="C33" s="3">
        <v>155</v>
      </c>
      <c r="D33" s="3">
        <v>16</v>
      </c>
      <c r="E33" s="3" t="s">
        <v>371</v>
      </c>
      <c r="F33" s="3" t="s">
        <v>1207</v>
      </c>
      <c r="G33" s="3" t="s">
        <v>681</v>
      </c>
      <c r="H33" s="3" t="s">
        <v>23</v>
      </c>
      <c r="I33" s="3">
        <v>16</v>
      </c>
      <c r="K33" s="3">
        <v>0</v>
      </c>
      <c r="L33" s="3">
        <v>3</v>
      </c>
      <c r="N33" s="3" t="s">
        <v>40</v>
      </c>
      <c r="O33" s="3">
        <v>132</v>
      </c>
      <c r="Q33" s="3">
        <v>34</v>
      </c>
      <c r="R33" s="3">
        <v>2</v>
      </c>
      <c r="S33" s="6">
        <v>22994.5</v>
      </c>
      <c r="T33" s="5">
        <v>0.44950000000000001</v>
      </c>
    </row>
    <row r="34" spans="1:20">
      <c r="A34" s="3" t="s">
        <v>1206</v>
      </c>
      <c r="C34" s="3">
        <v>155</v>
      </c>
      <c r="D34" s="3">
        <v>16</v>
      </c>
      <c r="E34" s="3" t="s">
        <v>371</v>
      </c>
      <c r="F34" s="3" t="s">
        <v>1207</v>
      </c>
      <c r="G34" s="3" t="s">
        <v>681</v>
      </c>
      <c r="H34" s="3" t="s">
        <v>23</v>
      </c>
      <c r="I34" s="3">
        <v>16</v>
      </c>
      <c r="K34" s="3">
        <v>0</v>
      </c>
      <c r="L34" s="3">
        <v>3</v>
      </c>
      <c r="N34" s="3" t="s">
        <v>40</v>
      </c>
      <c r="O34" s="3">
        <v>132</v>
      </c>
      <c r="Q34" s="3">
        <v>34</v>
      </c>
      <c r="R34" s="3">
        <v>2</v>
      </c>
      <c r="S34" s="6">
        <v>22994.5</v>
      </c>
      <c r="T34" s="5">
        <v>0.44950000000000001</v>
      </c>
    </row>
    <row r="35" spans="1:20">
      <c r="A35" s="3" t="s">
        <v>3897</v>
      </c>
      <c r="C35" s="3">
        <v>149</v>
      </c>
      <c r="D35" s="3">
        <v>10</v>
      </c>
      <c r="E35" s="3" t="s">
        <v>212</v>
      </c>
      <c r="F35" s="3" t="s">
        <v>3898</v>
      </c>
      <c r="G35" s="3" t="s">
        <v>3899</v>
      </c>
      <c r="H35" s="3" t="s">
        <v>39</v>
      </c>
      <c r="I35" s="3">
        <v>10</v>
      </c>
      <c r="O35" s="3">
        <v>143</v>
      </c>
      <c r="Q35" s="3">
        <v>36</v>
      </c>
      <c r="R35" s="3">
        <v>3</v>
      </c>
      <c r="S35" s="6">
        <v>12503.17</v>
      </c>
      <c r="T35" s="5">
        <v>0.53500000000000003</v>
      </c>
    </row>
    <row r="36" spans="1:20">
      <c r="A36" s="3" t="s">
        <v>1204</v>
      </c>
      <c r="C36" s="3">
        <v>148</v>
      </c>
      <c r="D36" s="3">
        <v>13</v>
      </c>
      <c r="E36" s="3" t="s">
        <v>93</v>
      </c>
      <c r="F36" s="3" t="s">
        <v>1205</v>
      </c>
      <c r="G36" s="3" t="s">
        <v>29</v>
      </c>
      <c r="H36" s="3" t="s">
        <v>23</v>
      </c>
      <c r="I36" s="3">
        <v>13</v>
      </c>
      <c r="O36" s="3">
        <v>114</v>
      </c>
      <c r="Q36" s="3">
        <v>40</v>
      </c>
      <c r="R36" s="3">
        <v>28</v>
      </c>
    </row>
    <row r="37" spans="1:20">
      <c r="A37" s="3" t="s">
        <v>2869</v>
      </c>
      <c r="C37" s="3">
        <v>146</v>
      </c>
      <c r="D37" s="3">
        <v>13</v>
      </c>
      <c r="E37" s="3" t="s">
        <v>73</v>
      </c>
      <c r="F37" s="3" t="s">
        <v>2870</v>
      </c>
      <c r="G37" s="3" t="s">
        <v>2538</v>
      </c>
      <c r="H37" s="3" t="s">
        <v>684</v>
      </c>
      <c r="I37" s="3">
        <v>13</v>
      </c>
      <c r="O37" s="3">
        <v>45</v>
      </c>
      <c r="Q37" s="3">
        <v>13</v>
      </c>
      <c r="R37" s="3">
        <v>12</v>
      </c>
      <c r="S37" s="6">
        <v>4767.67</v>
      </c>
      <c r="T37" s="5">
        <v>-0.47410000000000002</v>
      </c>
    </row>
    <row r="38" spans="1:20">
      <c r="A38" s="3" t="s">
        <v>2869</v>
      </c>
      <c r="C38" s="3">
        <v>146</v>
      </c>
      <c r="D38" s="3">
        <v>13</v>
      </c>
      <c r="E38" s="3" t="s">
        <v>73</v>
      </c>
      <c r="F38" s="3" t="s">
        <v>2870</v>
      </c>
      <c r="G38" s="3" t="s">
        <v>2538</v>
      </c>
      <c r="H38" s="3" t="s">
        <v>684</v>
      </c>
      <c r="I38" s="3">
        <v>13</v>
      </c>
      <c r="O38" s="3">
        <v>45</v>
      </c>
      <c r="Q38" s="3">
        <v>13</v>
      </c>
      <c r="R38" s="3">
        <v>12</v>
      </c>
      <c r="S38" s="6">
        <v>4767.67</v>
      </c>
      <c r="T38" s="5">
        <v>-0.47410000000000002</v>
      </c>
    </row>
    <row r="39" spans="1:20">
      <c r="A39" s="3" t="s">
        <v>1202</v>
      </c>
      <c r="C39" s="3">
        <v>142</v>
      </c>
      <c r="D39" s="3">
        <v>25</v>
      </c>
      <c r="E39" s="3" t="s">
        <v>37</v>
      </c>
      <c r="F39" s="3" t="s">
        <v>1203</v>
      </c>
      <c r="G39" s="3" t="s">
        <v>29</v>
      </c>
      <c r="I39" s="3">
        <v>25</v>
      </c>
      <c r="O39" s="3">
        <v>140</v>
      </c>
      <c r="Q39" s="3">
        <v>39</v>
      </c>
    </row>
    <row r="40" spans="1:20">
      <c r="A40" s="3" t="s">
        <v>2867</v>
      </c>
      <c r="C40" s="3">
        <v>142</v>
      </c>
      <c r="D40" s="3">
        <v>8</v>
      </c>
      <c r="E40" s="3" t="s">
        <v>27</v>
      </c>
      <c r="F40" s="3" t="s">
        <v>2868</v>
      </c>
      <c r="G40" s="3" t="s">
        <v>2414</v>
      </c>
      <c r="H40" s="3" t="s">
        <v>376</v>
      </c>
      <c r="I40" s="3">
        <v>8</v>
      </c>
      <c r="K40" s="3">
        <v>0</v>
      </c>
      <c r="L40" s="3">
        <v>5</v>
      </c>
      <c r="N40" s="3" t="s">
        <v>40</v>
      </c>
      <c r="O40" s="3">
        <v>86</v>
      </c>
      <c r="Q40" s="3">
        <v>12</v>
      </c>
      <c r="R40" s="3">
        <v>4</v>
      </c>
      <c r="S40" s="6">
        <v>2017.17</v>
      </c>
      <c r="T40" s="5">
        <v>-0.46089999999999998</v>
      </c>
    </row>
    <row r="41" spans="1:20">
      <c r="A41" s="3" t="s">
        <v>1199</v>
      </c>
      <c r="C41" s="3">
        <v>139</v>
      </c>
      <c r="D41" s="3">
        <v>16</v>
      </c>
      <c r="E41" s="3" t="s">
        <v>1200</v>
      </c>
      <c r="F41" s="3" t="s">
        <v>1201</v>
      </c>
      <c r="G41" s="3" t="s">
        <v>131</v>
      </c>
      <c r="H41" s="3" t="s">
        <v>23</v>
      </c>
      <c r="I41" s="3">
        <v>16</v>
      </c>
      <c r="O41" s="3">
        <v>77</v>
      </c>
      <c r="Q41" s="3">
        <v>34</v>
      </c>
      <c r="R41" s="3">
        <v>40</v>
      </c>
      <c r="S41" s="6">
        <v>2321.67</v>
      </c>
      <c r="T41" s="5">
        <v>2.4578000000000002</v>
      </c>
    </row>
    <row r="42" spans="1:20">
      <c r="A42" s="3" t="s">
        <v>1196</v>
      </c>
      <c r="C42" s="3">
        <v>138</v>
      </c>
      <c r="D42" s="3">
        <v>11</v>
      </c>
      <c r="E42" s="3" t="s">
        <v>263</v>
      </c>
      <c r="F42" s="3" t="s">
        <v>1197</v>
      </c>
      <c r="G42" s="3" t="s">
        <v>1198</v>
      </c>
      <c r="H42" s="3" t="s">
        <v>84</v>
      </c>
      <c r="I42" s="3">
        <v>11</v>
      </c>
      <c r="K42" s="3">
        <v>0</v>
      </c>
      <c r="L42" s="3">
        <v>1</v>
      </c>
      <c r="N42" s="3" t="s">
        <v>40</v>
      </c>
      <c r="O42" s="3">
        <v>97</v>
      </c>
      <c r="Q42" s="3">
        <v>22</v>
      </c>
      <c r="R42" s="3">
        <v>33</v>
      </c>
      <c r="S42" s="4">
        <v>12772</v>
      </c>
      <c r="T42" s="5">
        <v>-0.23469999999999999</v>
      </c>
    </row>
    <row r="43" spans="1:20">
      <c r="A43" s="3" t="s">
        <v>1191</v>
      </c>
      <c r="C43" s="3">
        <v>131</v>
      </c>
      <c r="D43" s="3">
        <v>7</v>
      </c>
      <c r="E43" s="3" t="s">
        <v>152</v>
      </c>
      <c r="F43" s="3" t="s">
        <v>1192</v>
      </c>
      <c r="G43" s="3" t="s">
        <v>22</v>
      </c>
      <c r="H43" s="3" t="s">
        <v>1193</v>
      </c>
      <c r="I43" s="3">
        <v>7</v>
      </c>
      <c r="O43" s="3">
        <v>128</v>
      </c>
      <c r="Q43" s="3">
        <v>48</v>
      </c>
      <c r="R43" s="3">
        <v>68</v>
      </c>
      <c r="S43" s="6">
        <v>44232405.670000002</v>
      </c>
      <c r="T43" s="5">
        <v>2.7000000000000001E-3</v>
      </c>
    </row>
    <row r="44" spans="1:20">
      <c r="A44" s="3" t="s">
        <v>1191</v>
      </c>
      <c r="C44" s="3">
        <v>131</v>
      </c>
      <c r="D44" s="3">
        <v>7</v>
      </c>
      <c r="E44" s="3" t="s">
        <v>152</v>
      </c>
      <c r="F44" s="3" t="s">
        <v>1192</v>
      </c>
      <c r="G44" s="3" t="s">
        <v>22</v>
      </c>
      <c r="H44" s="3" t="s">
        <v>1193</v>
      </c>
      <c r="I44" s="3">
        <v>7</v>
      </c>
      <c r="O44" s="3">
        <v>128</v>
      </c>
      <c r="Q44" s="3">
        <v>48</v>
      </c>
      <c r="R44" s="3">
        <v>68</v>
      </c>
      <c r="S44" s="6">
        <v>44232405.670000002</v>
      </c>
      <c r="T44" s="5">
        <v>2.7000000000000001E-3</v>
      </c>
    </row>
    <row r="45" spans="1:20">
      <c r="A45" s="3" t="s">
        <v>1194</v>
      </c>
      <c r="C45" s="3">
        <v>131</v>
      </c>
      <c r="E45" s="3" t="s">
        <v>427</v>
      </c>
      <c r="F45" s="3" t="s">
        <v>1195</v>
      </c>
      <c r="G45" s="3" t="s">
        <v>22</v>
      </c>
      <c r="H45" s="3" t="s">
        <v>39</v>
      </c>
      <c r="O45" s="3">
        <v>130</v>
      </c>
      <c r="Q45" s="3">
        <v>17</v>
      </c>
      <c r="S45" s="4">
        <v>17959084</v>
      </c>
      <c r="T45" s="5">
        <v>-0.28449999999999998</v>
      </c>
    </row>
    <row r="46" spans="1:20">
      <c r="A46" s="3" t="s">
        <v>1194</v>
      </c>
      <c r="C46" s="3">
        <v>131</v>
      </c>
      <c r="E46" s="3" t="s">
        <v>427</v>
      </c>
      <c r="F46" s="3" t="s">
        <v>1195</v>
      </c>
      <c r="G46" s="3" t="s">
        <v>22</v>
      </c>
      <c r="H46" s="3" t="s">
        <v>39</v>
      </c>
      <c r="O46" s="3">
        <v>130</v>
      </c>
      <c r="Q46" s="3">
        <v>17</v>
      </c>
      <c r="S46" s="4">
        <v>17959084</v>
      </c>
      <c r="T46" s="5">
        <v>-0.28449999999999998</v>
      </c>
    </row>
    <row r="47" spans="1:20">
      <c r="A47" s="3" t="s">
        <v>1189</v>
      </c>
      <c r="C47" s="3">
        <v>127</v>
      </c>
      <c r="D47" s="3">
        <v>5</v>
      </c>
      <c r="E47" s="3" t="s">
        <v>236</v>
      </c>
      <c r="F47" s="3" t="s">
        <v>1190</v>
      </c>
      <c r="G47" s="3" t="s">
        <v>29</v>
      </c>
      <c r="H47" s="3" t="s">
        <v>23</v>
      </c>
      <c r="I47" s="3">
        <v>5</v>
      </c>
      <c r="J47" s="3">
        <v>12</v>
      </c>
      <c r="K47" s="3">
        <v>0</v>
      </c>
      <c r="L47" s="3">
        <v>1</v>
      </c>
      <c r="N47" s="3" t="s">
        <v>40</v>
      </c>
      <c r="O47" s="3">
        <v>98</v>
      </c>
      <c r="Q47" s="3">
        <v>35</v>
      </c>
      <c r="R47" s="3">
        <v>33</v>
      </c>
      <c r="S47" s="4">
        <v>14367</v>
      </c>
      <c r="T47" s="5">
        <v>0.4728</v>
      </c>
    </row>
    <row r="48" spans="1:20">
      <c r="A48" s="3" t="s">
        <v>1187</v>
      </c>
      <c r="C48" s="3">
        <v>125</v>
      </c>
      <c r="D48" s="3">
        <v>27</v>
      </c>
      <c r="E48" s="3" t="s">
        <v>653</v>
      </c>
      <c r="F48" s="3" t="s">
        <v>1188</v>
      </c>
      <c r="G48" s="3" t="s">
        <v>29</v>
      </c>
      <c r="H48" s="3" t="s">
        <v>39</v>
      </c>
      <c r="I48" s="3">
        <v>27</v>
      </c>
      <c r="J48" s="3">
        <v>13</v>
      </c>
      <c r="O48" s="3">
        <v>116</v>
      </c>
      <c r="Q48" s="3">
        <v>22</v>
      </c>
      <c r="R48" s="3">
        <v>34</v>
      </c>
    </row>
    <row r="49" spans="1:20">
      <c r="A49" s="3" t="s">
        <v>1185</v>
      </c>
      <c r="C49" s="3">
        <v>124</v>
      </c>
      <c r="D49" s="3">
        <v>2</v>
      </c>
      <c r="E49" s="3" t="s">
        <v>70</v>
      </c>
      <c r="F49" s="3" t="s">
        <v>1186</v>
      </c>
      <c r="G49" s="3" t="s">
        <v>29</v>
      </c>
      <c r="H49" s="3" t="s">
        <v>23</v>
      </c>
      <c r="I49" s="3">
        <v>2</v>
      </c>
      <c r="J49" s="3">
        <v>12</v>
      </c>
      <c r="O49" s="3">
        <v>90</v>
      </c>
      <c r="Q49" s="3">
        <v>49</v>
      </c>
      <c r="R49" s="3">
        <v>4</v>
      </c>
      <c r="S49" s="6">
        <v>3136.67</v>
      </c>
      <c r="T49" s="5">
        <v>-0.75639999999999996</v>
      </c>
    </row>
    <row r="50" spans="1:20">
      <c r="A50" s="3" t="s">
        <v>1181</v>
      </c>
      <c r="C50" s="3">
        <v>117</v>
      </c>
      <c r="D50" s="3">
        <v>13</v>
      </c>
      <c r="E50" s="3" t="s">
        <v>530</v>
      </c>
      <c r="F50" s="3" t="s">
        <v>1182</v>
      </c>
      <c r="G50" s="3" t="s">
        <v>29</v>
      </c>
      <c r="I50" s="3">
        <v>13</v>
      </c>
      <c r="O50" s="3">
        <v>117</v>
      </c>
      <c r="Q50" s="3">
        <v>6</v>
      </c>
      <c r="R50" s="3">
        <v>109</v>
      </c>
      <c r="S50" s="6">
        <v>64735504540.5</v>
      </c>
      <c r="T50" s="5">
        <v>6.6E-3</v>
      </c>
    </row>
    <row r="51" spans="1:20">
      <c r="A51" s="3" t="s">
        <v>1183</v>
      </c>
      <c r="C51" s="3">
        <v>117</v>
      </c>
      <c r="D51" s="3">
        <v>7</v>
      </c>
      <c r="E51" s="3" t="s">
        <v>439</v>
      </c>
      <c r="F51" s="3" t="s">
        <v>1184</v>
      </c>
      <c r="G51" s="3" t="s">
        <v>131</v>
      </c>
      <c r="H51" s="3" t="s">
        <v>132</v>
      </c>
      <c r="I51" s="3">
        <v>7</v>
      </c>
      <c r="J51" s="3">
        <v>13</v>
      </c>
      <c r="O51" s="3">
        <v>105</v>
      </c>
      <c r="Q51" s="3">
        <v>31</v>
      </c>
      <c r="R51" s="3">
        <v>5</v>
      </c>
      <c r="T51" s="5">
        <v>-0.15440000000000001</v>
      </c>
    </row>
    <row r="52" spans="1:20">
      <c r="A52" s="3" t="s">
        <v>1179</v>
      </c>
      <c r="C52" s="3">
        <v>115</v>
      </c>
      <c r="D52" s="3">
        <v>22</v>
      </c>
      <c r="E52" s="3" t="s">
        <v>27</v>
      </c>
      <c r="F52" s="3" t="s">
        <v>1180</v>
      </c>
      <c r="G52" s="3" t="s">
        <v>29</v>
      </c>
      <c r="H52" s="3" t="s">
        <v>23</v>
      </c>
      <c r="I52" s="3">
        <v>22</v>
      </c>
      <c r="J52" s="3">
        <v>12</v>
      </c>
      <c r="O52" s="3">
        <v>107</v>
      </c>
      <c r="Q52" s="3">
        <v>39</v>
      </c>
      <c r="R52" s="3">
        <v>35</v>
      </c>
    </row>
    <row r="53" spans="1:20">
      <c r="A53" s="3" t="s">
        <v>4110</v>
      </c>
      <c r="C53" s="3">
        <v>113</v>
      </c>
      <c r="D53" s="3">
        <v>1</v>
      </c>
      <c r="E53" s="3" t="s">
        <v>1091</v>
      </c>
      <c r="F53" s="3" t="s">
        <v>4111</v>
      </c>
      <c r="G53" s="3" t="s">
        <v>4054</v>
      </c>
      <c r="H53" s="3" t="s">
        <v>39</v>
      </c>
      <c r="I53" s="3">
        <v>1</v>
      </c>
      <c r="O53" s="3">
        <v>66</v>
      </c>
      <c r="Q53" s="3">
        <v>16</v>
      </c>
      <c r="R53" s="3">
        <v>92</v>
      </c>
    </row>
    <row r="54" spans="1:20">
      <c r="A54" s="3" t="s">
        <v>1176</v>
      </c>
      <c r="C54" s="3">
        <v>110</v>
      </c>
      <c r="D54" s="3">
        <v>5</v>
      </c>
      <c r="E54" s="3" t="s">
        <v>1177</v>
      </c>
      <c r="F54" s="3" t="s">
        <v>1178</v>
      </c>
      <c r="G54" s="3" t="s">
        <v>131</v>
      </c>
      <c r="H54" s="3" t="s">
        <v>23</v>
      </c>
      <c r="I54" s="3">
        <v>5</v>
      </c>
      <c r="J54" s="3">
        <v>12</v>
      </c>
      <c r="O54" s="3">
        <v>83</v>
      </c>
      <c r="Q54" s="3">
        <v>48</v>
      </c>
      <c r="R54" s="3">
        <v>16</v>
      </c>
    </row>
    <row r="55" spans="1:20">
      <c r="A55" s="3" t="s">
        <v>1174</v>
      </c>
      <c r="C55" s="3">
        <v>110</v>
      </c>
      <c r="E55" s="3" t="s">
        <v>59</v>
      </c>
      <c r="F55" s="3" t="s">
        <v>1175</v>
      </c>
      <c r="G55" s="3" t="s">
        <v>826</v>
      </c>
      <c r="H55" s="3" t="s">
        <v>23</v>
      </c>
      <c r="J55" s="3">
        <v>12</v>
      </c>
      <c r="K55" s="3">
        <v>0</v>
      </c>
      <c r="L55" s="3">
        <v>4</v>
      </c>
      <c r="N55" s="3" t="s">
        <v>77</v>
      </c>
      <c r="O55" s="3">
        <v>99</v>
      </c>
      <c r="Q55" s="3">
        <v>27</v>
      </c>
      <c r="R55" s="3">
        <v>10</v>
      </c>
      <c r="S55" s="6">
        <v>6200.5</v>
      </c>
      <c r="T55" s="5">
        <v>0.47799999999999998</v>
      </c>
    </row>
    <row r="56" spans="1:20">
      <c r="A56" s="3" t="s">
        <v>1172</v>
      </c>
      <c r="C56" s="3">
        <v>105</v>
      </c>
      <c r="E56" s="3" t="s">
        <v>93</v>
      </c>
      <c r="F56" s="3" t="s">
        <v>1173</v>
      </c>
      <c r="G56" s="3" t="s">
        <v>29</v>
      </c>
      <c r="H56" s="3" t="s">
        <v>23</v>
      </c>
      <c r="J56" s="3">
        <v>13</v>
      </c>
      <c r="O56" s="3">
        <v>91</v>
      </c>
      <c r="Q56" s="3">
        <v>45</v>
      </c>
      <c r="R56" s="3">
        <v>68</v>
      </c>
      <c r="T56" s="5">
        <v>0.89029999999999998</v>
      </c>
    </row>
    <row r="57" spans="1:20">
      <c r="A57" s="3" t="s">
        <v>1170</v>
      </c>
      <c r="C57" s="3">
        <v>103</v>
      </c>
      <c r="D57" s="3">
        <v>7</v>
      </c>
      <c r="E57" s="3" t="s">
        <v>442</v>
      </c>
      <c r="F57" s="3" t="s">
        <v>1171</v>
      </c>
      <c r="G57" s="3" t="s">
        <v>29</v>
      </c>
      <c r="H57" s="3" t="s">
        <v>23</v>
      </c>
      <c r="I57" s="3">
        <v>7</v>
      </c>
      <c r="O57" s="3">
        <v>99</v>
      </c>
      <c r="Q57" s="3">
        <v>27</v>
      </c>
      <c r="S57" s="4">
        <v>2216</v>
      </c>
      <c r="T57" s="5">
        <v>0.11310000000000001</v>
      </c>
    </row>
    <row r="58" spans="1:20">
      <c r="A58" s="3" t="s">
        <v>1168</v>
      </c>
      <c r="C58" s="3">
        <v>102</v>
      </c>
      <c r="D58" s="3">
        <v>10</v>
      </c>
      <c r="E58" s="3" t="s">
        <v>70</v>
      </c>
      <c r="F58" s="3" t="s">
        <v>1169</v>
      </c>
      <c r="G58" s="3" t="s">
        <v>826</v>
      </c>
      <c r="H58" s="3" t="s">
        <v>23</v>
      </c>
      <c r="I58" s="3">
        <v>10</v>
      </c>
      <c r="J58" s="3">
        <v>22</v>
      </c>
      <c r="K58" s="3">
        <v>0</v>
      </c>
      <c r="L58" s="3">
        <v>6</v>
      </c>
      <c r="N58" s="3" t="s">
        <v>40</v>
      </c>
      <c r="O58" s="3">
        <v>79</v>
      </c>
      <c r="Q58" s="3">
        <v>15</v>
      </c>
      <c r="R58" s="3">
        <v>9</v>
      </c>
    </row>
    <row r="59" spans="1:20">
      <c r="A59" s="3" t="s">
        <v>1165</v>
      </c>
      <c r="C59" s="3">
        <v>99</v>
      </c>
      <c r="D59" s="3">
        <v>9</v>
      </c>
      <c r="E59" s="3" t="s">
        <v>1166</v>
      </c>
      <c r="F59" s="3" t="s">
        <v>1167</v>
      </c>
      <c r="G59" s="3" t="s">
        <v>29</v>
      </c>
      <c r="H59" s="3" t="s">
        <v>39</v>
      </c>
      <c r="I59" s="3">
        <v>9</v>
      </c>
      <c r="O59" s="3">
        <v>98</v>
      </c>
      <c r="Q59" s="3">
        <v>12</v>
      </c>
      <c r="S59" s="6">
        <v>1143.83</v>
      </c>
      <c r="T59" s="5">
        <v>3.5030000000000001</v>
      </c>
    </row>
    <row r="60" spans="1:20">
      <c r="A60" s="3" t="s">
        <v>1163</v>
      </c>
      <c r="C60" s="3">
        <v>97</v>
      </c>
      <c r="D60" s="3">
        <v>9</v>
      </c>
      <c r="E60" s="3" t="s">
        <v>371</v>
      </c>
      <c r="F60" s="3" t="s">
        <v>1164</v>
      </c>
      <c r="G60" s="3" t="s">
        <v>29</v>
      </c>
      <c r="H60" s="3" t="s">
        <v>39</v>
      </c>
      <c r="I60" s="3">
        <v>9</v>
      </c>
      <c r="J60" s="3">
        <v>14</v>
      </c>
      <c r="O60" s="3">
        <v>86</v>
      </c>
      <c r="Q60" s="3">
        <v>31</v>
      </c>
      <c r="R60" s="3">
        <v>24</v>
      </c>
    </row>
    <row r="61" spans="1:20">
      <c r="A61" s="3" t="s">
        <v>3895</v>
      </c>
      <c r="C61" s="3">
        <v>97</v>
      </c>
      <c r="D61" s="3">
        <v>5</v>
      </c>
      <c r="E61" s="3" t="s">
        <v>482</v>
      </c>
      <c r="F61" s="3" t="s">
        <v>3896</v>
      </c>
      <c r="G61" s="3" t="s">
        <v>3666</v>
      </c>
      <c r="H61" s="3" t="s">
        <v>338</v>
      </c>
      <c r="I61" s="3">
        <v>5</v>
      </c>
      <c r="O61" s="3">
        <v>74</v>
      </c>
      <c r="Q61" s="3">
        <v>14</v>
      </c>
    </row>
    <row r="62" spans="1:20">
      <c r="A62" s="3" t="s">
        <v>1161</v>
      </c>
      <c r="C62" s="3">
        <v>96</v>
      </c>
      <c r="D62" s="3">
        <v>11</v>
      </c>
      <c r="E62" s="3" t="s">
        <v>27</v>
      </c>
      <c r="F62" s="3" t="s">
        <v>1162</v>
      </c>
      <c r="G62" s="3" t="s">
        <v>29</v>
      </c>
      <c r="H62" s="3" t="s">
        <v>661</v>
      </c>
      <c r="I62" s="3">
        <v>11</v>
      </c>
      <c r="K62" s="3">
        <v>0</v>
      </c>
      <c r="L62" s="3">
        <v>2</v>
      </c>
      <c r="N62" s="3" t="s">
        <v>40</v>
      </c>
      <c r="O62" s="3">
        <v>88</v>
      </c>
      <c r="Q62" s="3">
        <v>17</v>
      </c>
      <c r="R62" s="3">
        <v>3</v>
      </c>
    </row>
    <row r="63" spans="1:20">
      <c r="A63" s="3" t="s">
        <v>1158</v>
      </c>
      <c r="C63" s="3">
        <v>95</v>
      </c>
      <c r="D63" s="3">
        <v>14</v>
      </c>
      <c r="E63" s="3" t="s">
        <v>1159</v>
      </c>
      <c r="F63" s="3" t="s">
        <v>1160</v>
      </c>
      <c r="G63" s="3" t="s">
        <v>29</v>
      </c>
      <c r="H63" s="3" t="s">
        <v>95</v>
      </c>
      <c r="I63" s="3">
        <v>14</v>
      </c>
      <c r="K63" s="3">
        <v>0</v>
      </c>
      <c r="L63" s="3">
        <v>2</v>
      </c>
      <c r="N63" s="3" t="s">
        <v>40</v>
      </c>
      <c r="O63" s="3">
        <v>85</v>
      </c>
      <c r="Q63" s="3">
        <v>13</v>
      </c>
      <c r="R63" s="3">
        <v>9</v>
      </c>
      <c r="S63" s="6">
        <v>17222.669999999998</v>
      </c>
      <c r="T63" s="5">
        <v>-0.39340000000000003</v>
      </c>
    </row>
    <row r="64" spans="1:20">
      <c r="A64" s="3" t="s">
        <v>1156</v>
      </c>
      <c r="C64" s="3">
        <v>95</v>
      </c>
      <c r="E64" s="3" t="s">
        <v>48</v>
      </c>
      <c r="F64" s="3" t="s">
        <v>1157</v>
      </c>
      <c r="G64" s="3" t="s">
        <v>29</v>
      </c>
      <c r="H64" s="3" t="s">
        <v>23</v>
      </c>
      <c r="K64" s="3">
        <v>0</v>
      </c>
      <c r="L64" s="3">
        <v>1</v>
      </c>
      <c r="N64" s="3" t="s">
        <v>40</v>
      </c>
      <c r="O64" s="3">
        <v>95</v>
      </c>
      <c r="Q64" s="3">
        <v>14</v>
      </c>
      <c r="T64" s="5">
        <v>0.9677</v>
      </c>
    </row>
    <row r="65" spans="1:20">
      <c r="A65" s="3" t="s">
        <v>4107</v>
      </c>
      <c r="C65" s="3">
        <v>94</v>
      </c>
      <c r="D65" s="3">
        <v>10</v>
      </c>
      <c r="E65" s="3" t="s">
        <v>533</v>
      </c>
      <c r="F65" s="3" t="s">
        <v>4108</v>
      </c>
      <c r="G65" s="3" t="s">
        <v>4109</v>
      </c>
      <c r="H65" s="3" t="s">
        <v>1547</v>
      </c>
      <c r="I65" s="3">
        <v>10</v>
      </c>
      <c r="K65" s="3">
        <v>0</v>
      </c>
      <c r="L65" s="3">
        <v>3</v>
      </c>
      <c r="N65" s="3" t="s">
        <v>77</v>
      </c>
      <c r="O65" s="3">
        <v>66</v>
      </c>
      <c r="Q65" s="3">
        <v>6</v>
      </c>
      <c r="R65" s="3">
        <v>23</v>
      </c>
    </row>
    <row r="66" spans="1:20">
      <c r="A66" s="3" t="s">
        <v>1154</v>
      </c>
      <c r="C66" s="3">
        <v>91</v>
      </c>
      <c r="D66" s="3">
        <v>11</v>
      </c>
      <c r="E66" s="3" t="s">
        <v>27</v>
      </c>
      <c r="F66" s="3" t="s">
        <v>1155</v>
      </c>
      <c r="G66" s="3" t="s">
        <v>29</v>
      </c>
      <c r="H66" s="3" t="s">
        <v>132</v>
      </c>
      <c r="I66" s="3">
        <v>11</v>
      </c>
      <c r="J66" s="3">
        <v>72</v>
      </c>
      <c r="O66" s="3">
        <v>89</v>
      </c>
      <c r="Q66" s="3">
        <v>14</v>
      </c>
      <c r="R66" s="3">
        <v>13</v>
      </c>
    </row>
    <row r="67" spans="1:20">
      <c r="A67" s="3" t="s">
        <v>1152</v>
      </c>
      <c r="C67" s="3">
        <v>91</v>
      </c>
      <c r="D67" s="3">
        <v>4</v>
      </c>
      <c r="E67" s="3" t="s">
        <v>70</v>
      </c>
      <c r="F67" s="3" t="s">
        <v>1153</v>
      </c>
      <c r="G67" s="3" t="s">
        <v>131</v>
      </c>
      <c r="H67" s="3" t="s">
        <v>1087</v>
      </c>
      <c r="I67" s="3">
        <v>4</v>
      </c>
      <c r="J67" s="3">
        <v>14</v>
      </c>
      <c r="K67" s="3">
        <v>0</v>
      </c>
      <c r="L67" s="3">
        <v>1</v>
      </c>
      <c r="N67" s="3" t="s">
        <v>77</v>
      </c>
      <c r="O67" s="3">
        <v>82</v>
      </c>
      <c r="Q67" s="3">
        <v>46</v>
      </c>
      <c r="R67" s="3">
        <v>53</v>
      </c>
      <c r="S67" s="6">
        <v>5297.83</v>
      </c>
      <c r="T67" s="5">
        <v>1.0991</v>
      </c>
    </row>
    <row r="68" spans="1:20">
      <c r="A68" s="3" t="s">
        <v>2865</v>
      </c>
      <c r="C68" s="3">
        <v>91</v>
      </c>
      <c r="D68" s="3">
        <v>4</v>
      </c>
      <c r="E68" s="3" t="s">
        <v>59</v>
      </c>
      <c r="F68" s="3" t="s">
        <v>2866</v>
      </c>
      <c r="G68" s="3" t="s">
        <v>2414</v>
      </c>
      <c r="H68" s="3" t="s">
        <v>23</v>
      </c>
      <c r="I68" s="3">
        <v>4</v>
      </c>
      <c r="K68" s="3">
        <v>0</v>
      </c>
      <c r="L68" s="3">
        <v>1</v>
      </c>
      <c r="N68" s="3" t="s">
        <v>77</v>
      </c>
      <c r="O68" s="3">
        <v>62</v>
      </c>
      <c r="Q68" s="3">
        <v>15</v>
      </c>
      <c r="R68" s="3">
        <v>23</v>
      </c>
      <c r="S68" s="6">
        <v>8071.83</v>
      </c>
      <c r="T68" s="5">
        <v>0.16450000000000001</v>
      </c>
    </row>
    <row r="69" spans="1:20">
      <c r="A69" s="3" t="s">
        <v>1150</v>
      </c>
      <c r="C69" s="3">
        <v>89</v>
      </c>
      <c r="D69" s="3">
        <v>1</v>
      </c>
      <c r="E69" s="3" t="s">
        <v>59</v>
      </c>
      <c r="F69" s="3" t="s">
        <v>1151</v>
      </c>
      <c r="G69" s="3" t="s">
        <v>535</v>
      </c>
      <c r="H69" s="3" t="s">
        <v>373</v>
      </c>
      <c r="I69" s="3">
        <v>1</v>
      </c>
      <c r="J69" s="3">
        <v>12</v>
      </c>
      <c r="O69" s="3">
        <v>88</v>
      </c>
      <c r="Q69" s="3">
        <v>3</v>
      </c>
      <c r="R69" s="3">
        <v>84</v>
      </c>
    </row>
    <row r="70" spans="1:20">
      <c r="A70" s="3" t="s">
        <v>1150</v>
      </c>
      <c r="C70" s="3">
        <v>89</v>
      </c>
      <c r="D70" s="3">
        <v>1</v>
      </c>
      <c r="E70" s="3" t="s">
        <v>59</v>
      </c>
      <c r="F70" s="3" t="s">
        <v>1151</v>
      </c>
      <c r="G70" s="3" t="s">
        <v>535</v>
      </c>
      <c r="H70" s="3" t="s">
        <v>373</v>
      </c>
      <c r="I70" s="3">
        <v>1</v>
      </c>
      <c r="J70" s="3">
        <v>12</v>
      </c>
      <c r="O70" s="3">
        <v>88</v>
      </c>
      <c r="Q70" s="3">
        <v>3</v>
      </c>
      <c r="R70" s="3">
        <v>84</v>
      </c>
    </row>
    <row r="71" spans="1:20">
      <c r="A71" s="3" t="s">
        <v>2862</v>
      </c>
      <c r="C71" s="3">
        <v>88</v>
      </c>
      <c r="D71" s="3">
        <v>25</v>
      </c>
      <c r="E71" s="3" t="s">
        <v>1860</v>
      </c>
      <c r="F71" s="3" t="s">
        <v>2863</v>
      </c>
      <c r="G71" s="3" t="s">
        <v>2405</v>
      </c>
      <c r="H71" s="3" t="s">
        <v>661</v>
      </c>
      <c r="I71" s="3">
        <v>25</v>
      </c>
      <c r="K71" s="3">
        <v>3</v>
      </c>
      <c r="L71" s="3">
        <v>5</v>
      </c>
      <c r="M71" s="3" t="s">
        <v>2864</v>
      </c>
      <c r="N71" s="3" t="s">
        <v>40</v>
      </c>
      <c r="O71" s="3">
        <v>70</v>
      </c>
      <c r="Q71" s="3">
        <v>16</v>
      </c>
      <c r="R71" s="3">
        <v>13</v>
      </c>
      <c r="S71" s="6">
        <v>7191.67</v>
      </c>
      <c r="T71" s="5">
        <v>-0.14080000000000001</v>
      </c>
    </row>
    <row r="72" spans="1:20">
      <c r="A72" s="3" t="s">
        <v>1148</v>
      </c>
      <c r="C72" s="3">
        <v>88</v>
      </c>
      <c r="D72" s="3">
        <v>10</v>
      </c>
      <c r="E72" s="3" t="s">
        <v>533</v>
      </c>
      <c r="F72" s="3" t="s">
        <v>1149</v>
      </c>
      <c r="G72" s="3" t="s">
        <v>826</v>
      </c>
      <c r="H72" s="3" t="s">
        <v>23</v>
      </c>
      <c r="I72" s="3">
        <v>10</v>
      </c>
      <c r="O72" s="3">
        <v>79</v>
      </c>
      <c r="Q72" s="3">
        <v>19</v>
      </c>
      <c r="R72" s="3">
        <v>27</v>
      </c>
      <c r="T72" s="5">
        <v>-0.83409999999999995</v>
      </c>
    </row>
    <row r="73" spans="1:20">
      <c r="A73" s="3" t="s">
        <v>3893</v>
      </c>
      <c r="C73" s="3">
        <v>87</v>
      </c>
      <c r="D73" s="3">
        <v>33</v>
      </c>
      <c r="E73" s="3" t="s">
        <v>174</v>
      </c>
      <c r="F73" s="3" t="s">
        <v>3894</v>
      </c>
      <c r="G73" s="3" t="s">
        <v>3666</v>
      </c>
      <c r="I73" s="3">
        <v>33</v>
      </c>
      <c r="K73" s="4">
        <v>4181</v>
      </c>
      <c r="L73" s="3">
        <v>46</v>
      </c>
      <c r="M73" s="3" t="s">
        <v>24</v>
      </c>
      <c r="N73" s="3" t="s">
        <v>25</v>
      </c>
      <c r="O73" s="3">
        <v>78</v>
      </c>
      <c r="Q73" s="3">
        <v>19</v>
      </c>
      <c r="R73" s="3">
        <v>1</v>
      </c>
      <c r="S73" s="4">
        <v>32118841</v>
      </c>
      <c r="T73" s="5">
        <v>-8.9300000000000004E-2</v>
      </c>
    </row>
    <row r="74" spans="1:20">
      <c r="A74" s="3" t="s">
        <v>1146</v>
      </c>
      <c r="C74" s="3">
        <v>87</v>
      </c>
      <c r="D74" s="3">
        <v>10</v>
      </c>
      <c r="E74" s="3" t="s">
        <v>70</v>
      </c>
      <c r="F74" s="3" t="s">
        <v>1147</v>
      </c>
      <c r="G74" s="3" t="s">
        <v>29</v>
      </c>
      <c r="H74" s="3" t="s">
        <v>318</v>
      </c>
      <c r="I74" s="3">
        <v>10</v>
      </c>
      <c r="J74" s="3">
        <v>50</v>
      </c>
      <c r="O74" s="3">
        <v>87</v>
      </c>
      <c r="Q74" s="3">
        <v>34</v>
      </c>
      <c r="R74" s="3">
        <v>31</v>
      </c>
    </row>
    <row r="75" spans="1:20">
      <c r="A75" s="3" t="s">
        <v>1143</v>
      </c>
      <c r="C75" s="3">
        <v>84</v>
      </c>
      <c r="D75" s="3">
        <v>16</v>
      </c>
      <c r="E75" s="3" t="s">
        <v>27</v>
      </c>
      <c r="F75" s="3" t="s">
        <v>1144</v>
      </c>
      <c r="G75" s="3" t="s">
        <v>131</v>
      </c>
      <c r="H75" s="3" t="s">
        <v>1145</v>
      </c>
      <c r="I75" s="3">
        <v>16</v>
      </c>
      <c r="O75" s="3">
        <v>62</v>
      </c>
      <c r="Q75" s="3">
        <v>14</v>
      </c>
      <c r="R75" s="3">
        <v>11</v>
      </c>
    </row>
    <row r="76" spans="1:20">
      <c r="A76" s="3" t="s">
        <v>1141</v>
      </c>
      <c r="C76" s="3">
        <v>83</v>
      </c>
      <c r="D76" s="3">
        <v>13</v>
      </c>
      <c r="E76" s="3" t="s">
        <v>371</v>
      </c>
      <c r="F76" s="3" t="s">
        <v>1142</v>
      </c>
      <c r="G76" s="3" t="s">
        <v>29</v>
      </c>
      <c r="H76" s="3" t="s">
        <v>373</v>
      </c>
      <c r="I76" s="3">
        <v>13</v>
      </c>
      <c r="K76" s="3">
        <v>12</v>
      </c>
      <c r="L76" s="3">
        <v>2</v>
      </c>
      <c r="M76" s="3" t="s">
        <v>698</v>
      </c>
      <c r="N76" s="3" t="s">
        <v>40</v>
      </c>
      <c r="O76" s="3">
        <v>82</v>
      </c>
      <c r="Q76" s="3">
        <v>13</v>
      </c>
      <c r="R76" s="3">
        <v>1</v>
      </c>
      <c r="S76" s="6">
        <v>13862393.33</v>
      </c>
      <c r="T76" s="5">
        <v>-0.1842</v>
      </c>
    </row>
    <row r="77" spans="1:20">
      <c r="A77" s="3" t="s">
        <v>1137</v>
      </c>
      <c r="C77" s="3">
        <v>81</v>
      </c>
      <c r="D77" s="3">
        <v>3</v>
      </c>
      <c r="E77" s="3" t="s">
        <v>42</v>
      </c>
      <c r="F77" s="3" t="s">
        <v>1138</v>
      </c>
      <c r="G77" s="3" t="s">
        <v>29</v>
      </c>
      <c r="H77" s="3" t="s">
        <v>23</v>
      </c>
      <c r="I77" s="3">
        <v>3</v>
      </c>
      <c r="J77" s="3">
        <v>15</v>
      </c>
      <c r="O77" s="3">
        <v>71</v>
      </c>
      <c r="Q77" s="3">
        <v>11</v>
      </c>
      <c r="R77" s="3">
        <v>2</v>
      </c>
    </row>
    <row r="78" spans="1:20">
      <c r="A78" s="3" t="s">
        <v>1139</v>
      </c>
      <c r="C78" s="3">
        <v>81</v>
      </c>
      <c r="D78" s="3">
        <v>2</v>
      </c>
      <c r="E78" s="3" t="s">
        <v>952</v>
      </c>
      <c r="F78" s="3" t="s">
        <v>1140</v>
      </c>
      <c r="G78" s="3" t="s">
        <v>29</v>
      </c>
      <c r="H78" s="3" t="s">
        <v>39</v>
      </c>
      <c r="I78" s="3">
        <v>2</v>
      </c>
      <c r="J78" s="3">
        <v>13</v>
      </c>
      <c r="O78" s="3">
        <v>68</v>
      </c>
      <c r="Q78" s="3">
        <v>23</v>
      </c>
      <c r="R78" s="3">
        <v>2</v>
      </c>
      <c r="T78" s="5">
        <v>-6.6E-3</v>
      </c>
    </row>
    <row r="79" spans="1:20">
      <c r="A79" s="3" t="s">
        <v>1135</v>
      </c>
      <c r="C79" s="3">
        <v>80</v>
      </c>
      <c r="D79" s="3">
        <v>8</v>
      </c>
      <c r="E79" s="3" t="s">
        <v>59</v>
      </c>
      <c r="F79" s="3" t="s">
        <v>1136</v>
      </c>
      <c r="G79" s="3" t="s">
        <v>29</v>
      </c>
      <c r="H79" s="3" t="s">
        <v>39</v>
      </c>
      <c r="I79" s="3">
        <v>8</v>
      </c>
      <c r="O79" s="3">
        <v>75</v>
      </c>
      <c r="Q79" s="3">
        <v>20</v>
      </c>
      <c r="R79" s="3">
        <v>2</v>
      </c>
    </row>
    <row r="80" spans="1:20">
      <c r="A80" s="3" t="s">
        <v>1130</v>
      </c>
      <c r="C80" s="3">
        <v>79</v>
      </c>
      <c r="D80" s="3">
        <v>10</v>
      </c>
      <c r="E80" s="3" t="s">
        <v>70</v>
      </c>
      <c r="F80" s="3" t="s">
        <v>1131</v>
      </c>
      <c r="G80" s="3" t="s">
        <v>29</v>
      </c>
      <c r="H80" s="3" t="s">
        <v>39</v>
      </c>
      <c r="I80" s="3">
        <v>10</v>
      </c>
      <c r="K80" s="3">
        <v>0</v>
      </c>
      <c r="L80" s="3">
        <v>1</v>
      </c>
      <c r="N80" s="3" t="s">
        <v>25</v>
      </c>
      <c r="O80" s="3">
        <v>71</v>
      </c>
      <c r="Q80" s="3">
        <v>18</v>
      </c>
      <c r="R80" s="3">
        <v>3</v>
      </c>
    </row>
    <row r="81" spans="1:20">
      <c r="A81" s="3" t="s">
        <v>1132</v>
      </c>
      <c r="C81" s="3">
        <v>79</v>
      </c>
      <c r="D81" s="3">
        <v>3</v>
      </c>
      <c r="E81" s="3" t="s">
        <v>1133</v>
      </c>
      <c r="F81" s="3" t="s">
        <v>1134</v>
      </c>
      <c r="G81" s="3" t="s">
        <v>29</v>
      </c>
      <c r="H81" s="3" t="s">
        <v>39</v>
      </c>
      <c r="I81" s="3">
        <v>3</v>
      </c>
      <c r="O81" s="3">
        <v>36</v>
      </c>
      <c r="Q81" s="3">
        <v>11</v>
      </c>
      <c r="R81" s="3">
        <v>1</v>
      </c>
    </row>
    <row r="82" spans="1:20">
      <c r="A82" s="3" t="s">
        <v>1124</v>
      </c>
      <c r="C82" s="3">
        <v>77</v>
      </c>
      <c r="D82" s="3">
        <v>2</v>
      </c>
      <c r="E82" s="3" t="s">
        <v>59</v>
      </c>
      <c r="F82" s="3" t="s">
        <v>1125</v>
      </c>
      <c r="G82" s="3" t="s">
        <v>1126</v>
      </c>
      <c r="H82" s="3" t="s">
        <v>23</v>
      </c>
      <c r="I82" s="3">
        <v>2</v>
      </c>
      <c r="O82" s="3">
        <v>74</v>
      </c>
      <c r="Q82" s="3">
        <v>20</v>
      </c>
      <c r="T82" s="5">
        <v>0.72150000000000003</v>
      </c>
    </row>
    <row r="83" spans="1:20">
      <c r="A83" s="3" t="s">
        <v>1124</v>
      </c>
      <c r="C83" s="3">
        <v>77</v>
      </c>
      <c r="D83" s="3">
        <v>2</v>
      </c>
      <c r="E83" s="3" t="s">
        <v>59</v>
      </c>
      <c r="F83" s="3" t="s">
        <v>1125</v>
      </c>
      <c r="G83" s="3" t="s">
        <v>1126</v>
      </c>
      <c r="H83" s="3" t="s">
        <v>23</v>
      </c>
      <c r="I83" s="3">
        <v>2</v>
      </c>
      <c r="O83" s="3">
        <v>74</v>
      </c>
      <c r="Q83" s="3">
        <v>20</v>
      </c>
      <c r="T83" s="5">
        <v>0.72150000000000003</v>
      </c>
    </row>
    <row r="84" spans="1:20">
      <c r="A84" s="3" t="s">
        <v>1124</v>
      </c>
      <c r="C84" s="3">
        <v>77</v>
      </c>
      <c r="D84" s="3">
        <v>2</v>
      </c>
      <c r="E84" s="3" t="s">
        <v>59</v>
      </c>
      <c r="F84" s="3" t="s">
        <v>1125</v>
      </c>
      <c r="G84" s="3" t="s">
        <v>1126</v>
      </c>
      <c r="H84" s="3" t="s">
        <v>23</v>
      </c>
      <c r="I84" s="3">
        <v>2</v>
      </c>
      <c r="O84" s="3">
        <v>74</v>
      </c>
      <c r="Q84" s="3">
        <v>20</v>
      </c>
      <c r="T84" s="5">
        <v>0.72150000000000003</v>
      </c>
    </row>
    <row r="85" spans="1:20">
      <c r="A85" s="3" t="s">
        <v>1127</v>
      </c>
      <c r="C85" s="3">
        <v>77</v>
      </c>
      <c r="D85" s="3">
        <v>1</v>
      </c>
      <c r="E85" s="3" t="s">
        <v>735</v>
      </c>
      <c r="F85" s="3" t="s">
        <v>1128</v>
      </c>
      <c r="G85" s="3" t="s">
        <v>29</v>
      </c>
      <c r="H85" s="3" t="s">
        <v>1129</v>
      </c>
      <c r="I85" s="3">
        <v>1</v>
      </c>
      <c r="J85" s="3">
        <v>8</v>
      </c>
      <c r="O85" s="3">
        <v>77</v>
      </c>
      <c r="Q85" s="3">
        <v>11</v>
      </c>
      <c r="R85" s="3">
        <v>1</v>
      </c>
    </row>
    <row r="86" spans="1:20">
      <c r="A86" s="3" t="s">
        <v>4105</v>
      </c>
      <c r="C86" s="3">
        <v>77</v>
      </c>
      <c r="E86" s="3" t="s">
        <v>70</v>
      </c>
      <c r="F86" s="3" t="s">
        <v>4106</v>
      </c>
      <c r="G86" s="3" t="s">
        <v>4054</v>
      </c>
      <c r="H86" s="3" t="s">
        <v>684</v>
      </c>
      <c r="K86" s="3">
        <v>0</v>
      </c>
      <c r="L86" s="3">
        <v>17</v>
      </c>
      <c r="N86" s="3" t="s">
        <v>77</v>
      </c>
      <c r="O86" s="3">
        <v>69</v>
      </c>
      <c r="Q86" s="3">
        <v>18</v>
      </c>
      <c r="R86" s="3">
        <v>19</v>
      </c>
      <c r="S86" s="6">
        <v>48528.67</v>
      </c>
      <c r="T86" s="5">
        <v>0.16139999999999999</v>
      </c>
    </row>
    <row r="87" spans="1:20">
      <c r="A87" s="3" t="s">
        <v>1122</v>
      </c>
      <c r="C87" s="3">
        <v>76</v>
      </c>
      <c r="D87" s="3">
        <v>8</v>
      </c>
      <c r="E87" s="3" t="s">
        <v>307</v>
      </c>
      <c r="F87" s="3" t="s">
        <v>1123</v>
      </c>
      <c r="G87" s="3" t="s">
        <v>29</v>
      </c>
      <c r="H87" s="3" t="s">
        <v>95</v>
      </c>
      <c r="I87" s="3">
        <v>8</v>
      </c>
      <c r="J87" s="3">
        <v>12</v>
      </c>
      <c r="O87" s="3">
        <v>55</v>
      </c>
      <c r="Q87" s="3">
        <v>25</v>
      </c>
      <c r="R87" s="3">
        <v>1</v>
      </c>
      <c r="T87" s="5">
        <v>6.1372999999999998</v>
      </c>
    </row>
    <row r="88" spans="1:20">
      <c r="A88" s="3" t="s">
        <v>1118</v>
      </c>
      <c r="C88" s="3">
        <v>73</v>
      </c>
      <c r="D88" s="3">
        <v>5</v>
      </c>
      <c r="E88" s="3" t="s">
        <v>482</v>
      </c>
      <c r="F88" s="3" t="s">
        <v>1119</v>
      </c>
      <c r="G88" s="3" t="s">
        <v>29</v>
      </c>
      <c r="H88" s="3" t="s">
        <v>23</v>
      </c>
      <c r="I88" s="3">
        <v>5</v>
      </c>
      <c r="J88" s="3">
        <v>11</v>
      </c>
      <c r="O88" s="3">
        <v>65</v>
      </c>
      <c r="Q88" s="3">
        <v>27</v>
      </c>
      <c r="R88" s="3">
        <v>1</v>
      </c>
    </row>
    <row r="89" spans="1:20">
      <c r="A89" s="3" t="s">
        <v>1120</v>
      </c>
      <c r="C89" s="3">
        <v>73</v>
      </c>
      <c r="D89" s="3">
        <v>5</v>
      </c>
      <c r="E89" s="3" t="s">
        <v>56</v>
      </c>
      <c r="F89" s="3" t="s">
        <v>1121</v>
      </c>
      <c r="G89" s="3" t="s">
        <v>131</v>
      </c>
      <c r="H89" s="3" t="s">
        <v>39</v>
      </c>
      <c r="I89" s="3">
        <v>5</v>
      </c>
      <c r="O89" s="3">
        <v>73</v>
      </c>
      <c r="Q89" s="3">
        <v>11</v>
      </c>
    </row>
    <row r="90" spans="1:20">
      <c r="A90" s="3" t="s">
        <v>2860</v>
      </c>
      <c r="C90" s="3">
        <v>73</v>
      </c>
      <c r="D90" s="3">
        <v>5</v>
      </c>
      <c r="E90" s="3" t="s">
        <v>893</v>
      </c>
      <c r="F90" s="3" t="s">
        <v>2861</v>
      </c>
      <c r="G90" s="3" t="s">
        <v>2414</v>
      </c>
      <c r="H90" s="3" t="s">
        <v>132</v>
      </c>
      <c r="I90" s="3">
        <v>5</v>
      </c>
      <c r="K90" s="3">
        <v>0</v>
      </c>
      <c r="L90" s="3">
        <v>1</v>
      </c>
      <c r="N90" s="3" t="s">
        <v>294</v>
      </c>
      <c r="O90" s="3">
        <v>49</v>
      </c>
      <c r="Q90" s="3">
        <v>12</v>
      </c>
      <c r="R90" s="3">
        <v>14</v>
      </c>
      <c r="S90" s="4">
        <v>9784</v>
      </c>
      <c r="T90" s="5">
        <v>5.57E-2</v>
      </c>
    </row>
    <row r="91" spans="1:20">
      <c r="A91" s="3" t="s">
        <v>1116</v>
      </c>
      <c r="C91" s="3">
        <v>72</v>
      </c>
      <c r="D91" s="3">
        <v>5</v>
      </c>
      <c r="E91" s="3" t="s">
        <v>202</v>
      </c>
      <c r="F91" s="3" t="s">
        <v>1117</v>
      </c>
      <c r="G91" s="3" t="s">
        <v>131</v>
      </c>
      <c r="H91" s="3" t="s">
        <v>23</v>
      </c>
      <c r="I91" s="3">
        <v>5</v>
      </c>
      <c r="K91" s="3">
        <v>0</v>
      </c>
      <c r="L91" s="3">
        <v>1</v>
      </c>
      <c r="N91" s="3" t="s">
        <v>40</v>
      </c>
      <c r="O91" s="3">
        <v>70</v>
      </c>
      <c r="Q91" s="3">
        <v>11</v>
      </c>
      <c r="R91" s="3">
        <v>5</v>
      </c>
      <c r="S91" s="6">
        <v>2409.5</v>
      </c>
      <c r="T91" s="5">
        <v>-0.64890000000000003</v>
      </c>
    </row>
    <row r="92" spans="1:20">
      <c r="A92" s="3" t="s">
        <v>1113</v>
      </c>
      <c r="C92" s="3">
        <v>72</v>
      </c>
      <c r="D92" s="3">
        <v>3</v>
      </c>
      <c r="E92" s="3" t="s">
        <v>48</v>
      </c>
      <c r="F92" s="3" t="s">
        <v>1114</v>
      </c>
      <c r="G92" s="3" t="s">
        <v>855</v>
      </c>
      <c r="H92" s="3" t="s">
        <v>1115</v>
      </c>
      <c r="I92" s="3">
        <v>3</v>
      </c>
      <c r="O92" s="3">
        <v>66</v>
      </c>
      <c r="Q92" s="3">
        <v>22</v>
      </c>
      <c r="R92" s="3">
        <v>19</v>
      </c>
      <c r="S92" s="4">
        <v>25824</v>
      </c>
      <c r="T92" s="5">
        <v>0.33979999999999999</v>
      </c>
    </row>
    <row r="93" spans="1:20">
      <c r="A93" s="3" t="s">
        <v>1113</v>
      </c>
      <c r="C93" s="3">
        <v>72</v>
      </c>
      <c r="D93" s="3">
        <v>3</v>
      </c>
      <c r="E93" s="3" t="s">
        <v>48</v>
      </c>
      <c r="F93" s="3" t="s">
        <v>1114</v>
      </c>
      <c r="G93" s="3" t="s">
        <v>855</v>
      </c>
      <c r="H93" s="3" t="s">
        <v>1115</v>
      </c>
      <c r="I93" s="3">
        <v>3</v>
      </c>
      <c r="O93" s="3">
        <v>66</v>
      </c>
      <c r="Q93" s="3">
        <v>22</v>
      </c>
      <c r="R93" s="3">
        <v>19</v>
      </c>
      <c r="S93" s="4">
        <v>25824</v>
      </c>
      <c r="T93" s="5">
        <v>0.33979999999999999</v>
      </c>
    </row>
    <row r="94" spans="1:20">
      <c r="A94" s="3" t="s">
        <v>3891</v>
      </c>
      <c r="C94" s="3">
        <v>70</v>
      </c>
      <c r="D94" s="3">
        <v>1</v>
      </c>
      <c r="E94" s="3" t="s">
        <v>163</v>
      </c>
      <c r="F94" s="3" t="s">
        <v>3892</v>
      </c>
      <c r="G94" s="3" t="s">
        <v>3745</v>
      </c>
      <c r="H94" s="3" t="s">
        <v>39</v>
      </c>
      <c r="I94" s="3">
        <v>1</v>
      </c>
      <c r="O94" s="3">
        <v>67</v>
      </c>
      <c r="Q94" s="3">
        <v>15</v>
      </c>
      <c r="R94" s="3">
        <v>4</v>
      </c>
      <c r="T94" s="5">
        <v>2.2359</v>
      </c>
    </row>
    <row r="95" spans="1:20">
      <c r="A95" s="3" t="s">
        <v>4102</v>
      </c>
      <c r="C95" s="3">
        <v>65</v>
      </c>
      <c r="D95" s="3">
        <v>15</v>
      </c>
      <c r="E95" s="3" t="s">
        <v>604</v>
      </c>
      <c r="F95" s="3" t="s">
        <v>4103</v>
      </c>
      <c r="G95" s="3" t="s">
        <v>4054</v>
      </c>
      <c r="H95" s="3" t="s">
        <v>4104</v>
      </c>
      <c r="I95" s="3">
        <v>15</v>
      </c>
      <c r="J95" s="3">
        <v>24</v>
      </c>
      <c r="O95" s="3">
        <v>54</v>
      </c>
      <c r="Q95" s="3">
        <v>27</v>
      </c>
      <c r="R95" s="3">
        <v>24</v>
      </c>
      <c r="S95" s="6">
        <v>7486.83</v>
      </c>
      <c r="T95" s="5">
        <v>0.29509999999999997</v>
      </c>
    </row>
    <row r="96" spans="1:20">
      <c r="A96" s="3" t="s">
        <v>1109</v>
      </c>
      <c r="C96" s="3">
        <v>65</v>
      </c>
      <c r="D96" s="3">
        <v>10</v>
      </c>
      <c r="E96" s="3" t="s">
        <v>952</v>
      </c>
      <c r="F96" s="3" t="s">
        <v>1110</v>
      </c>
      <c r="G96" s="3" t="s">
        <v>29</v>
      </c>
      <c r="H96" s="3" t="s">
        <v>852</v>
      </c>
      <c r="I96" s="3">
        <v>10</v>
      </c>
      <c r="O96" s="3">
        <v>58</v>
      </c>
      <c r="Q96" s="3">
        <v>15</v>
      </c>
      <c r="R96" s="3">
        <v>1</v>
      </c>
      <c r="S96" s="4">
        <v>4787</v>
      </c>
      <c r="T96" s="5">
        <v>3.1703999999999999</v>
      </c>
    </row>
    <row r="97" spans="1:20">
      <c r="A97" s="3" t="s">
        <v>1106</v>
      </c>
      <c r="C97" s="3">
        <v>65</v>
      </c>
      <c r="D97" s="3">
        <v>4</v>
      </c>
      <c r="E97" s="3" t="s">
        <v>439</v>
      </c>
      <c r="F97" s="3" t="s">
        <v>1107</v>
      </c>
      <c r="G97" s="3" t="s">
        <v>103</v>
      </c>
      <c r="H97" s="3" t="s">
        <v>1108</v>
      </c>
      <c r="I97" s="3">
        <v>4</v>
      </c>
      <c r="O97" s="3">
        <v>48</v>
      </c>
      <c r="Q97" s="3">
        <v>12</v>
      </c>
      <c r="R97" s="3">
        <v>20</v>
      </c>
      <c r="T97" s="5">
        <v>1.2464999999999999</v>
      </c>
    </row>
    <row r="98" spans="1:20">
      <c r="A98" s="3" t="s">
        <v>1111</v>
      </c>
      <c r="C98" s="3">
        <v>65</v>
      </c>
      <c r="D98" s="3">
        <v>4</v>
      </c>
      <c r="E98" s="3" t="s">
        <v>59</v>
      </c>
      <c r="F98" s="3" t="s">
        <v>1112</v>
      </c>
      <c r="G98" s="3" t="s">
        <v>29</v>
      </c>
      <c r="H98" s="3" t="s">
        <v>23</v>
      </c>
      <c r="I98" s="3">
        <v>4</v>
      </c>
      <c r="K98" s="3">
        <v>0</v>
      </c>
      <c r="L98" s="3">
        <v>1</v>
      </c>
      <c r="N98" s="3" t="s">
        <v>40</v>
      </c>
      <c r="O98" s="3">
        <v>43</v>
      </c>
      <c r="Q98" s="3">
        <v>16</v>
      </c>
      <c r="R98" s="3">
        <v>9</v>
      </c>
      <c r="S98" s="6">
        <v>7224.83</v>
      </c>
      <c r="T98" s="5">
        <v>-0.56369999999999998</v>
      </c>
    </row>
    <row r="99" spans="1:20">
      <c r="A99" s="3" t="s">
        <v>1106</v>
      </c>
      <c r="C99" s="3">
        <v>65</v>
      </c>
      <c r="D99" s="3">
        <v>4</v>
      </c>
      <c r="E99" s="3" t="s">
        <v>439</v>
      </c>
      <c r="F99" s="3" t="s">
        <v>1107</v>
      </c>
      <c r="G99" s="3" t="s">
        <v>103</v>
      </c>
      <c r="H99" s="3" t="s">
        <v>1108</v>
      </c>
      <c r="I99" s="3">
        <v>4</v>
      </c>
      <c r="O99" s="3">
        <v>48</v>
      </c>
      <c r="Q99" s="3">
        <v>12</v>
      </c>
      <c r="R99" s="3">
        <v>20</v>
      </c>
      <c r="T99" s="5">
        <v>1.2464999999999999</v>
      </c>
    </row>
    <row r="100" spans="1:20">
      <c r="A100" s="3" t="s">
        <v>1104</v>
      </c>
      <c r="C100" s="3">
        <v>62</v>
      </c>
      <c r="D100" s="3">
        <v>2</v>
      </c>
      <c r="E100" s="3" t="s">
        <v>70</v>
      </c>
      <c r="F100" s="3" t="s">
        <v>1105</v>
      </c>
      <c r="G100" s="3" t="s">
        <v>29</v>
      </c>
      <c r="H100" s="3" t="s">
        <v>39</v>
      </c>
      <c r="I100" s="3">
        <v>2</v>
      </c>
      <c r="J100" s="3">
        <v>13</v>
      </c>
      <c r="O100" s="3">
        <v>62</v>
      </c>
      <c r="Q100" s="3">
        <v>9</v>
      </c>
      <c r="R100" s="3">
        <v>22</v>
      </c>
    </row>
    <row r="101" spans="1:20">
      <c r="A101" s="3" t="s">
        <v>2857</v>
      </c>
      <c r="C101" s="3">
        <v>57</v>
      </c>
      <c r="D101" s="3">
        <v>16</v>
      </c>
      <c r="E101" s="3" t="s">
        <v>117</v>
      </c>
      <c r="F101" s="3" t="s">
        <v>2858</v>
      </c>
      <c r="G101" s="3" t="s">
        <v>2405</v>
      </c>
      <c r="H101" s="3" t="s">
        <v>2859</v>
      </c>
      <c r="I101" s="3">
        <v>16</v>
      </c>
      <c r="K101" s="3">
        <v>0</v>
      </c>
      <c r="L101" s="3">
        <v>4</v>
      </c>
      <c r="N101" s="3" t="s">
        <v>77</v>
      </c>
      <c r="O101" s="3">
        <v>29</v>
      </c>
      <c r="Q101" s="3">
        <v>2</v>
      </c>
      <c r="R101" s="3">
        <v>6</v>
      </c>
    </row>
    <row r="102" spans="1:20">
      <c r="A102" s="3" t="s">
        <v>1102</v>
      </c>
      <c r="C102" s="3">
        <v>53</v>
      </c>
      <c r="D102" s="3">
        <v>8</v>
      </c>
      <c r="E102" s="3" t="s">
        <v>925</v>
      </c>
      <c r="F102" s="3" t="s">
        <v>1103</v>
      </c>
      <c r="G102" s="3" t="s">
        <v>29</v>
      </c>
      <c r="H102" s="3" t="s">
        <v>23</v>
      </c>
      <c r="I102" s="3">
        <v>8</v>
      </c>
      <c r="O102" s="3">
        <v>47</v>
      </c>
      <c r="Q102" s="3">
        <v>11</v>
      </c>
      <c r="R102" s="3">
        <v>2</v>
      </c>
      <c r="T102" s="5">
        <v>1.345</v>
      </c>
    </row>
    <row r="103" spans="1:20">
      <c r="A103" s="3" t="s">
        <v>2855</v>
      </c>
      <c r="C103" s="3">
        <v>52</v>
      </c>
      <c r="D103" s="3">
        <v>3</v>
      </c>
      <c r="E103" s="3" t="s">
        <v>442</v>
      </c>
      <c r="F103" s="3" t="s">
        <v>2856</v>
      </c>
      <c r="G103" s="3" t="s">
        <v>2405</v>
      </c>
      <c r="H103" s="3" t="s">
        <v>661</v>
      </c>
      <c r="I103" s="3">
        <v>3</v>
      </c>
      <c r="O103" s="3">
        <v>31</v>
      </c>
      <c r="Q103" s="3">
        <v>13</v>
      </c>
      <c r="R103" s="3">
        <v>14</v>
      </c>
      <c r="T103" s="5">
        <v>-0.4491</v>
      </c>
    </row>
    <row r="104" spans="1:20">
      <c r="A104" s="3" t="s">
        <v>2852</v>
      </c>
      <c r="C104" s="3">
        <v>51</v>
      </c>
      <c r="D104" s="3">
        <v>22</v>
      </c>
      <c r="E104" s="3" t="s">
        <v>196</v>
      </c>
      <c r="F104" s="3" t="s">
        <v>2853</v>
      </c>
      <c r="G104" s="3" t="s">
        <v>2405</v>
      </c>
      <c r="H104" s="3" t="s">
        <v>2854</v>
      </c>
      <c r="I104" s="3">
        <v>22</v>
      </c>
      <c r="K104" s="3">
        <v>0</v>
      </c>
      <c r="L104" s="3">
        <v>2</v>
      </c>
      <c r="N104" s="3" t="s">
        <v>77</v>
      </c>
      <c r="O104" s="3">
        <v>42</v>
      </c>
      <c r="Q104" s="3">
        <v>2</v>
      </c>
      <c r="R104" s="3">
        <v>4</v>
      </c>
    </row>
    <row r="105" spans="1:20">
      <c r="A105" s="3" t="s">
        <v>1100</v>
      </c>
      <c r="C105" s="3">
        <v>51</v>
      </c>
      <c r="D105" s="3">
        <v>2</v>
      </c>
      <c r="E105" s="3" t="s">
        <v>769</v>
      </c>
      <c r="F105" s="3" t="s">
        <v>1101</v>
      </c>
      <c r="G105" s="3" t="s">
        <v>29</v>
      </c>
      <c r="H105" s="3" t="s">
        <v>39</v>
      </c>
      <c r="I105" s="3">
        <v>2</v>
      </c>
      <c r="J105" s="3">
        <v>13</v>
      </c>
      <c r="O105" s="3">
        <v>47</v>
      </c>
      <c r="Q105" s="3">
        <v>9</v>
      </c>
      <c r="R105" s="3">
        <v>11</v>
      </c>
    </row>
    <row r="106" spans="1:20">
      <c r="A106" s="3" t="s">
        <v>1098</v>
      </c>
      <c r="C106" s="3">
        <v>50</v>
      </c>
      <c r="D106" s="3">
        <v>13</v>
      </c>
      <c r="E106" s="3" t="s">
        <v>482</v>
      </c>
      <c r="F106" s="3" t="s">
        <v>1099</v>
      </c>
      <c r="G106" s="3" t="s">
        <v>29</v>
      </c>
      <c r="I106" s="3">
        <v>13</v>
      </c>
      <c r="O106" s="3">
        <v>50</v>
      </c>
      <c r="Q106" s="3">
        <v>14</v>
      </c>
      <c r="R106" s="3">
        <v>47</v>
      </c>
    </row>
    <row r="107" spans="1:20">
      <c r="A107" s="3" t="s">
        <v>2850</v>
      </c>
      <c r="C107" s="3">
        <v>50</v>
      </c>
      <c r="D107" s="3">
        <v>9</v>
      </c>
      <c r="E107" s="3" t="s">
        <v>212</v>
      </c>
      <c r="F107" s="3" t="s">
        <v>2851</v>
      </c>
      <c r="G107" s="3" t="s">
        <v>2405</v>
      </c>
      <c r="I107" s="3">
        <v>9</v>
      </c>
      <c r="J107" s="3">
        <v>0</v>
      </c>
      <c r="O107" s="3">
        <v>50</v>
      </c>
      <c r="Q107" s="3">
        <v>15</v>
      </c>
    </row>
    <row r="108" spans="1:20">
      <c r="A108" s="3" t="s">
        <v>1096</v>
      </c>
      <c r="C108" s="3">
        <v>50</v>
      </c>
      <c r="D108" s="3">
        <v>7</v>
      </c>
      <c r="E108" s="3" t="s">
        <v>482</v>
      </c>
      <c r="F108" s="3" t="s">
        <v>1097</v>
      </c>
      <c r="G108" s="3" t="s">
        <v>29</v>
      </c>
      <c r="H108" s="3" t="s">
        <v>373</v>
      </c>
      <c r="I108" s="3">
        <v>7</v>
      </c>
      <c r="J108" s="3">
        <v>24</v>
      </c>
      <c r="O108" s="3">
        <v>49</v>
      </c>
      <c r="Q108" s="3">
        <v>4</v>
      </c>
      <c r="S108" s="3">
        <v>941.33</v>
      </c>
      <c r="T108" s="5">
        <v>0.46789999999999998</v>
      </c>
    </row>
    <row r="109" spans="1:20">
      <c r="A109" s="3" t="s">
        <v>1090</v>
      </c>
      <c r="C109" s="3">
        <v>50</v>
      </c>
      <c r="D109" s="3">
        <v>2</v>
      </c>
      <c r="E109" s="3" t="s">
        <v>1091</v>
      </c>
      <c r="F109" s="3" t="s">
        <v>1092</v>
      </c>
      <c r="G109" s="3" t="s">
        <v>1093</v>
      </c>
      <c r="H109" s="3" t="s">
        <v>23</v>
      </c>
      <c r="I109" s="3">
        <v>2</v>
      </c>
      <c r="O109" s="3">
        <v>47</v>
      </c>
      <c r="Q109" s="3">
        <v>13</v>
      </c>
      <c r="R109" s="3">
        <v>26</v>
      </c>
      <c r="S109" s="6">
        <v>4802.5</v>
      </c>
      <c r="T109" s="5">
        <v>-0.43519999999999998</v>
      </c>
    </row>
    <row r="110" spans="1:20">
      <c r="A110" s="3" t="s">
        <v>1090</v>
      </c>
      <c r="C110" s="3">
        <v>50</v>
      </c>
      <c r="D110" s="3">
        <v>2</v>
      </c>
      <c r="E110" s="3" t="s">
        <v>1091</v>
      </c>
      <c r="F110" s="3" t="s">
        <v>1092</v>
      </c>
      <c r="G110" s="3" t="s">
        <v>1093</v>
      </c>
      <c r="H110" s="3" t="s">
        <v>23</v>
      </c>
      <c r="I110" s="3">
        <v>2</v>
      </c>
      <c r="O110" s="3">
        <v>47</v>
      </c>
      <c r="Q110" s="3">
        <v>13</v>
      </c>
      <c r="R110" s="3">
        <v>26</v>
      </c>
      <c r="S110" s="6">
        <v>4802.5</v>
      </c>
      <c r="T110" s="5">
        <v>-0.43519999999999998</v>
      </c>
    </row>
    <row r="111" spans="1:20">
      <c r="A111" s="3" t="s">
        <v>1090</v>
      </c>
      <c r="C111" s="3">
        <v>50</v>
      </c>
      <c r="D111" s="3">
        <v>2</v>
      </c>
      <c r="E111" s="3" t="s">
        <v>1091</v>
      </c>
      <c r="F111" s="3" t="s">
        <v>1092</v>
      </c>
      <c r="G111" s="3" t="s">
        <v>1093</v>
      </c>
      <c r="H111" s="3" t="s">
        <v>23</v>
      </c>
      <c r="I111" s="3">
        <v>2</v>
      </c>
      <c r="O111" s="3">
        <v>47</v>
      </c>
      <c r="Q111" s="3">
        <v>13</v>
      </c>
      <c r="R111" s="3">
        <v>26</v>
      </c>
      <c r="S111" s="6">
        <v>4802.5</v>
      </c>
      <c r="T111" s="5">
        <v>-0.43519999999999998</v>
      </c>
    </row>
    <row r="112" spans="1:20">
      <c r="A112" s="3" t="s">
        <v>1094</v>
      </c>
      <c r="C112" s="3">
        <v>50</v>
      </c>
      <c r="E112" s="3" t="s">
        <v>636</v>
      </c>
      <c r="F112" s="3" t="s">
        <v>1095</v>
      </c>
      <c r="G112" s="3" t="s">
        <v>131</v>
      </c>
      <c r="H112" s="3" t="s">
        <v>568</v>
      </c>
      <c r="J112" s="3">
        <v>21</v>
      </c>
      <c r="O112" s="3">
        <v>49</v>
      </c>
      <c r="Q112" s="3">
        <v>6</v>
      </c>
      <c r="R112" s="3">
        <v>9</v>
      </c>
      <c r="S112" s="6">
        <v>8624.33</v>
      </c>
      <c r="T112" s="5">
        <v>-0.49340000000000001</v>
      </c>
    </row>
    <row r="113" spans="1:20">
      <c r="A113" s="3" t="s">
        <v>1088</v>
      </c>
      <c r="C113" s="3">
        <v>49</v>
      </c>
      <c r="D113" s="3">
        <v>5</v>
      </c>
      <c r="E113" s="3" t="s">
        <v>88</v>
      </c>
      <c r="F113" s="3" t="s">
        <v>1089</v>
      </c>
      <c r="G113" s="3" t="s">
        <v>29</v>
      </c>
      <c r="H113" s="3" t="s">
        <v>39</v>
      </c>
      <c r="I113" s="3">
        <v>5</v>
      </c>
      <c r="J113" s="3">
        <v>13</v>
      </c>
      <c r="O113" s="3">
        <v>39</v>
      </c>
      <c r="Q113" s="3">
        <v>6</v>
      </c>
      <c r="R113" s="3">
        <v>8</v>
      </c>
    </row>
    <row r="114" spans="1:20">
      <c r="A114" s="3" t="s">
        <v>1085</v>
      </c>
      <c r="C114" s="3">
        <v>49</v>
      </c>
      <c r="D114" s="3">
        <v>1</v>
      </c>
      <c r="E114" s="3" t="s">
        <v>324</v>
      </c>
      <c r="F114" s="3" t="s">
        <v>1086</v>
      </c>
      <c r="G114" s="3" t="s">
        <v>131</v>
      </c>
      <c r="H114" s="3" t="s">
        <v>1087</v>
      </c>
      <c r="I114" s="3">
        <v>1</v>
      </c>
      <c r="J114" s="3">
        <v>20</v>
      </c>
      <c r="O114" s="3">
        <v>45</v>
      </c>
      <c r="Q114" s="3">
        <v>16</v>
      </c>
      <c r="R114" s="3">
        <v>8</v>
      </c>
      <c r="S114" s="6">
        <v>4185.5</v>
      </c>
      <c r="T114" s="5">
        <v>0.69920000000000004</v>
      </c>
    </row>
    <row r="115" spans="1:20">
      <c r="A115" s="3" t="s">
        <v>1083</v>
      </c>
      <c r="C115" s="3">
        <v>48</v>
      </c>
      <c r="D115" s="3">
        <v>3</v>
      </c>
      <c r="E115" s="3" t="s">
        <v>88</v>
      </c>
      <c r="F115" s="3" t="s">
        <v>1084</v>
      </c>
      <c r="G115" s="3" t="s">
        <v>29</v>
      </c>
      <c r="H115" s="3" t="s">
        <v>376</v>
      </c>
      <c r="I115" s="3">
        <v>3</v>
      </c>
      <c r="J115" s="3">
        <v>13</v>
      </c>
      <c r="O115" s="3">
        <v>45</v>
      </c>
      <c r="Q115" s="3">
        <v>13</v>
      </c>
      <c r="S115" s="6">
        <v>6034.33</v>
      </c>
      <c r="T115" s="5">
        <v>0.86990000000000001</v>
      </c>
    </row>
    <row r="116" spans="1:20">
      <c r="A116" s="3" t="s">
        <v>1081</v>
      </c>
      <c r="C116" s="3">
        <v>48</v>
      </c>
      <c r="D116" s="3">
        <v>2</v>
      </c>
      <c r="E116" s="3" t="s">
        <v>70</v>
      </c>
      <c r="F116" s="3" t="s">
        <v>1082</v>
      </c>
      <c r="G116" s="3" t="s">
        <v>29</v>
      </c>
      <c r="H116" s="3" t="s">
        <v>23</v>
      </c>
      <c r="I116" s="3">
        <v>2</v>
      </c>
      <c r="O116" s="3">
        <v>47</v>
      </c>
      <c r="Q116" s="3">
        <v>6</v>
      </c>
    </row>
    <row r="117" spans="1:20">
      <c r="A117" s="3" t="s">
        <v>1077</v>
      </c>
      <c r="C117" s="3">
        <v>47</v>
      </c>
      <c r="D117" s="3">
        <v>8</v>
      </c>
      <c r="E117" s="3" t="s">
        <v>1078</v>
      </c>
      <c r="F117" s="3" t="s">
        <v>1079</v>
      </c>
      <c r="G117" s="3" t="s">
        <v>29</v>
      </c>
      <c r="H117" s="3" t="s">
        <v>1080</v>
      </c>
      <c r="I117" s="3">
        <v>8</v>
      </c>
      <c r="O117" s="3">
        <v>43</v>
      </c>
      <c r="Q117" s="3">
        <v>8</v>
      </c>
      <c r="R117" s="3">
        <v>3</v>
      </c>
    </row>
    <row r="118" spans="1:20">
      <c r="A118" s="3" t="s">
        <v>1073</v>
      </c>
      <c r="C118" s="3">
        <v>47</v>
      </c>
      <c r="D118" s="3">
        <v>6</v>
      </c>
      <c r="E118" s="3" t="s">
        <v>439</v>
      </c>
      <c r="F118" s="3" t="s">
        <v>1074</v>
      </c>
      <c r="G118" s="3" t="s">
        <v>1020</v>
      </c>
      <c r="H118" s="3" t="s">
        <v>23</v>
      </c>
      <c r="I118" s="3">
        <v>6</v>
      </c>
      <c r="J118" s="3">
        <v>14</v>
      </c>
      <c r="O118" s="3">
        <v>45</v>
      </c>
      <c r="Q118" s="3">
        <v>5</v>
      </c>
      <c r="R118" s="3">
        <v>5</v>
      </c>
      <c r="S118" s="6">
        <v>1961.33</v>
      </c>
      <c r="T118" s="5">
        <v>-0.35909999999999997</v>
      </c>
    </row>
    <row r="119" spans="1:20">
      <c r="A119" s="3" t="s">
        <v>1073</v>
      </c>
      <c r="C119" s="3">
        <v>47</v>
      </c>
      <c r="D119" s="3">
        <v>6</v>
      </c>
      <c r="E119" s="3" t="s">
        <v>439</v>
      </c>
      <c r="F119" s="3" t="s">
        <v>1074</v>
      </c>
      <c r="G119" s="3" t="s">
        <v>1020</v>
      </c>
      <c r="H119" s="3" t="s">
        <v>23</v>
      </c>
      <c r="I119" s="3">
        <v>6</v>
      </c>
      <c r="J119" s="3">
        <v>14</v>
      </c>
      <c r="O119" s="3">
        <v>45</v>
      </c>
      <c r="Q119" s="3">
        <v>5</v>
      </c>
      <c r="R119" s="3">
        <v>5</v>
      </c>
      <c r="S119" s="6">
        <v>1961.33</v>
      </c>
      <c r="T119" s="5">
        <v>-0.35909999999999997</v>
      </c>
    </row>
    <row r="120" spans="1:20">
      <c r="A120" s="3" t="s">
        <v>2848</v>
      </c>
      <c r="C120" s="3">
        <v>47</v>
      </c>
      <c r="D120" s="3">
        <v>4</v>
      </c>
      <c r="E120" s="3" t="s">
        <v>364</v>
      </c>
      <c r="F120" s="3" t="s">
        <v>2849</v>
      </c>
      <c r="G120" s="3" t="s">
        <v>2780</v>
      </c>
      <c r="H120" s="3" t="s">
        <v>852</v>
      </c>
      <c r="I120" s="3">
        <v>4</v>
      </c>
      <c r="K120" s="3">
        <v>0</v>
      </c>
      <c r="L120" s="3">
        <v>5</v>
      </c>
      <c r="N120" s="3" t="s">
        <v>294</v>
      </c>
      <c r="O120" s="3">
        <v>39</v>
      </c>
      <c r="Q120" s="3">
        <v>3</v>
      </c>
      <c r="R120" s="3">
        <v>29</v>
      </c>
    </row>
    <row r="121" spans="1:20">
      <c r="A121" s="3" t="s">
        <v>1075</v>
      </c>
      <c r="C121" s="3">
        <v>47</v>
      </c>
      <c r="E121" s="3" t="s">
        <v>88</v>
      </c>
      <c r="F121" s="3" t="s">
        <v>1076</v>
      </c>
      <c r="G121" s="3" t="s">
        <v>29</v>
      </c>
      <c r="H121" s="3" t="s">
        <v>39</v>
      </c>
      <c r="J121" s="3">
        <v>13</v>
      </c>
      <c r="O121" s="3">
        <v>42</v>
      </c>
      <c r="Q121" s="3">
        <v>25</v>
      </c>
      <c r="R121" s="3">
        <v>17</v>
      </c>
    </row>
    <row r="122" spans="1:20">
      <c r="A122" s="3" t="s">
        <v>2844</v>
      </c>
      <c r="C122" s="3">
        <v>46</v>
      </c>
      <c r="D122" s="3">
        <v>8</v>
      </c>
      <c r="E122" s="3" t="s">
        <v>412</v>
      </c>
      <c r="F122" s="3" t="s">
        <v>2845</v>
      </c>
      <c r="G122" s="3" t="s">
        <v>2405</v>
      </c>
      <c r="H122" s="3" t="s">
        <v>39</v>
      </c>
      <c r="I122" s="3">
        <v>8</v>
      </c>
      <c r="O122" s="3">
        <v>36</v>
      </c>
      <c r="Q122" s="3">
        <v>14</v>
      </c>
      <c r="R122" s="3">
        <v>10</v>
      </c>
      <c r="T122" s="5">
        <v>0.54200000000000004</v>
      </c>
    </row>
    <row r="123" spans="1:20">
      <c r="A123" s="3" t="s">
        <v>2846</v>
      </c>
      <c r="C123" s="3">
        <v>46</v>
      </c>
      <c r="D123" s="3">
        <v>6</v>
      </c>
      <c r="E123" s="3" t="s">
        <v>56</v>
      </c>
      <c r="F123" s="3" t="s">
        <v>2847</v>
      </c>
      <c r="G123" s="3" t="s">
        <v>2780</v>
      </c>
      <c r="H123" s="3" t="s">
        <v>661</v>
      </c>
      <c r="I123" s="3">
        <v>6</v>
      </c>
      <c r="O123" s="3">
        <v>36</v>
      </c>
      <c r="Q123" s="3">
        <v>13</v>
      </c>
      <c r="R123" s="3">
        <v>15</v>
      </c>
    </row>
    <row r="124" spans="1:20">
      <c r="A124" s="3" t="s">
        <v>1067</v>
      </c>
      <c r="C124" s="3">
        <v>46</v>
      </c>
      <c r="D124" s="3">
        <v>3</v>
      </c>
      <c r="E124" s="3" t="s">
        <v>1068</v>
      </c>
      <c r="F124" s="3" t="s">
        <v>1069</v>
      </c>
      <c r="G124" s="3" t="s">
        <v>29</v>
      </c>
      <c r="H124" s="3" t="s">
        <v>23</v>
      </c>
      <c r="I124" s="3">
        <v>3</v>
      </c>
      <c r="O124" s="3">
        <v>43</v>
      </c>
      <c r="Q124" s="3">
        <v>14</v>
      </c>
    </row>
    <row r="125" spans="1:20">
      <c r="A125" s="3" t="s">
        <v>1070</v>
      </c>
      <c r="C125" s="3">
        <v>46</v>
      </c>
      <c r="E125" s="3" t="s">
        <v>1071</v>
      </c>
      <c r="F125" s="3" t="s">
        <v>1072</v>
      </c>
      <c r="G125" s="3" t="s">
        <v>29</v>
      </c>
      <c r="H125" s="3" t="s">
        <v>39</v>
      </c>
      <c r="J125" s="3">
        <v>12</v>
      </c>
      <c r="O125" s="3">
        <v>45</v>
      </c>
      <c r="Q125" s="3">
        <v>7</v>
      </c>
      <c r="R125" s="3">
        <v>6</v>
      </c>
    </row>
    <row r="126" spans="1:20">
      <c r="A126" s="3" t="s">
        <v>1060</v>
      </c>
      <c r="C126" s="3">
        <v>45</v>
      </c>
      <c r="D126" s="3">
        <v>8</v>
      </c>
      <c r="E126" s="3" t="s">
        <v>193</v>
      </c>
      <c r="F126" s="3" t="s">
        <v>1061</v>
      </c>
      <c r="G126" s="3" t="s">
        <v>29</v>
      </c>
      <c r="I126" s="3">
        <v>8</v>
      </c>
      <c r="O126" s="3">
        <v>44</v>
      </c>
      <c r="Q126" s="3">
        <v>5</v>
      </c>
    </row>
    <row r="127" spans="1:20">
      <c r="A127" s="3" t="s">
        <v>1064</v>
      </c>
      <c r="C127" s="3">
        <v>45</v>
      </c>
      <c r="D127" s="3">
        <v>6</v>
      </c>
      <c r="E127" s="3" t="s">
        <v>1065</v>
      </c>
      <c r="F127" s="3" t="s">
        <v>1066</v>
      </c>
      <c r="G127" s="3" t="s">
        <v>29</v>
      </c>
      <c r="H127" s="3" t="s">
        <v>39</v>
      </c>
      <c r="I127" s="3">
        <v>6</v>
      </c>
      <c r="O127" s="3">
        <v>42</v>
      </c>
      <c r="Q127" s="3">
        <v>8</v>
      </c>
      <c r="R127" s="3">
        <v>2</v>
      </c>
    </row>
    <row r="128" spans="1:20">
      <c r="A128" s="3" t="s">
        <v>1062</v>
      </c>
      <c r="C128" s="3">
        <v>45</v>
      </c>
      <c r="D128" s="3">
        <v>5</v>
      </c>
      <c r="E128" s="3" t="s">
        <v>73</v>
      </c>
      <c r="F128" s="3" t="s">
        <v>1063</v>
      </c>
      <c r="G128" s="3" t="s">
        <v>29</v>
      </c>
      <c r="H128" s="3" t="s">
        <v>39</v>
      </c>
      <c r="I128" s="3">
        <v>5</v>
      </c>
      <c r="J128" s="3">
        <v>14</v>
      </c>
      <c r="O128" s="3">
        <v>41</v>
      </c>
      <c r="Q128" s="3">
        <v>8</v>
      </c>
      <c r="R128" s="3">
        <v>1</v>
      </c>
    </row>
    <row r="129" spans="1:20">
      <c r="A129" s="3" t="s">
        <v>1058</v>
      </c>
      <c r="C129" s="3">
        <v>45</v>
      </c>
      <c r="E129" s="3" t="s">
        <v>59</v>
      </c>
      <c r="F129" s="3" t="s">
        <v>1059</v>
      </c>
      <c r="G129" s="3" t="s">
        <v>29</v>
      </c>
      <c r="H129" s="3" t="s">
        <v>23</v>
      </c>
      <c r="O129" s="3">
        <v>42</v>
      </c>
      <c r="Q129" s="3">
        <v>8</v>
      </c>
      <c r="R129" s="3">
        <v>4</v>
      </c>
    </row>
    <row r="130" spans="1:20">
      <c r="A130" s="3" t="s">
        <v>2842</v>
      </c>
      <c r="C130" s="3">
        <v>43</v>
      </c>
      <c r="D130" s="3">
        <v>12</v>
      </c>
      <c r="E130" s="3" t="s">
        <v>533</v>
      </c>
      <c r="F130" s="3" t="s">
        <v>2843</v>
      </c>
      <c r="G130" s="3" t="s">
        <v>2405</v>
      </c>
      <c r="H130" s="3" t="s">
        <v>39</v>
      </c>
      <c r="I130" s="3">
        <v>12</v>
      </c>
      <c r="K130" s="3">
        <v>0</v>
      </c>
      <c r="L130" s="3">
        <v>2</v>
      </c>
      <c r="N130" s="3" t="s">
        <v>77</v>
      </c>
      <c r="O130" s="3">
        <v>38</v>
      </c>
      <c r="Q130" s="3">
        <v>10</v>
      </c>
      <c r="R130" s="3">
        <v>1</v>
      </c>
    </row>
    <row r="131" spans="1:20">
      <c r="A131" s="3" t="s">
        <v>1054</v>
      </c>
      <c r="C131" s="3">
        <v>43</v>
      </c>
      <c r="D131" s="3">
        <v>5</v>
      </c>
      <c r="E131" s="3" t="s">
        <v>27</v>
      </c>
      <c r="F131" s="3" t="s">
        <v>1055</v>
      </c>
      <c r="G131" s="3" t="s">
        <v>29</v>
      </c>
      <c r="H131" s="3" t="s">
        <v>23</v>
      </c>
      <c r="I131" s="3">
        <v>5</v>
      </c>
      <c r="J131" s="3">
        <v>51</v>
      </c>
      <c r="O131" s="3">
        <v>41</v>
      </c>
      <c r="Q131" s="3">
        <v>16</v>
      </c>
      <c r="R131" s="3">
        <v>7</v>
      </c>
      <c r="T131" s="5">
        <v>-0.26219999999999999</v>
      </c>
    </row>
    <row r="132" spans="1:20">
      <c r="A132" s="3" t="s">
        <v>1056</v>
      </c>
      <c r="C132" s="3">
        <v>43</v>
      </c>
      <c r="D132" s="3">
        <v>1</v>
      </c>
      <c r="E132" s="3" t="s">
        <v>653</v>
      </c>
      <c r="F132" s="3" t="s">
        <v>1057</v>
      </c>
      <c r="G132" s="3" t="s">
        <v>29</v>
      </c>
      <c r="H132" s="3" t="s">
        <v>39</v>
      </c>
      <c r="I132" s="3">
        <v>1</v>
      </c>
      <c r="K132" s="3">
        <v>0</v>
      </c>
      <c r="L132" s="3">
        <v>1</v>
      </c>
      <c r="N132" s="3" t="s">
        <v>25</v>
      </c>
      <c r="O132" s="3">
        <v>43</v>
      </c>
      <c r="Q132" s="3">
        <v>14</v>
      </c>
      <c r="R132" s="3">
        <v>1</v>
      </c>
    </row>
    <row r="133" spans="1:20">
      <c r="A133" s="3" t="s">
        <v>1052</v>
      </c>
      <c r="C133" s="3">
        <v>43</v>
      </c>
      <c r="E133" s="3" t="s">
        <v>371</v>
      </c>
      <c r="F133" s="3" t="s">
        <v>1053</v>
      </c>
      <c r="G133" s="3" t="s">
        <v>131</v>
      </c>
      <c r="H133" s="3" t="s">
        <v>23</v>
      </c>
      <c r="J133" s="3">
        <v>13</v>
      </c>
      <c r="O133" s="3">
        <v>36</v>
      </c>
      <c r="Q133" s="3">
        <v>13</v>
      </c>
      <c r="R133" s="3">
        <v>36</v>
      </c>
      <c r="T133" s="5">
        <v>-0.28299999999999997</v>
      </c>
    </row>
    <row r="134" spans="1:20">
      <c r="A134" s="3" t="s">
        <v>1050</v>
      </c>
      <c r="C134" s="3">
        <v>42</v>
      </c>
      <c r="D134" s="3">
        <v>9</v>
      </c>
      <c r="E134" s="3" t="s">
        <v>689</v>
      </c>
      <c r="F134" s="3" t="s">
        <v>1051</v>
      </c>
      <c r="G134" s="3" t="s">
        <v>131</v>
      </c>
      <c r="H134" s="3" t="s">
        <v>23</v>
      </c>
      <c r="I134" s="3">
        <v>9</v>
      </c>
      <c r="O134" s="3">
        <v>37</v>
      </c>
      <c r="Q134" s="3">
        <v>8</v>
      </c>
      <c r="R134" s="3">
        <v>11</v>
      </c>
    </row>
    <row r="135" spans="1:20">
      <c r="A135" s="3" t="s">
        <v>1048</v>
      </c>
      <c r="C135" s="3">
        <v>42</v>
      </c>
      <c r="D135" s="3">
        <v>1</v>
      </c>
      <c r="E135" s="3" t="s">
        <v>59</v>
      </c>
      <c r="F135" s="3" t="s">
        <v>1049</v>
      </c>
      <c r="G135" s="3" t="s">
        <v>131</v>
      </c>
      <c r="H135" s="3" t="s">
        <v>376</v>
      </c>
      <c r="I135" s="3">
        <v>1</v>
      </c>
      <c r="J135" s="3">
        <v>11</v>
      </c>
      <c r="O135" s="3">
        <v>42</v>
      </c>
      <c r="Q135" s="3">
        <v>10</v>
      </c>
      <c r="T135" s="5">
        <v>-0.44669999999999999</v>
      </c>
    </row>
    <row r="136" spans="1:20">
      <c r="A136" s="3" t="s">
        <v>1044</v>
      </c>
      <c r="C136" s="3">
        <v>41</v>
      </c>
      <c r="D136" s="3">
        <v>6</v>
      </c>
      <c r="E136" s="3" t="s">
        <v>134</v>
      </c>
      <c r="F136" s="3" t="s">
        <v>1045</v>
      </c>
      <c r="G136" s="3" t="s">
        <v>29</v>
      </c>
      <c r="H136" s="3" t="s">
        <v>39</v>
      </c>
      <c r="I136" s="3">
        <v>6</v>
      </c>
      <c r="O136" s="3">
        <v>40</v>
      </c>
      <c r="Q136" s="3">
        <v>1</v>
      </c>
      <c r="R136" s="3">
        <v>1</v>
      </c>
    </row>
    <row r="137" spans="1:20">
      <c r="A137" s="3" t="s">
        <v>1046</v>
      </c>
      <c r="C137" s="3">
        <v>41</v>
      </c>
      <c r="D137" s="3">
        <v>2</v>
      </c>
      <c r="E137" s="3" t="s">
        <v>51</v>
      </c>
      <c r="F137" s="3" t="s">
        <v>1047</v>
      </c>
      <c r="G137" s="3" t="s">
        <v>29</v>
      </c>
      <c r="H137" s="3" t="s">
        <v>23</v>
      </c>
      <c r="I137" s="3">
        <v>2</v>
      </c>
      <c r="O137" s="3">
        <v>36</v>
      </c>
      <c r="Q137" s="3">
        <v>2</v>
      </c>
    </row>
    <row r="138" spans="1:20">
      <c r="A138" s="3" t="s">
        <v>2839</v>
      </c>
      <c r="C138" s="3">
        <v>40</v>
      </c>
      <c r="D138" s="3">
        <v>12</v>
      </c>
      <c r="E138" s="3" t="s">
        <v>70</v>
      </c>
      <c r="F138" s="3" t="s">
        <v>2840</v>
      </c>
      <c r="G138" s="3" t="s">
        <v>2405</v>
      </c>
      <c r="H138" s="3" t="s">
        <v>2841</v>
      </c>
      <c r="I138" s="3">
        <v>12</v>
      </c>
      <c r="O138" s="3">
        <v>29</v>
      </c>
      <c r="Q138" s="3">
        <v>8</v>
      </c>
      <c r="R138" s="3">
        <v>2</v>
      </c>
    </row>
    <row r="139" spans="1:20">
      <c r="A139" s="3" t="s">
        <v>1039</v>
      </c>
      <c r="C139" s="3">
        <v>40</v>
      </c>
      <c r="D139" s="3">
        <v>1</v>
      </c>
      <c r="E139" s="3" t="s">
        <v>439</v>
      </c>
      <c r="F139" s="3" t="s">
        <v>1040</v>
      </c>
      <c r="G139" s="3" t="s">
        <v>29</v>
      </c>
      <c r="H139" s="3" t="s">
        <v>23</v>
      </c>
      <c r="I139" s="3">
        <v>1</v>
      </c>
      <c r="J139" s="3">
        <v>35</v>
      </c>
      <c r="K139" s="3">
        <v>0</v>
      </c>
      <c r="L139" s="3">
        <v>4</v>
      </c>
      <c r="N139" s="3" t="s">
        <v>77</v>
      </c>
      <c r="O139" s="3">
        <v>34</v>
      </c>
      <c r="Q139" s="3">
        <v>10</v>
      </c>
      <c r="R139" s="3">
        <v>17</v>
      </c>
      <c r="S139" s="3">
        <v>696.33</v>
      </c>
      <c r="T139" s="5">
        <v>-0.68779999999999997</v>
      </c>
    </row>
    <row r="140" spans="1:20">
      <c r="A140" s="3" t="s">
        <v>1041</v>
      </c>
      <c r="C140" s="3">
        <v>40</v>
      </c>
      <c r="E140" s="3" t="s">
        <v>1042</v>
      </c>
      <c r="F140" s="3" t="s">
        <v>1043</v>
      </c>
      <c r="G140" s="3" t="s">
        <v>496</v>
      </c>
      <c r="H140" s="3" t="s">
        <v>39</v>
      </c>
      <c r="O140" s="3">
        <v>40</v>
      </c>
      <c r="Q140" s="3">
        <v>2</v>
      </c>
      <c r="R140" s="3">
        <v>1</v>
      </c>
      <c r="S140" s="6">
        <v>2337.83</v>
      </c>
      <c r="T140" s="5">
        <v>0.21299999999999999</v>
      </c>
    </row>
    <row r="141" spans="1:20">
      <c r="A141" s="3" t="s">
        <v>1041</v>
      </c>
      <c r="C141" s="3">
        <v>40</v>
      </c>
      <c r="E141" s="3" t="s">
        <v>1042</v>
      </c>
      <c r="F141" s="3" t="s">
        <v>1043</v>
      </c>
      <c r="G141" s="3" t="s">
        <v>496</v>
      </c>
      <c r="H141" s="3" t="s">
        <v>39</v>
      </c>
      <c r="O141" s="3">
        <v>40</v>
      </c>
      <c r="Q141" s="3">
        <v>2</v>
      </c>
      <c r="R141" s="3">
        <v>1</v>
      </c>
      <c r="S141" s="6">
        <v>2337.83</v>
      </c>
      <c r="T141" s="5">
        <v>0.21299999999999999</v>
      </c>
    </row>
    <row r="142" spans="1:20">
      <c r="A142" s="3" t="s">
        <v>1037</v>
      </c>
      <c r="C142" s="3">
        <v>39</v>
      </c>
      <c r="D142" s="3">
        <v>6</v>
      </c>
      <c r="E142" s="3" t="s">
        <v>186</v>
      </c>
      <c r="F142" s="3" t="s">
        <v>1038</v>
      </c>
      <c r="G142" s="3" t="s">
        <v>29</v>
      </c>
      <c r="H142" s="3" t="s">
        <v>23</v>
      </c>
      <c r="I142" s="3">
        <v>6</v>
      </c>
      <c r="O142" s="3">
        <v>32</v>
      </c>
      <c r="Q142" s="3">
        <v>4</v>
      </c>
      <c r="R142" s="3">
        <v>7</v>
      </c>
    </row>
    <row r="143" spans="1:20">
      <c r="A143" s="3" t="s">
        <v>3579</v>
      </c>
      <c r="C143" s="3">
        <v>39</v>
      </c>
      <c r="D143" s="3">
        <v>3</v>
      </c>
      <c r="E143" s="3" t="s">
        <v>70</v>
      </c>
      <c r="F143" s="3" t="s">
        <v>3580</v>
      </c>
      <c r="G143" s="3" t="s">
        <v>3552</v>
      </c>
      <c r="H143" s="3" t="s">
        <v>23</v>
      </c>
      <c r="I143" s="3">
        <v>3</v>
      </c>
      <c r="O143" s="3">
        <v>33</v>
      </c>
      <c r="Q143" s="3">
        <v>12</v>
      </c>
      <c r="S143" s="6">
        <v>3172.67</v>
      </c>
      <c r="T143" s="5">
        <v>-0.33310000000000001</v>
      </c>
    </row>
    <row r="144" spans="1:20">
      <c r="A144" s="3" t="s">
        <v>1034</v>
      </c>
      <c r="C144" s="3">
        <v>39</v>
      </c>
      <c r="E144" s="3" t="s">
        <v>1035</v>
      </c>
      <c r="F144" s="3" t="s">
        <v>1036</v>
      </c>
      <c r="G144" s="3" t="s">
        <v>131</v>
      </c>
      <c r="H144" s="3" t="s">
        <v>661</v>
      </c>
      <c r="O144" s="3">
        <v>39</v>
      </c>
      <c r="Q144" s="3">
        <v>5</v>
      </c>
    </row>
    <row r="145" spans="1:20">
      <c r="A145" s="3" t="s">
        <v>2837</v>
      </c>
      <c r="C145" s="3">
        <v>39</v>
      </c>
      <c r="E145" s="3" t="s">
        <v>1091</v>
      </c>
      <c r="F145" s="3" t="s">
        <v>2838</v>
      </c>
      <c r="G145" s="3" t="s">
        <v>2780</v>
      </c>
      <c r="H145" s="3" t="s">
        <v>23</v>
      </c>
      <c r="O145" s="3">
        <v>23</v>
      </c>
      <c r="Q145" s="3">
        <v>10</v>
      </c>
      <c r="R145" s="3">
        <v>2</v>
      </c>
    </row>
    <row r="146" spans="1:20">
      <c r="A146" s="3" t="s">
        <v>4100</v>
      </c>
      <c r="C146" s="3">
        <v>38</v>
      </c>
      <c r="D146" s="3">
        <v>9</v>
      </c>
      <c r="E146" s="3" t="s">
        <v>1065</v>
      </c>
      <c r="F146" s="3" t="s">
        <v>4101</v>
      </c>
      <c r="G146" s="3" t="s">
        <v>4031</v>
      </c>
      <c r="H146" s="3" t="s">
        <v>54</v>
      </c>
      <c r="I146" s="3">
        <v>9</v>
      </c>
      <c r="O146" s="3">
        <v>37</v>
      </c>
      <c r="Q146" s="3">
        <v>6</v>
      </c>
      <c r="R146" s="3">
        <v>1</v>
      </c>
      <c r="S146" s="6">
        <v>1124233442.1700001</v>
      </c>
      <c r="T146" s="5">
        <v>-1.4800000000000001E-2</v>
      </c>
    </row>
    <row r="147" spans="1:20">
      <c r="A147" s="3" t="s">
        <v>1032</v>
      </c>
      <c r="C147" s="3">
        <v>38</v>
      </c>
      <c r="D147" s="3">
        <v>1</v>
      </c>
      <c r="E147" s="3" t="s">
        <v>925</v>
      </c>
      <c r="F147" s="3" t="s">
        <v>1033</v>
      </c>
      <c r="G147" s="3" t="s">
        <v>29</v>
      </c>
      <c r="H147" s="3" t="s">
        <v>318</v>
      </c>
      <c r="I147" s="3">
        <v>1</v>
      </c>
      <c r="J147" s="3">
        <v>20</v>
      </c>
      <c r="O147" s="3">
        <v>37</v>
      </c>
      <c r="Q147" s="3">
        <v>8</v>
      </c>
      <c r="R147" s="3">
        <v>1</v>
      </c>
    </row>
    <row r="148" spans="1:20">
      <c r="A148" s="3" t="s">
        <v>1030</v>
      </c>
      <c r="C148" s="3">
        <v>36</v>
      </c>
      <c r="D148" s="3">
        <v>4</v>
      </c>
      <c r="E148" s="3" t="s">
        <v>34</v>
      </c>
      <c r="F148" s="3" t="s">
        <v>1031</v>
      </c>
      <c r="G148" s="3" t="s">
        <v>29</v>
      </c>
      <c r="I148" s="3">
        <v>4</v>
      </c>
      <c r="O148" s="3">
        <v>33</v>
      </c>
      <c r="Q148" s="3">
        <v>11</v>
      </c>
    </row>
    <row r="149" spans="1:20">
      <c r="A149" s="3" t="s">
        <v>1028</v>
      </c>
      <c r="C149" s="3">
        <v>36</v>
      </c>
      <c r="E149" s="3" t="s">
        <v>42</v>
      </c>
      <c r="F149" s="3" t="s">
        <v>1029</v>
      </c>
      <c r="G149" s="3" t="s">
        <v>29</v>
      </c>
      <c r="H149" s="3" t="s">
        <v>23</v>
      </c>
      <c r="J149" s="3">
        <v>13</v>
      </c>
      <c r="O149" s="3">
        <v>34</v>
      </c>
      <c r="Q149" s="3">
        <v>16</v>
      </c>
      <c r="R149" s="3">
        <v>25</v>
      </c>
    </row>
    <row r="150" spans="1:20">
      <c r="A150" s="3" t="s">
        <v>1026</v>
      </c>
      <c r="C150" s="3">
        <v>35</v>
      </c>
      <c r="E150" s="3" t="s">
        <v>653</v>
      </c>
      <c r="F150" s="3" t="s">
        <v>1027</v>
      </c>
      <c r="G150" s="3" t="s">
        <v>131</v>
      </c>
      <c r="H150" s="3" t="s">
        <v>95</v>
      </c>
      <c r="J150" s="3">
        <v>7</v>
      </c>
      <c r="O150" s="3">
        <v>35</v>
      </c>
      <c r="Q150" s="3">
        <v>14</v>
      </c>
      <c r="R150" s="3">
        <v>1</v>
      </c>
    </row>
    <row r="151" spans="1:20">
      <c r="A151" s="3" t="s">
        <v>1018</v>
      </c>
      <c r="C151" s="3">
        <v>34</v>
      </c>
      <c r="D151" s="3">
        <v>2</v>
      </c>
      <c r="E151" s="3" t="s">
        <v>27</v>
      </c>
      <c r="F151" s="3" t="s">
        <v>1019</v>
      </c>
      <c r="G151" s="3" t="s">
        <v>1020</v>
      </c>
      <c r="H151" s="3" t="s">
        <v>23</v>
      </c>
      <c r="I151" s="3">
        <v>2</v>
      </c>
      <c r="K151" s="3">
        <v>0</v>
      </c>
      <c r="L151" s="3">
        <v>1</v>
      </c>
      <c r="N151" s="3" t="s">
        <v>77</v>
      </c>
      <c r="O151" s="3">
        <v>32</v>
      </c>
      <c r="Q151" s="3">
        <v>10</v>
      </c>
      <c r="R151" s="3">
        <v>5</v>
      </c>
      <c r="S151" s="6">
        <v>2428.33</v>
      </c>
      <c r="T151" s="5">
        <v>1.1035999999999999</v>
      </c>
    </row>
    <row r="152" spans="1:20">
      <c r="A152" s="3" t="s">
        <v>1021</v>
      </c>
      <c r="C152" s="3">
        <v>34</v>
      </c>
      <c r="D152" s="3">
        <v>2</v>
      </c>
      <c r="E152" s="3" t="s">
        <v>838</v>
      </c>
      <c r="F152" s="3" t="s">
        <v>1022</v>
      </c>
      <c r="G152" s="3" t="s">
        <v>29</v>
      </c>
      <c r="H152" s="3" t="s">
        <v>23</v>
      </c>
      <c r="I152" s="3">
        <v>2</v>
      </c>
      <c r="O152" s="3">
        <v>31</v>
      </c>
      <c r="Q152" s="3">
        <v>7</v>
      </c>
    </row>
    <row r="153" spans="1:20">
      <c r="A153" s="3" t="s">
        <v>1018</v>
      </c>
      <c r="C153" s="3">
        <v>34</v>
      </c>
      <c r="D153" s="3">
        <v>2</v>
      </c>
      <c r="E153" s="3" t="s">
        <v>27</v>
      </c>
      <c r="F153" s="3" t="s">
        <v>1019</v>
      </c>
      <c r="G153" s="3" t="s">
        <v>1020</v>
      </c>
      <c r="H153" s="3" t="s">
        <v>23</v>
      </c>
      <c r="I153" s="3">
        <v>2</v>
      </c>
      <c r="K153" s="3">
        <v>0</v>
      </c>
      <c r="L153" s="3">
        <v>1</v>
      </c>
      <c r="N153" s="3" t="s">
        <v>77</v>
      </c>
      <c r="O153" s="3">
        <v>32</v>
      </c>
      <c r="Q153" s="3">
        <v>10</v>
      </c>
      <c r="R153" s="3">
        <v>5</v>
      </c>
      <c r="S153" s="6">
        <v>2428.33</v>
      </c>
      <c r="T153" s="5">
        <v>1.1035999999999999</v>
      </c>
    </row>
    <row r="154" spans="1:20">
      <c r="A154" s="3" t="s">
        <v>1023</v>
      </c>
      <c r="C154" s="3">
        <v>34</v>
      </c>
      <c r="D154" s="3">
        <v>1</v>
      </c>
      <c r="E154" s="3" t="s">
        <v>653</v>
      </c>
      <c r="F154" s="3" t="s">
        <v>1024</v>
      </c>
      <c r="G154" s="3" t="s">
        <v>29</v>
      </c>
      <c r="H154" s="3" t="s">
        <v>1025</v>
      </c>
      <c r="I154" s="3">
        <v>1</v>
      </c>
      <c r="J154" s="3">
        <v>9</v>
      </c>
      <c r="O154" s="3">
        <v>29</v>
      </c>
      <c r="Q154" s="3">
        <v>7</v>
      </c>
      <c r="R154" s="3">
        <v>1</v>
      </c>
    </row>
    <row r="155" spans="1:20">
      <c r="A155" s="3" t="s">
        <v>4097</v>
      </c>
      <c r="C155" s="3">
        <v>34</v>
      </c>
      <c r="D155" s="3">
        <v>1</v>
      </c>
      <c r="E155" s="3" t="s">
        <v>70</v>
      </c>
      <c r="F155" s="3" t="s">
        <v>4098</v>
      </c>
      <c r="G155" s="3" t="s">
        <v>4031</v>
      </c>
      <c r="H155" s="3" t="s">
        <v>4099</v>
      </c>
      <c r="I155" s="3">
        <v>1</v>
      </c>
      <c r="O155" s="3">
        <v>28</v>
      </c>
      <c r="Q155" s="3">
        <v>6</v>
      </c>
      <c r="R155" s="3">
        <v>1</v>
      </c>
      <c r="S155" s="6">
        <v>3219.5</v>
      </c>
      <c r="T155" s="5">
        <v>-0.2321</v>
      </c>
    </row>
    <row r="156" spans="1:20">
      <c r="A156" s="3" t="s">
        <v>1011</v>
      </c>
      <c r="C156" s="3">
        <v>33</v>
      </c>
      <c r="D156" s="3">
        <v>2</v>
      </c>
      <c r="E156" s="3" t="s">
        <v>93</v>
      </c>
      <c r="F156" s="3" t="s">
        <v>1012</v>
      </c>
      <c r="G156" s="3" t="s">
        <v>1013</v>
      </c>
      <c r="H156" s="3" t="s">
        <v>23</v>
      </c>
      <c r="I156" s="3">
        <v>2</v>
      </c>
      <c r="O156" s="3">
        <v>27</v>
      </c>
      <c r="Q156" s="3">
        <v>10</v>
      </c>
      <c r="R156" s="3">
        <v>5</v>
      </c>
    </row>
    <row r="157" spans="1:20">
      <c r="A157" s="3" t="s">
        <v>1016</v>
      </c>
      <c r="C157" s="3">
        <v>33</v>
      </c>
      <c r="D157" s="3">
        <v>1</v>
      </c>
      <c r="E157" s="3" t="s">
        <v>439</v>
      </c>
      <c r="F157" s="3" t="s">
        <v>1017</v>
      </c>
      <c r="G157" s="3" t="s">
        <v>29</v>
      </c>
      <c r="H157" s="3" t="s">
        <v>39</v>
      </c>
      <c r="I157" s="3">
        <v>1</v>
      </c>
      <c r="J157" s="3">
        <v>11</v>
      </c>
      <c r="O157" s="3">
        <v>27</v>
      </c>
      <c r="Q157" s="3">
        <v>28</v>
      </c>
    </row>
    <row r="158" spans="1:20">
      <c r="A158" s="3" t="s">
        <v>1014</v>
      </c>
      <c r="C158" s="3">
        <v>33</v>
      </c>
      <c r="E158" s="3" t="s">
        <v>59</v>
      </c>
      <c r="F158" s="3" t="s">
        <v>1015</v>
      </c>
      <c r="G158" s="3" t="s">
        <v>29</v>
      </c>
      <c r="H158" s="3" t="s">
        <v>39</v>
      </c>
      <c r="O158" s="3">
        <v>32</v>
      </c>
      <c r="Q158" s="3">
        <v>5</v>
      </c>
    </row>
    <row r="159" spans="1:20">
      <c r="A159" s="3" t="s">
        <v>1009</v>
      </c>
      <c r="C159" s="3">
        <v>32</v>
      </c>
      <c r="D159" s="3">
        <v>3</v>
      </c>
      <c r="E159" s="3" t="s">
        <v>45</v>
      </c>
      <c r="F159" s="3" t="s">
        <v>1010</v>
      </c>
      <c r="G159" s="3" t="s">
        <v>29</v>
      </c>
      <c r="H159" s="3" t="s">
        <v>39</v>
      </c>
      <c r="I159" s="3">
        <v>3</v>
      </c>
      <c r="J159" s="3">
        <v>13</v>
      </c>
      <c r="O159" s="3">
        <v>30</v>
      </c>
      <c r="Q159" s="3">
        <v>13</v>
      </c>
    </row>
    <row r="160" spans="1:20">
      <c r="A160" s="3" t="s">
        <v>1007</v>
      </c>
      <c r="C160" s="3">
        <v>32</v>
      </c>
      <c r="D160" s="3">
        <v>3</v>
      </c>
      <c r="E160" s="3" t="s">
        <v>70</v>
      </c>
      <c r="F160" s="3" t="s">
        <v>1008</v>
      </c>
      <c r="G160" s="3" t="s">
        <v>29</v>
      </c>
      <c r="H160" s="3" t="s">
        <v>23</v>
      </c>
      <c r="I160" s="3">
        <v>3</v>
      </c>
      <c r="J160" s="3">
        <v>12</v>
      </c>
      <c r="O160" s="3">
        <v>27</v>
      </c>
      <c r="Q160" s="3">
        <v>6</v>
      </c>
      <c r="R160" s="3">
        <v>5</v>
      </c>
    </row>
    <row r="161" spans="1:20">
      <c r="A161" s="3" t="s">
        <v>1003</v>
      </c>
      <c r="C161" s="3">
        <v>32</v>
      </c>
      <c r="D161" s="3">
        <v>3</v>
      </c>
      <c r="E161" s="3" t="s">
        <v>88</v>
      </c>
      <c r="F161" s="3" t="s">
        <v>1004</v>
      </c>
      <c r="G161" s="3" t="s">
        <v>29</v>
      </c>
      <c r="H161" s="3" t="s">
        <v>684</v>
      </c>
      <c r="I161" s="3">
        <v>3</v>
      </c>
      <c r="O161" s="3">
        <v>25</v>
      </c>
      <c r="Q161" s="3">
        <v>12</v>
      </c>
      <c r="R161" s="3">
        <v>12</v>
      </c>
    </row>
    <row r="162" spans="1:20">
      <c r="A162" s="3" t="s">
        <v>2835</v>
      </c>
      <c r="C162" s="3">
        <v>32</v>
      </c>
      <c r="D162" s="3">
        <v>2</v>
      </c>
      <c r="E162" s="3" t="s">
        <v>2484</v>
      </c>
      <c r="F162" s="3" t="s">
        <v>2836</v>
      </c>
      <c r="G162" s="3" t="s">
        <v>2405</v>
      </c>
      <c r="H162" s="3" t="s">
        <v>23</v>
      </c>
      <c r="I162" s="3">
        <v>2</v>
      </c>
      <c r="O162" s="3">
        <v>15</v>
      </c>
      <c r="R162" s="3">
        <v>24</v>
      </c>
    </row>
    <row r="163" spans="1:20">
      <c r="A163" s="3" t="s">
        <v>1005</v>
      </c>
      <c r="C163" s="3">
        <v>32</v>
      </c>
      <c r="D163" s="3">
        <v>1</v>
      </c>
      <c r="E163" s="3" t="s">
        <v>212</v>
      </c>
      <c r="F163" s="3" t="s">
        <v>1006</v>
      </c>
      <c r="G163" s="3" t="s">
        <v>29</v>
      </c>
      <c r="H163" s="3" t="s">
        <v>23</v>
      </c>
      <c r="I163" s="3">
        <v>1</v>
      </c>
      <c r="J163" s="3">
        <v>13</v>
      </c>
      <c r="O163" s="3">
        <v>32</v>
      </c>
      <c r="Q163" s="3">
        <v>4</v>
      </c>
      <c r="R163" s="3">
        <v>28</v>
      </c>
    </row>
    <row r="164" spans="1:20">
      <c r="A164" s="3" t="s">
        <v>1000</v>
      </c>
      <c r="C164" s="3">
        <v>31</v>
      </c>
      <c r="E164" s="3" t="s">
        <v>59</v>
      </c>
      <c r="F164" s="3" t="s">
        <v>1001</v>
      </c>
      <c r="G164" s="3" t="s">
        <v>1002</v>
      </c>
      <c r="H164" s="3" t="s">
        <v>132</v>
      </c>
      <c r="J164" s="3">
        <v>10</v>
      </c>
      <c r="O164" s="3">
        <v>22</v>
      </c>
      <c r="R164" s="3">
        <v>3</v>
      </c>
      <c r="S164" s="6">
        <v>10402.83</v>
      </c>
      <c r="T164" s="5">
        <v>-2.6499999999999999E-2</v>
      </c>
    </row>
    <row r="165" spans="1:20">
      <c r="A165" s="3" t="s">
        <v>1000</v>
      </c>
      <c r="C165" s="3">
        <v>31</v>
      </c>
      <c r="E165" s="3" t="s">
        <v>59</v>
      </c>
      <c r="F165" s="3" t="s">
        <v>1001</v>
      </c>
      <c r="G165" s="3" t="s">
        <v>1002</v>
      </c>
      <c r="H165" s="3" t="s">
        <v>132</v>
      </c>
      <c r="J165" s="3">
        <v>10</v>
      </c>
      <c r="O165" s="3">
        <v>22</v>
      </c>
      <c r="R165" s="3">
        <v>3</v>
      </c>
      <c r="S165" s="6">
        <v>10402.83</v>
      </c>
      <c r="T165" s="5">
        <v>-2.6499999999999999E-2</v>
      </c>
    </row>
    <row r="166" spans="1:20">
      <c r="A166" s="3" t="s">
        <v>991</v>
      </c>
      <c r="C166" s="3">
        <v>30</v>
      </c>
      <c r="D166" s="3">
        <v>7</v>
      </c>
      <c r="E166" s="3" t="s">
        <v>482</v>
      </c>
      <c r="F166" s="3" t="s">
        <v>992</v>
      </c>
      <c r="G166" s="3" t="s">
        <v>29</v>
      </c>
      <c r="I166" s="3">
        <v>7</v>
      </c>
      <c r="O166" s="3">
        <v>26</v>
      </c>
      <c r="Q166" s="3">
        <v>4</v>
      </c>
      <c r="R166" s="3">
        <v>26</v>
      </c>
      <c r="S166" s="6">
        <v>2334.17</v>
      </c>
      <c r="T166" s="5">
        <v>-0.17180000000000001</v>
      </c>
    </row>
    <row r="167" spans="1:20">
      <c r="A167" s="3" t="s">
        <v>996</v>
      </c>
      <c r="C167" s="3">
        <v>30</v>
      </c>
      <c r="D167" s="3">
        <v>3</v>
      </c>
      <c r="E167" s="3" t="s">
        <v>45</v>
      </c>
      <c r="F167" s="3" t="s">
        <v>997</v>
      </c>
      <c r="G167" s="3" t="s">
        <v>29</v>
      </c>
      <c r="H167" s="3" t="s">
        <v>39</v>
      </c>
      <c r="I167" s="3">
        <v>3</v>
      </c>
      <c r="J167" s="3">
        <v>13</v>
      </c>
      <c r="O167" s="3">
        <v>30</v>
      </c>
      <c r="Q167" s="3">
        <v>13</v>
      </c>
      <c r="R167" s="3">
        <v>18</v>
      </c>
    </row>
    <row r="168" spans="1:20">
      <c r="A168" s="3" t="s">
        <v>998</v>
      </c>
      <c r="C168" s="3">
        <v>30</v>
      </c>
      <c r="D168" s="3">
        <v>1</v>
      </c>
      <c r="E168" s="3" t="s">
        <v>439</v>
      </c>
      <c r="F168" s="3" t="s">
        <v>999</v>
      </c>
      <c r="G168" s="3" t="s">
        <v>53</v>
      </c>
      <c r="H168" s="3" t="s">
        <v>661</v>
      </c>
      <c r="I168" s="3">
        <v>1</v>
      </c>
      <c r="O168" s="3">
        <v>20</v>
      </c>
      <c r="Q168" s="3">
        <v>11</v>
      </c>
      <c r="R168" s="3">
        <v>3</v>
      </c>
    </row>
    <row r="169" spans="1:20">
      <c r="A169" s="3" t="s">
        <v>993</v>
      </c>
      <c r="C169" s="3">
        <v>30</v>
      </c>
      <c r="E169" s="3" t="s">
        <v>994</v>
      </c>
      <c r="F169" s="3" t="s">
        <v>995</v>
      </c>
      <c r="G169" s="3" t="s">
        <v>29</v>
      </c>
      <c r="H169" s="3" t="s">
        <v>39</v>
      </c>
      <c r="J169" s="3">
        <v>13</v>
      </c>
      <c r="O169" s="3">
        <v>29</v>
      </c>
      <c r="Q169" s="3">
        <v>10</v>
      </c>
      <c r="R169" s="3">
        <v>16</v>
      </c>
    </row>
    <row r="170" spans="1:20">
      <c r="A170" s="3" t="s">
        <v>987</v>
      </c>
      <c r="C170" s="3">
        <v>29</v>
      </c>
      <c r="D170" s="3">
        <v>4</v>
      </c>
      <c r="E170" s="3" t="s">
        <v>263</v>
      </c>
      <c r="F170" s="3" t="s">
        <v>988</v>
      </c>
      <c r="G170" s="3" t="s">
        <v>29</v>
      </c>
      <c r="H170" s="3" t="s">
        <v>23</v>
      </c>
      <c r="I170" s="3">
        <v>4</v>
      </c>
      <c r="O170" s="3">
        <v>26</v>
      </c>
      <c r="Q170" s="3">
        <v>12</v>
      </c>
    </row>
    <row r="171" spans="1:20">
      <c r="A171" s="3" t="s">
        <v>2833</v>
      </c>
      <c r="C171" s="3">
        <v>29</v>
      </c>
      <c r="D171" s="3">
        <v>2</v>
      </c>
      <c r="E171" s="3" t="s">
        <v>70</v>
      </c>
      <c r="F171" s="3" t="s">
        <v>2834</v>
      </c>
      <c r="G171" s="3" t="s">
        <v>2414</v>
      </c>
      <c r="I171" s="3">
        <v>2</v>
      </c>
      <c r="O171" s="3">
        <v>27</v>
      </c>
      <c r="Q171" s="3">
        <v>10</v>
      </c>
      <c r="R171" s="3">
        <v>2</v>
      </c>
      <c r="T171" s="5">
        <v>4.6536999999999997</v>
      </c>
    </row>
    <row r="172" spans="1:20">
      <c r="A172" s="3" t="s">
        <v>989</v>
      </c>
      <c r="C172" s="3">
        <v>29</v>
      </c>
      <c r="E172" s="3" t="s">
        <v>70</v>
      </c>
      <c r="F172" s="3" t="s">
        <v>990</v>
      </c>
      <c r="G172" s="3" t="s">
        <v>29</v>
      </c>
      <c r="H172" s="3" t="s">
        <v>23</v>
      </c>
      <c r="J172" s="3">
        <v>20</v>
      </c>
      <c r="O172" s="3">
        <v>29</v>
      </c>
      <c r="Q172" s="3">
        <v>9</v>
      </c>
    </row>
    <row r="173" spans="1:20">
      <c r="A173" s="3" t="s">
        <v>3889</v>
      </c>
      <c r="C173" s="3">
        <v>28</v>
      </c>
      <c r="D173" s="3">
        <v>5</v>
      </c>
      <c r="E173" s="3" t="s">
        <v>236</v>
      </c>
      <c r="F173" s="3" t="s">
        <v>3890</v>
      </c>
      <c r="G173" s="3" t="s">
        <v>3666</v>
      </c>
      <c r="H173" s="3" t="s">
        <v>54</v>
      </c>
      <c r="I173" s="3">
        <v>5</v>
      </c>
      <c r="K173" s="4">
        <v>3478</v>
      </c>
      <c r="L173" s="3">
        <v>36</v>
      </c>
      <c r="M173" s="3" t="s">
        <v>24</v>
      </c>
      <c r="N173" s="3" t="s">
        <v>1434</v>
      </c>
      <c r="O173" s="3">
        <v>17</v>
      </c>
      <c r="Q173" s="3">
        <v>4</v>
      </c>
      <c r="R173" s="3">
        <v>5</v>
      </c>
      <c r="T173" s="5">
        <v>0.37930000000000003</v>
      </c>
    </row>
    <row r="174" spans="1:20">
      <c r="A174" s="3" t="s">
        <v>982</v>
      </c>
      <c r="C174" s="3">
        <v>28</v>
      </c>
      <c r="D174" s="3">
        <v>4</v>
      </c>
      <c r="E174" s="3" t="s">
        <v>983</v>
      </c>
      <c r="F174" s="3" t="s">
        <v>984</v>
      </c>
      <c r="G174" s="3" t="s">
        <v>29</v>
      </c>
      <c r="H174" s="3" t="s">
        <v>39</v>
      </c>
      <c r="I174" s="3">
        <v>4</v>
      </c>
      <c r="J174" s="3">
        <v>12</v>
      </c>
      <c r="O174" s="3">
        <v>27</v>
      </c>
      <c r="Q174" s="3">
        <v>6</v>
      </c>
      <c r="R174" s="3">
        <v>1</v>
      </c>
    </row>
    <row r="175" spans="1:20">
      <c r="A175" s="3" t="s">
        <v>985</v>
      </c>
      <c r="C175" s="3">
        <v>28</v>
      </c>
      <c r="D175" s="3">
        <v>3</v>
      </c>
      <c r="E175" s="3" t="s">
        <v>59</v>
      </c>
      <c r="F175" s="3" t="s">
        <v>986</v>
      </c>
      <c r="G175" s="3" t="s">
        <v>29</v>
      </c>
      <c r="H175" s="3" t="s">
        <v>39</v>
      </c>
      <c r="I175" s="3">
        <v>3</v>
      </c>
      <c r="K175" s="3">
        <v>0</v>
      </c>
      <c r="L175" s="3">
        <v>1</v>
      </c>
      <c r="N175" s="3" t="s">
        <v>40</v>
      </c>
      <c r="O175" s="3">
        <v>28</v>
      </c>
      <c r="Q175" s="3">
        <v>12</v>
      </c>
      <c r="R175" s="3">
        <v>1</v>
      </c>
    </row>
    <row r="176" spans="1:20">
      <c r="A176" s="3" t="s">
        <v>980</v>
      </c>
      <c r="C176" s="3">
        <v>28</v>
      </c>
      <c r="D176" s="3">
        <v>1</v>
      </c>
      <c r="E176" s="3" t="s">
        <v>59</v>
      </c>
      <c r="F176" s="3" t="s">
        <v>981</v>
      </c>
      <c r="G176" s="3" t="s">
        <v>131</v>
      </c>
      <c r="H176" s="3" t="s">
        <v>23</v>
      </c>
      <c r="I176" s="3">
        <v>1</v>
      </c>
      <c r="J176" s="3">
        <v>10</v>
      </c>
      <c r="O176" s="3">
        <v>26</v>
      </c>
      <c r="Q176" s="3">
        <v>6</v>
      </c>
      <c r="R176" s="3">
        <v>9</v>
      </c>
    </row>
    <row r="177" spans="1:20">
      <c r="A177" s="3" t="s">
        <v>978</v>
      </c>
      <c r="C177" s="3">
        <v>27</v>
      </c>
      <c r="D177" s="3">
        <v>7</v>
      </c>
      <c r="E177" s="3" t="s">
        <v>59</v>
      </c>
      <c r="F177" s="3" t="s">
        <v>979</v>
      </c>
      <c r="G177" s="3" t="s">
        <v>29</v>
      </c>
      <c r="H177" s="3" t="s">
        <v>23</v>
      </c>
      <c r="I177" s="3">
        <v>7</v>
      </c>
      <c r="O177" s="3">
        <v>27</v>
      </c>
      <c r="Q177" s="3">
        <v>14</v>
      </c>
    </row>
    <row r="178" spans="1:20">
      <c r="A178" s="3" t="s">
        <v>3887</v>
      </c>
      <c r="C178" s="3">
        <v>27</v>
      </c>
      <c r="D178" s="3">
        <v>5</v>
      </c>
      <c r="E178" s="3" t="s">
        <v>442</v>
      </c>
      <c r="F178" s="3" t="s">
        <v>3888</v>
      </c>
      <c r="G178" s="3" t="s">
        <v>3666</v>
      </c>
      <c r="I178" s="3">
        <v>5</v>
      </c>
      <c r="K178" s="3">
        <v>18</v>
      </c>
      <c r="L178" s="3">
        <v>64</v>
      </c>
      <c r="M178" s="3" t="s">
        <v>24</v>
      </c>
      <c r="N178" s="3" t="s">
        <v>425</v>
      </c>
      <c r="O178" s="3">
        <v>18</v>
      </c>
      <c r="Q178" s="3">
        <v>3</v>
      </c>
      <c r="R178" s="3">
        <v>14</v>
      </c>
      <c r="S178" s="6">
        <v>4916225.83</v>
      </c>
      <c r="T178" s="5">
        <v>2.0899999999999998E-2</v>
      </c>
    </row>
    <row r="179" spans="1:20">
      <c r="A179" s="3" t="s">
        <v>2831</v>
      </c>
      <c r="C179" s="3">
        <v>27</v>
      </c>
      <c r="D179" s="3">
        <v>4</v>
      </c>
      <c r="E179" s="3" t="s">
        <v>59</v>
      </c>
      <c r="F179" s="3" t="s">
        <v>2832</v>
      </c>
      <c r="G179" s="3" t="s">
        <v>2457</v>
      </c>
      <c r="H179" s="3" t="s">
        <v>23</v>
      </c>
      <c r="I179" s="3">
        <v>4</v>
      </c>
      <c r="O179" s="3">
        <v>26</v>
      </c>
      <c r="Q179" s="3">
        <v>5</v>
      </c>
      <c r="R179" s="3">
        <v>8</v>
      </c>
    </row>
    <row r="180" spans="1:20">
      <c r="A180" s="3" t="s">
        <v>975</v>
      </c>
      <c r="C180" s="3">
        <v>27</v>
      </c>
      <c r="D180" s="3">
        <v>2</v>
      </c>
      <c r="E180" s="3" t="s">
        <v>976</v>
      </c>
      <c r="F180" s="3" t="s">
        <v>977</v>
      </c>
      <c r="G180" s="3" t="s">
        <v>29</v>
      </c>
      <c r="H180" s="3" t="s">
        <v>39</v>
      </c>
      <c r="I180" s="3">
        <v>2</v>
      </c>
      <c r="J180" s="3">
        <v>7</v>
      </c>
      <c r="O180" s="3">
        <v>20</v>
      </c>
      <c r="Q180" s="3">
        <v>8</v>
      </c>
      <c r="R180" s="3">
        <v>19</v>
      </c>
    </row>
    <row r="181" spans="1:20">
      <c r="A181" s="3" t="s">
        <v>970</v>
      </c>
      <c r="C181" s="3">
        <v>27</v>
      </c>
      <c r="D181" s="3">
        <v>1</v>
      </c>
      <c r="E181" s="3" t="s">
        <v>59</v>
      </c>
      <c r="F181" s="3" t="s">
        <v>971</v>
      </c>
      <c r="G181" s="3" t="s">
        <v>29</v>
      </c>
      <c r="H181" s="3" t="s">
        <v>39</v>
      </c>
      <c r="I181" s="3">
        <v>1</v>
      </c>
      <c r="K181" s="3">
        <v>0</v>
      </c>
      <c r="L181" s="3">
        <v>2</v>
      </c>
      <c r="N181" s="3" t="s">
        <v>796</v>
      </c>
      <c r="O181" s="3">
        <v>26</v>
      </c>
      <c r="Q181" s="3">
        <v>14</v>
      </c>
      <c r="R181" s="3">
        <v>2</v>
      </c>
    </row>
    <row r="182" spans="1:20">
      <c r="A182" s="3" t="s">
        <v>972</v>
      </c>
      <c r="C182" s="3">
        <v>27</v>
      </c>
      <c r="E182" s="3" t="s">
        <v>973</v>
      </c>
      <c r="F182" s="3" t="s">
        <v>974</v>
      </c>
      <c r="G182" s="3" t="s">
        <v>29</v>
      </c>
      <c r="J182" s="3">
        <v>12</v>
      </c>
      <c r="O182" s="3">
        <v>27</v>
      </c>
      <c r="Q182" s="3">
        <v>4</v>
      </c>
      <c r="R182" s="3">
        <v>20</v>
      </c>
    </row>
    <row r="183" spans="1:20">
      <c r="A183" s="3" t="s">
        <v>968</v>
      </c>
      <c r="C183" s="3">
        <v>27</v>
      </c>
      <c r="E183" s="3" t="s">
        <v>59</v>
      </c>
      <c r="F183" s="3" t="s">
        <v>969</v>
      </c>
      <c r="G183" s="3" t="s">
        <v>29</v>
      </c>
      <c r="H183" s="3" t="s">
        <v>39</v>
      </c>
      <c r="K183" s="3">
        <v>0</v>
      </c>
      <c r="L183" s="3">
        <v>1</v>
      </c>
      <c r="N183" s="3" t="s">
        <v>651</v>
      </c>
      <c r="O183" s="3">
        <v>27</v>
      </c>
      <c r="Q183" s="3">
        <v>9</v>
      </c>
      <c r="T183" s="5">
        <v>-0.16339999999999999</v>
      </c>
    </row>
    <row r="184" spans="1:20">
      <c r="A184" s="3" t="s">
        <v>2829</v>
      </c>
      <c r="C184" s="3">
        <v>26</v>
      </c>
      <c r="D184" s="3">
        <v>11</v>
      </c>
      <c r="E184" s="3" t="s">
        <v>925</v>
      </c>
      <c r="F184" s="3" t="s">
        <v>2830</v>
      </c>
      <c r="G184" s="3" t="s">
        <v>2405</v>
      </c>
      <c r="H184" s="3" t="s">
        <v>661</v>
      </c>
      <c r="I184" s="3">
        <v>11</v>
      </c>
      <c r="O184" s="3">
        <v>19</v>
      </c>
      <c r="Q184" s="3">
        <v>2</v>
      </c>
      <c r="R184" s="3">
        <v>3</v>
      </c>
    </row>
    <row r="185" spans="1:20">
      <c r="A185" s="3" t="s">
        <v>962</v>
      </c>
      <c r="C185" s="3">
        <v>26</v>
      </c>
      <c r="D185" s="3">
        <v>1</v>
      </c>
      <c r="E185" s="3" t="s">
        <v>59</v>
      </c>
      <c r="F185" s="3" t="s">
        <v>963</v>
      </c>
      <c r="G185" s="3" t="s">
        <v>131</v>
      </c>
      <c r="H185" s="3" t="s">
        <v>132</v>
      </c>
      <c r="I185" s="3">
        <v>1</v>
      </c>
      <c r="J185" s="3">
        <v>39</v>
      </c>
      <c r="K185" s="3">
        <v>0</v>
      </c>
      <c r="L185" s="3">
        <v>3</v>
      </c>
      <c r="N185" s="3" t="s">
        <v>25</v>
      </c>
      <c r="O185" s="3">
        <v>15</v>
      </c>
      <c r="Q185" s="3">
        <v>3</v>
      </c>
      <c r="R185" s="3">
        <v>3</v>
      </c>
      <c r="S185" s="6">
        <v>5775.17</v>
      </c>
      <c r="T185" s="5">
        <v>0.44629999999999997</v>
      </c>
    </row>
    <row r="186" spans="1:20">
      <c r="A186" s="3" t="s">
        <v>964</v>
      </c>
      <c r="C186" s="3">
        <v>26</v>
      </c>
      <c r="D186" s="3">
        <v>1</v>
      </c>
      <c r="E186" s="3" t="s">
        <v>117</v>
      </c>
      <c r="F186" s="3" t="s">
        <v>965</v>
      </c>
      <c r="G186" s="3" t="s">
        <v>29</v>
      </c>
      <c r="I186" s="3">
        <v>1</v>
      </c>
      <c r="J186" s="3">
        <v>15</v>
      </c>
      <c r="O186" s="3">
        <v>26</v>
      </c>
      <c r="Q186" s="3">
        <v>10</v>
      </c>
      <c r="R186" s="3">
        <v>1</v>
      </c>
    </row>
    <row r="187" spans="1:20">
      <c r="A187" s="3" t="s">
        <v>960</v>
      </c>
      <c r="C187" s="3">
        <v>26</v>
      </c>
      <c r="D187" s="3">
        <v>1</v>
      </c>
      <c r="E187" s="3" t="s">
        <v>263</v>
      </c>
      <c r="F187" s="3" t="s">
        <v>961</v>
      </c>
      <c r="G187" s="3" t="s">
        <v>29</v>
      </c>
      <c r="H187" s="3" t="s">
        <v>39</v>
      </c>
      <c r="I187" s="3">
        <v>1</v>
      </c>
      <c r="O187" s="3">
        <v>23</v>
      </c>
      <c r="Q187" s="3">
        <v>8</v>
      </c>
      <c r="R187" s="3">
        <v>1</v>
      </c>
    </row>
    <row r="188" spans="1:20">
      <c r="A188" s="3" t="s">
        <v>966</v>
      </c>
      <c r="C188" s="3">
        <v>26</v>
      </c>
      <c r="E188" s="3" t="s">
        <v>656</v>
      </c>
      <c r="F188" s="3" t="s">
        <v>967</v>
      </c>
      <c r="G188" s="3" t="s">
        <v>29</v>
      </c>
      <c r="H188" s="3" t="s">
        <v>39</v>
      </c>
      <c r="O188" s="3">
        <v>24</v>
      </c>
      <c r="Q188" s="3">
        <v>4</v>
      </c>
      <c r="R188" s="3">
        <v>1</v>
      </c>
    </row>
    <row r="189" spans="1:20">
      <c r="A189" s="3" t="s">
        <v>956</v>
      </c>
      <c r="C189" s="3">
        <v>25</v>
      </c>
      <c r="D189" s="3">
        <v>6</v>
      </c>
      <c r="E189" s="3" t="s">
        <v>93</v>
      </c>
      <c r="F189" s="3" t="s">
        <v>957</v>
      </c>
      <c r="G189" s="3" t="s">
        <v>29</v>
      </c>
      <c r="H189" s="3" t="s">
        <v>84</v>
      </c>
      <c r="I189" s="3">
        <v>6</v>
      </c>
      <c r="O189" s="3">
        <v>24</v>
      </c>
      <c r="Q189" s="3">
        <v>6</v>
      </c>
    </row>
    <row r="190" spans="1:20">
      <c r="A190" s="3" t="s">
        <v>958</v>
      </c>
      <c r="C190" s="3">
        <v>25</v>
      </c>
      <c r="D190" s="3">
        <v>4</v>
      </c>
      <c r="E190" s="3" t="s">
        <v>70</v>
      </c>
      <c r="F190" s="3" t="s">
        <v>959</v>
      </c>
      <c r="G190" s="3" t="s">
        <v>29</v>
      </c>
      <c r="H190" s="3" t="s">
        <v>39</v>
      </c>
      <c r="I190" s="3">
        <v>4</v>
      </c>
      <c r="O190" s="3">
        <v>23</v>
      </c>
      <c r="Q190" s="3">
        <v>9</v>
      </c>
    </row>
    <row r="191" spans="1:20">
      <c r="A191" s="3" t="s">
        <v>949</v>
      </c>
      <c r="C191" s="3">
        <v>25</v>
      </c>
      <c r="D191" s="3">
        <v>2</v>
      </c>
      <c r="E191" s="3" t="s">
        <v>689</v>
      </c>
      <c r="F191" s="3" t="s">
        <v>950</v>
      </c>
      <c r="G191" s="3" t="s">
        <v>29</v>
      </c>
      <c r="H191" s="3" t="s">
        <v>39</v>
      </c>
      <c r="I191" s="3">
        <v>2</v>
      </c>
      <c r="J191" s="3">
        <v>12</v>
      </c>
      <c r="O191" s="3">
        <v>23</v>
      </c>
      <c r="Q191" s="3">
        <v>5</v>
      </c>
      <c r="R191" s="3">
        <v>4</v>
      </c>
    </row>
    <row r="192" spans="1:20">
      <c r="A192" s="3" t="s">
        <v>951</v>
      </c>
      <c r="C192" s="3">
        <v>25</v>
      </c>
      <c r="E192" s="3" t="s">
        <v>952</v>
      </c>
      <c r="F192" s="3" t="s">
        <v>953</v>
      </c>
      <c r="G192" s="3" t="s">
        <v>29</v>
      </c>
      <c r="H192" s="3" t="s">
        <v>39</v>
      </c>
      <c r="O192" s="3">
        <v>24</v>
      </c>
      <c r="Q192" s="3">
        <v>6</v>
      </c>
      <c r="R192" s="3">
        <v>2</v>
      </c>
    </row>
    <row r="193" spans="1:20">
      <c r="A193" s="3" t="s">
        <v>954</v>
      </c>
      <c r="C193" s="3">
        <v>25</v>
      </c>
      <c r="E193" s="3" t="s">
        <v>470</v>
      </c>
      <c r="F193" s="3" t="s">
        <v>955</v>
      </c>
      <c r="G193" s="3" t="s">
        <v>29</v>
      </c>
      <c r="H193" s="3" t="s">
        <v>39</v>
      </c>
      <c r="O193" s="3">
        <v>21</v>
      </c>
      <c r="Q193" s="3">
        <v>12</v>
      </c>
      <c r="S193" s="6">
        <v>2816.17</v>
      </c>
      <c r="T193" s="5">
        <v>-0.38929999999999998</v>
      </c>
    </row>
    <row r="194" spans="1:20">
      <c r="A194" s="3" t="s">
        <v>947</v>
      </c>
      <c r="C194" s="3">
        <v>24</v>
      </c>
      <c r="D194" s="3">
        <v>4</v>
      </c>
      <c r="E194" s="3" t="s">
        <v>636</v>
      </c>
      <c r="F194" s="3" t="s">
        <v>948</v>
      </c>
      <c r="G194" s="3" t="s">
        <v>29</v>
      </c>
      <c r="H194" s="3" t="s">
        <v>39</v>
      </c>
      <c r="I194" s="3">
        <v>4</v>
      </c>
      <c r="O194" s="3">
        <v>24</v>
      </c>
      <c r="Q194" s="3">
        <v>7</v>
      </c>
      <c r="R194" s="3">
        <v>1</v>
      </c>
    </row>
    <row r="195" spans="1:20">
      <c r="A195" s="3" t="s">
        <v>944</v>
      </c>
      <c r="C195" s="3">
        <v>24</v>
      </c>
      <c r="D195" s="3">
        <v>1</v>
      </c>
      <c r="E195" s="3" t="s">
        <v>945</v>
      </c>
      <c r="F195" s="3" t="s">
        <v>946</v>
      </c>
      <c r="G195" s="3" t="s">
        <v>29</v>
      </c>
      <c r="H195" s="3" t="s">
        <v>39</v>
      </c>
      <c r="I195" s="3">
        <v>1</v>
      </c>
      <c r="J195" s="3">
        <v>13</v>
      </c>
      <c r="O195" s="3">
        <v>24</v>
      </c>
      <c r="Q195" s="3">
        <v>1</v>
      </c>
    </row>
    <row r="196" spans="1:20">
      <c r="A196" s="3" t="s">
        <v>938</v>
      </c>
      <c r="C196" s="3">
        <v>24</v>
      </c>
      <c r="D196" s="3">
        <v>1</v>
      </c>
      <c r="E196" s="3" t="s">
        <v>530</v>
      </c>
      <c r="F196" s="3" t="s">
        <v>939</v>
      </c>
      <c r="G196" s="3" t="s">
        <v>29</v>
      </c>
      <c r="H196" s="3" t="s">
        <v>373</v>
      </c>
      <c r="I196" s="3">
        <v>1</v>
      </c>
      <c r="O196" s="3">
        <v>24</v>
      </c>
      <c r="Q196" s="3">
        <v>2</v>
      </c>
      <c r="R196" s="3">
        <v>20</v>
      </c>
    </row>
    <row r="197" spans="1:20">
      <c r="A197" s="3" t="s">
        <v>940</v>
      </c>
      <c r="C197" s="3">
        <v>24</v>
      </c>
      <c r="E197" s="3" t="s">
        <v>470</v>
      </c>
      <c r="F197" s="3" t="s">
        <v>941</v>
      </c>
      <c r="G197" s="3" t="s">
        <v>29</v>
      </c>
      <c r="H197" s="3" t="s">
        <v>39</v>
      </c>
      <c r="J197" s="3">
        <v>15</v>
      </c>
      <c r="O197" s="3">
        <v>24</v>
      </c>
      <c r="Q197" s="3">
        <v>14</v>
      </c>
    </row>
    <row r="198" spans="1:20">
      <c r="A198" s="3" t="s">
        <v>942</v>
      </c>
      <c r="C198" s="3">
        <v>24</v>
      </c>
      <c r="E198" s="3" t="s">
        <v>286</v>
      </c>
      <c r="F198" s="3" t="s">
        <v>943</v>
      </c>
      <c r="G198" s="3" t="s">
        <v>29</v>
      </c>
      <c r="H198" s="3" t="s">
        <v>23</v>
      </c>
      <c r="K198" s="3">
        <v>0</v>
      </c>
      <c r="L198" s="3">
        <v>1</v>
      </c>
      <c r="N198" s="3" t="s">
        <v>40</v>
      </c>
      <c r="O198" s="3">
        <v>22</v>
      </c>
      <c r="Q198" s="3">
        <v>6</v>
      </c>
      <c r="R198" s="3">
        <v>1</v>
      </c>
    </row>
    <row r="199" spans="1:20">
      <c r="A199" s="3" t="s">
        <v>2827</v>
      </c>
      <c r="C199" s="3">
        <v>23</v>
      </c>
      <c r="D199" s="3">
        <v>9</v>
      </c>
      <c r="E199" s="3" t="s">
        <v>88</v>
      </c>
      <c r="F199" s="3" t="s">
        <v>2828</v>
      </c>
      <c r="G199" s="3" t="s">
        <v>2405</v>
      </c>
      <c r="I199" s="3">
        <v>9</v>
      </c>
      <c r="O199" s="3">
        <v>22</v>
      </c>
      <c r="Q199" s="3">
        <v>6</v>
      </c>
    </row>
    <row r="200" spans="1:20">
      <c r="A200" s="3" t="s">
        <v>4095</v>
      </c>
      <c r="C200" s="3">
        <v>23</v>
      </c>
      <c r="D200" s="3">
        <v>7</v>
      </c>
      <c r="E200" s="3" t="s">
        <v>37</v>
      </c>
      <c r="F200" s="3" t="s">
        <v>4096</v>
      </c>
      <c r="G200" s="3" t="s">
        <v>4031</v>
      </c>
      <c r="H200" s="3" t="s">
        <v>39</v>
      </c>
      <c r="I200" s="3">
        <v>7</v>
      </c>
      <c r="O200" s="3">
        <v>22</v>
      </c>
      <c r="Q200" s="3">
        <v>6</v>
      </c>
    </row>
    <row r="201" spans="1:20">
      <c r="A201" s="3" t="s">
        <v>933</v>
      </c>
      <c r="C201" s="3">
        <v>23</v>
      </c>
      <c r="D201" s="3">
        <v>1</v>
      </c>
      <c r="E201" s="3" t="s">
        <v>70</v>
      </c>
      <c r="F201" s="3" t="s">
        <v>934</v>
      </c>
      <c r="G201" s="3" t="s">
        <v>826</v>
      </c>
      <c r="H201" s="3" t="s">
        <v>935</v>
      </c>
      <c r="I201" s="3">
        <v>1</v>
      </c>
      <c r="J201" s="3">
        <v>20</v>
      </c>
      <c r="O201" s="3">
        <v>21</v>
      </c>
      <c r="Q201" s="3">
        <v>5</v>
      </c>
      <c r="R201" s="3">
        <v>13</v>
      </c>
      <c r="S201" s="6">
        <v>2459.5</v>
      </c>
      <c r="T201" s="5">
        <v>-2.1899999999999999E-2</v>
      </c>
    </row>
    <row r="202" spans="1:20">
      <c r="A202" s="3" t="s">
        <v>3885</v>
      </c>
      <c r="C202" s="3">
        <v>23</v>
      </c>
      <c r="D202" s="3">
        <v>1</v>
      </c>
      <c r="E202" s="3" t="s">
        <v>27</v>
      </c>
      <c r="F202" s="3" t="s">
        <v>3886</v>
      </c>
      <c r="G202" s="3" t="s">
        <v>3666</v>
      </c>
      <c r="H202" s="3" t="s">
        <v>318</v>
      </c>
      <c r="I202" s="3">
        <v>1</v>
      </c>
      <c r="O202" s="3">
        <v>23</v>
      </c>
      <c r="Q202" s="3">
        <v>6</v>
      </c>
      <c r="R202" s="3">
        <v>1</v>
      </c>
      <c r="S202" s="4">
        <v>9358144</v>
      </c>
      <c r="T202" s="5">
        <v>-9.4299999999999995E-2</v>
      </c>
    </row>
    <row r="203" spans="1:20">
      <c r="A203" s="3" t="s">
        <v>936</v>
      </c>
      <c r="C203" s="3">
        <v>23</v>
      </c>
      <c r="E203" s="3" t="s">
        <v>70</v>
      </c>
      <c r="F203" s="3" t="s">
        <v>937</v>
      </c>
      <c r="G203" s="3" t="s">
        <v>131</v>
      </c>
      <c r="H203" s="3" t="s">
        <v>132</v>
      </c>
      <c r="J203" s="3">
        <v>10</v>
      </c>
      <c r="O203" s="3">
        <v>22</v>
      </c>
      <c r="Q203" s="3">
        <v>6</v>
      </c>
      <c r="R203" s="3">
        <v>6</v>
      </c>
      <c r="T203" s="5">
        <v>-0.34789999999999999</v>
      </c>
    </row>
    <row r="204" spans="1:20">
      <c r="A204" s="3" t="s">
        <v>2823</v>
      </c>
      <c r="C204" s="3">
        <v>22</v>
      </c>
      <c r="D204" s="3">
        <v>4</v>
      </c>
      <c r="E204" s="3" t="s">
        <v>70</v>
      </c>
      <c r="F204" s="3" t="s">
        <v>2824</v>
      </c>
      <c r="G204" s="3" t="s">
        <v>2825</v>
      </c>
      <c r="H204" s="3" t="s">
        <v>2826</v>
      </c>
      <c r="I204" s="3">
        <v>4</v>
      </c>
      <c r="O204" s="3">
        <v>18</v>
      </c>
      <c r="Q204" s="3">
        <v>3</v>
      </c>
      <c r="R204" s="3">
        <v>2</v>
      </c>
    </row>
    <row r="205" spans="1:20">
      <c r="A205" s="3" t="s">
        <v>924</v>
      </c>
      <c r="C205" s="3">
        <v>22</v>
      </c>
      <c r="D205" s="3">
        <v>3</v>
      </c>
      <c r="E205" s="3" t="s">
        <v>925</v>
      </c>
      <c r="F205" s="3" t="s">
        <v>926</v>
      </c>
      <c r="G205" s="3" t="s">
        <v>29</v>
      </c>
      <c r="H205" s="3" t="s">
        <v>54</v>
      </c>
      <c r="I205" s="3">
        <v>3</v>
      </c>
      <c r="O205" s="3">
        <v>17</v>
      </c>
      <c r="Q205" s="3">
        <v>5</v>
      </c>
      <c r="R205" s="3">
        <v>9</v>
      </c>
    </row>
    <row r="206" spans="1:20">
      <c r="A206" s="3" t="s">
        <v>2820</v>
      </c>
      <c r="C206" s="3">
        <v>22</v>
      </c>
      <c r="D206" s="3">
        <v>3</v>
      </c>
      <c r="E206" s="3" t="s">
        <v>282</v>
      </c>
      <c r="F206" s="3" t="s">
        <v>2821</v>
      </c>
      <c r="G206" s="3" t="s">
        <v>2822</v>
      </c>
      <c r="H206" s="3" t="s">
        <v>39</v>
      </c>
      <c r="I206" s="3">
        <v>3</v>
      </c>
      <c r="K206" s="3">
        <v>0</v>
      </c>
      <c r="L206" s="3">
        <v>1</v>
      </c>
      <c r="N206" s="3" t="s">
        <v>40</v>
      </c>
      <c r="O206" s="3">
        <v>22</v>
      </c>
      <c r="Q206" s="3">
        <v>2</v>
      </c>
      <c r="R206" s="3">
        <v>21</v>
      </c>
      <c r="S206" s="4">
        <v>1151</v>
      </c>
      <c r="T206" s="5">
        <v>-0.71220000000000006</v>
      </c>
    </row>
    <row r="207" spans="1:20">
      <c r="A207" s="3" t="s">
        <v>2820</v>
      </c>
      <c r="C207" s="3">
        <v>22</v>
      </c>
      <c r="D207" s="3">
        <v>3</v>
      </c>
      <c r="E207" s="3" t="s">
        <v>282</v>
      </c>
      <c r="F207" s="3" t="s">
        <v>2821</v>
      </c>
      <c r="G207" s="3" t="s">
        <v>2822</v>
      </c>
      <c r="H207" s="3" t="s">
        <v>39</v>
      </c>
      <c r="I207" s="3">
        <v>3</v>
      </c>
      <c r="K207" s="3">
        <v>0</v>
      </c>
      <c r="L207" s="3">
        <v>1</v>
      </c>
      <c r="N207" s="3" t="s">
        <v>40</v>
      </c>
      <c r="O207" s="3">
        <v>22</v>
      </c>
      <c r="Q207" s="3">
        <v>2</v>
      </c>
      <c r="R207" s="3">
        <v>21</v>
      </c>
      <c r="S207" s="4">
        <v>1151</v>
      </c>
      <c r="T207" s="5">
        <v>-0.71220000000000006</v>
      </c>
    </row>
    <row r="208" spans="1:20">
      <c r="A208" s="3" t="s">
        <v>922</v>
      </c>
      <c r="C208" s="3">
        <v>22</v>
      </c>
      <c r="D208" s="3">
        <v>2</v>
      </c>
      <c r="E208" s="3" t="s">
        <v>251</v>
      </c>
      <c r="F208" s="3" t="s">
        <v>923</v>
      </c>
      <c r="G208" s="3" t="s">
        <v>29</v>
      </c>
      <c r="H208" s="3" t="s">
        <v>23</v>
      </c>
      <c r="I208" s="3">
        <v>2</v>
      </c>
      <c r="J208" s="3">
        <v>12</v>
      </c>
      <c r="O208" s="3">
        <v>20</v>
      </c>
      <c r="Q208" s="3">
        <v>4</v>
      </c>
      <c r="R208" s="3">
        <v>10</v>
      </c>
      <c r="S208" s="6">
        <v>2948.83</v>
      </c>
      <c r="T208" s="5">
        <v>-6.8599999999999994E-2</v>
      </c>
    </row>
    <row r="209" spans="1:20">
      <c r="A209" s="3" t="s">
        <v>929</v>
      </c>
      <c r="C209" s="3">
        <v>22</v>
      </c>
      <c r="D209" s="3">
        <v>1</v>
      </c>
      <c r="E209" s="3" t="s">
        <v>48</v>
      </c>
      <c r="F209" s="3" t="s">
        <v>930</v>
      </c>
      <c r="G209" s="3" t="s">
        <v>29</v>
      </c>
      <c r="H209" s="3" t="s">
        <v>23</v>
      </c>
      <c r="I209" s="3">
        <v>1</v>
      </c>
      <c r="J209" s="3">
        <v>8</v>
      </c>
      <c r="O209" s="3">
        <v>22</v>
      </c>
      <c r="Q209" s="3">
        <v>2</v>
      </c>
    </row>
    <row r="210" spans="1:20">
      <c r="A210" s="3" t="s">
        <v>162</v>
      </c>
      <c r="C210" s="3">
        <v>22</v>
      </c>
      <c r="E210" s="3" t="s">
        <v>59</v>
      </c>
      <c r="F210" s="3" t="s">
        <v>921</v>
      </c>
      <c r="G210" s="3" t="s">
        <v>131</v>
      </c>
      <c r="H210" s="3" t="s">
        <v>376</v>
      </c>
      <c r="J210" s="3">
        <v>12</v>
      </c>
      <c r="K210" s="3">
        <v>0</v>
      </c>
      <c r="L210" s="3">
        <v>2</v>
      </c>
      <c r="N210" s="3" t="s">
        <v>40</v>
      </c>
      <c r="O210" s="3">
        <v>21</v>
      </c>
      <c r="Q210" s="3">
        <v>3</v>
      </c>
      <c r="R210" s="3">
        <v>5</v>
      </c>
      <c r="S210" s="6">
        <v>6032.67</v>
      </c>
      <c r="T210" s="5">
        <v>3.9800000000000002E-2</v>
      </c>
    </row>
    <row r="211" spans="1:20">
      <c r="A211" s="3" t="s">
        <v>927</v>
      </c>
      <c r="C211" s="3">
        <v>22</v>
      </c>
      <c r="E211" s="3" t="s">
        <v>530</v>
      </c>
      <c r="F211" s="3" t="s">
        <v>928</v>
      </c>
      <c r="G211" s="3" t="s">
        <v>29</v>
      </c>
      <c r="O211" s="3">
        <v>21</v>
      </c>
      <c r="T211" s="5">
        <v>-0.74390000000000001</v>
      </c>
    </row>
    <row r="212" spans="1:20">
      <c r="A212" s="3" t="s">
        <v>931</v>
      </c>
      <c r="C212" s="3">
        <v>22</v>
      </c>
      <c r="E212" s="3" t="s">
        <v>371</v>
      </c>
      <c r="F212" s="3" t="s">
        <v>932</v>
      </c>
      <c r="G212" s="3" t="s">
        <v>29</v>
      </c>
      <c r="O212" s="3">
        <v>22</v>
      </c>
      <c r="Q212" s="3">
        <v>7</v>
      </c>
    </row>
    <row r="213" spans="1:20">
      <c r="A213" s="3" t="s">
        <v>3882</v>
      </c>
      <c r="C213" s="3">
        <v>21</v>
      </c>
      <c r="D213" s="3">
        <v>3</v>
      </c>
      <c r="E213" s="3" t="s">
        <v>3883</v>
      </c>
      <c r="F213" s="3" t="s">
        <v>3884</v>
      </c>
      <c r="G213" s="3" t="s">
        <v>3666</v>
      </c>
      <c r="H213" s="3" t="s">
        <v>1145</v>
      </c>
      <c r="I213" s="3">
        <v>3</v>
      </c>
      <c r="O213" s="3">
        <v>19</v>
      </c>
      <c r="Q213" s="3">
        <v>4</v>
      </c>
    </row>
    <row r="214" spans="1:20">
      <c r="A214" s="3" t="s">
        <v>908</v>
      </c>
      <c r="C214" s="3">
        <v>21</v>
      </c>
      <c r="D214" s="3">
        <v>2</v>
      </c>
      <c r="E214" s="3" t="s">
        <v>909</v>
      </c>
      <c r="F214" s="3" t="s">
        <v>910</v>
      </c>
      <c r="G214" s="3" t="s">
        <v>29</v>
      </c>
      <c r="H214" s="3" t="s">
        <v>911</v>
      </c>
      <c r="I214" s="3">
        <v>2</v>
      </c>
      <c r="O214" s="3">
        <v>20</v>
      </c>
      <c r="Q214" s="3">
        <v>6</v>
      </c>
    </row>
    <row r="215" spans="1:20">
      <c r="A215" s="3" t="s">
        <v>917</v>
      </c>
      <c r="C215" s="3">
        <v>21</v>
      </c>
      <c r="D215" s="3">
        <v>1</v>
      </c>
      <c r="E215" s="3" t="s">
        <v>673</v>
      </c>
      <c r="F215" s="3" t="s">
        <v>918</v>
      </c>
      <c r="G215" s="3" t="s">
        <v>231</v>
      </c>
      <c r="H215" s="3" t="s">
        <v>338</v>
      </c>
      <c r="I215" s="3">
        <v>1</v>
      </c>
      <c r="O215" s="3">
        <v>21</v>
      </c>
      <c r="Q215" s="3">
        <v>3</v>
      </c>
    </row>
    <row r="216" spans="1:20">
      <c r="A216" s="3" t="s">
        <v>905</v>
      </c>
      <c r="C216" s="3">
        <v>21</v>
      </c>
      <c r="E216" s="3" t="s">
        <v>88</v>
      </c>
      <c r="F216" s="3" t="s">
        <v>906</v>
      </c>
      <c r="G216" s="3" t="s">
        <v>826</v>
      </c>
      <c r="H216" s="3" t="s">
        <v>907</v>
      </c>
      <c r="J216" s="3">
        <v>16</v>
      </c>
      <c r="K216" s="3">
        <v>0</v>
      </c>
      <c r="L216" s="3">
        <v>2</v>
      </c>
      <c r="N216" s="3" t="s">
        <v>77</v>
      </c>
      <c r="O216" s="3">
        <v>16</v>
      </c>
      <c r="Q216" s="3">
        <v>8</v>
      </c>
      <c r="R216" s="3">
        <v>2</v>
      </c>
    </row>
    <row r="217" spans="1:20">
      <c r="A217" s="3" t="s">
        <v>912</v>
      </c>
      <c r="C217" s="3">
        <v>21</v>
      </c>
      <c r="E217" s="3" t="s">
        <v>482</v>
      </c>
      <c r="F217" s="3" t="s">
        <v>913</v>
      </c>
      <c r="G217" s="3" t="s">
        <v>29</v>
      </c>
      <c r="J217" s="3">
        <v>9</v>
      </c>
      <c r="O217" s="3">
        <v>21</v>
      </c>
      <c r="Q217" s="3">
        <v>3</v>
      </c>
    </row>
    <row r="218" spans="1:20">
      <c r="A218" s="3" t="s">
        <v>914</v>
      </c>
      <c r="C218" s="3">
        <v>21</v>
      </c>
      <c r="E218" s="3" t="s">
        <v>915</v>
      </c>
      <c r="F218" s="3" t="s">
        <v>916</v>
      </c>
      <c r="G218" s="3" t="s">
        <v>29</v>
      </c>
      <c r="H218" s="3" t="s">
        <v>39</v>
      </c>
      <c r="O218" s="3">
        <v>17</v>
      </c>
      <c r="Q218" s="3">
        <v>5</v>
      </c>
    </row>
    <row r="219" spans="1:20">
      <c r="A219" s="3" t="s">
        <v>919</v>
      </c>
      <c r="C219" s="3">
        <v>21</v>
      </c>
      <c r="E219" s="3" t="s">
        <v>564</v>
      </c>
      <c r="F219" s="3" t="s">
        <v>920</v>
      </c>
      <c r="G219" s="3" t="s">
        <v>29</v>
      </c>
      <c r="O219" s="3">
        <v>21</v>
      </c>
      <c r="Q219" s="3">
        <v>6</v>
      </c>
      <c r="S219" s="4">
        <v>17959084</v>
      </c>
      <c r="T219" s="5">
        <v>-0.28449999999999998</v>
      </c>
    </row>
    <row r="220" spans="1:20">
      <c r="A220" s="3" t="s">
        <v>888</v>
      </c>
      <c r="C220" s="3">
        <v>20</v>
      </c>
      <c r="D220" s="3">
        <v>8</v>
      </c>
      <c r="E220" s="3" t="s">
        <v>59</v>
      </c>
      <c r="F220" s="3" t="s">
        <v>889</v>
      </c>
      <c r="G220" s="3" t="s">
        <v>29</v>
      </c>
      <c r="H220" s="3" t="s">
        <v>23</v>
      </c>
      <c r="I220" s="3">
        <v>8</v>
      </c>
      <c r="O220" s="3">
        <v>17</v>
      </c>
      <c r="Q220" s="3">
        <v>1</v>
      </c>
    </row>
    <row r="221" spans="1:20">
      <c r="A221" s="3" t="s">
        <v>882</v>
      </c>
      <c r="C221" s="3">
        <v>20</v>
      </c>
      <c r="D221" s="3">
        <v>3</v>
      </c>
      <c r="E221" s="3" t="s">
        <v>533</v>
      </c>
      <c r="F221" s="3" t="s">
        <v>883</v>
      </c>
      <c r="G221" s="3" t="s">
        <v>29</v>
      </c>
      <c r="H221" s="3" t="s">
        <v>23</v>
      </c>
      <c r="I221" s="3">
        <v>3</v>
      </c>
      <c r="O221" s="3">
        <v>19</v>
      </c>
      <c r="Q221" s="3">
        <v>3</v>
      </c>
      <c r="R221" s="3">
        <v>17</v>
      </c>
    </row>
    <row r="222" spans="1:20">
      <c r="A222" s="3" t="s">
        <v>899</v>
      </c>
      <c r="C222" s="3">
        <v>20</v>
      </c>
      <c r="D222" s="3">
        <v>2</v>
      </c>
      <c r="E222" s="3" t="s">
        <v>51</v>
      </c>
      <c r="F222" s="3" t="s">
        <v>900</v>
      </c>
      <c r="G222" s="3" t="s">
        <v>29</v>
      </c>
      <c r="H222" s="3" t="s">
        <v>39</v>
      </c>
      <c r="I222" s="3">
        <v>2</v>
      </c>
      <c r="O222" s="3">
        <v>20</v>
      </c>
      <c r="Q222" s="3">
        <v>6</v>
      </c>
    </row>
    <row r="223" spans="1:20">
      <c r="A223" s="3" t="s">
        <v>886</v>
      </c>
      <c r="C223" s="3">
        <v>20</v>
      </c>
      <c r="E223" s="3" t="s">
        <v>34</v>
      </c>
      <c r="F223" s="3" t="s">
        <v>887</v>
      </c>
      <c r="G223" s="3" t="s">
        <v>29</v>
      </c>
      <c r="H223" s="3" t="s">
        <v>39</v>
      </c>
      <c r="J223" s="3">
        <v>14</v>
      </c>
      <c r="O223" s="3">
        <v>20</v>
      </c>
      <c r="Q223" s="3">
        <v>1</v>
      </c>
      <c r="R223" s="3">
        <v>11</v>
      </c>
    </row>
    <row r="224" spans="1:20">
      <c r="A224" s="3" t="s">
        <v>884</v>
      </c>
      <c r="C224" s="3">
        <v>20</v>
      </c>
      <c r="E224" s="3" t="s">
        <v>88</v>
      </c>
      <c r="F224" s="3" t="s">
        <v>885</v>
      </c>
      <c r="G224" s="3" t="s">
        <v>29</v>
      </c>
      <c r="J224" s="3">
        <v>13</v>
      </c>
      <c r="O224" s="3">
        <v>20</v>
      </c>
      <c r="Q224" s="3">
        <v>2</v>
      </c>
      <c r="R224" s="3">
        <v>18</v>
      </c>
    </row>
    <row r="225" spans="1:20">
      <c r="A225" s="3" t="s">
        <v>890</v>
      </c>
      <c r="C225" s="3">
        <v>20</v>
      </c>
      <c r="E225" s="3" t="s">
        <v>588</v>
      </c>
      <c r="F225" s="3" t="s">
        <v>891</v>
      </c>
      <c r="G225" s="3" t="s">
        <v>29</v>
      </c>
      <c r="H225" s="3" t="s">
        <v>39</v>
      </c>
      <c r="J225" s="3">
        <v>13</v>
      </c>
      <c r="O225" s="3">
        <v>20</v>
      </c>
      <c r="Q225" s="3">
        <v>4</v>
      </c>
      <c r="R225" s="3">
        <v>9</v>
      </c>
    </row>
    <row r="226" spans="1:20">
      <c r="A226" s="3" t="s">
        <v>892</v>
      </c>
      <c r="C226" s="3">
        <v>20</v>
      </c>
      <c r="E226" s="3" t="s">
        <v>893</v>
      </c>
      <c r="F226" s="3" t="s">
        <v>894</v>
      </c>
      <c r="G226" s="3" t="s">
        <v>29</v>
      </c>
      <c r="J226" s="3">
        <v>13</v>
      </c>
      <c r="O226" s="3">
        <v>20</v>
      </c>
      <c r="R226" s="3">
        <v>8</v>
      </c>
    </row>
    <row r="227" spans="1:20">
      <c r="A227" s="3" t="s">
        <v>895</v>
      </c>
      <c r="C227" s="3">
        <v>20</v>
      </c>
      <c r="E227" s="3" t="s">
        <v>893</v>
      </c>
      <c r="F227" s="3" t="s">
        <v>896</v>
      </c>
      <c r="G227" s="3" t="s">
        <v>29</v>
      </c>
      <c r="H227" s="3" t="s">
        <v>39</v>
      </c>
      <c r="J227" s="3">
        <v>13</v>
      </c>
      <c r="O227" s="3">
        <v>20</v>
      </c>
      <c r="Q227" s="3">
        <v>4</v>
      </c>
      <c r="R227" s="3">
        <v>13</v>
      </c>
    </row>
    <row r="228" spans="1:20">
      <c r="A228" s="3" t="s">
        <v>897</v>
      </c>
      <c r="C228" s="3">
        <v>20</v>
      </c>
      <c r="E228" s="3" t="s">
        <v>70</v>
      </c>
      <c r="F228" s="3" t="s">
        <v>898</v>
      </c>
      <c r="G228" s="3" t="s">
        <v>29</v>
      </c>
      <c r="H228" s="3" t="s">
        <v>39</v>
      </c>
      <c r="J228" s="3">
        <v>13</v>
      </c>
      <c r="O228" s="3">
        <v>20</v>
      </c>
      <c r="Q228" s="3">
        <v>8</v>
      </c>
      <c r="R228" s="3">
        <v>2</v>
      </c>
    </row>
    <row r="229" spans="1:20">
      <c r="A229" s="3" t="s">
        <v>901</v>
      </c>
      <c r="C229" s="3">
        <v>20</v>
      </c>
      <c r="E229" s="3" t="s">
        <v>482</v>
      </c>
      <c r="F229" s="3" t="s">
        <v>902</v>
      </c>
      <c r="G229" s="3" t="s">
        <v>29</v>
      </c>
      <c r="H229" s="3" t="s">
        <v>39</v>
      </c>
      <c r="J229" s="3">
        <v>13</v>
      </c>
      <c r="O229" s="3">
        <v>20</v>
      </c>
      <c r="Q229" s="3">
        <v>2</v>
      </c>
      <c r="R229" s="3">
        <v>10</v>
      </c>
    </row>
    <row r="230" spans="1:20">
      <c r="A230" s="3" t="s">
        <v>903</v>
      </c>
      <c r="C230" s="3">
        <v>20</v>
      </c>
      <c r="E230" s="3" t="s">
        <v>327</v>
      </c>
      <c r="F230" s="3" t="s">
        <v>904</v>
      </c>
      <c r="G230" s="3" t="s">
        <v>29</v>
      </c>
      <c r="H230" s="3" t="s">
        <v>39</v>
      </c>
      <c r="J230" s="3">
        <v>12</v>
      </c>
      <c r="O230" s="3">
        <v>20</v>
      </c>
      <c r="Q230" s="3">
        <v>6</v>
      </c>
      <c r="R230" s="3">
        <v>5</v>
      </c>
    </row>
    <row r="231" spans="1:20">
      <c r="A231" s="3" t="s">
        <v>879</v>
      </c>
      <c r="C231" s="3">
        <v>20</v>
      </c>
      <c r="E231" s="3" t="s">
        <v>70</v>
      </c>
      <c r="F231" s="3" t="s">
        <v>880</v>
      </c>
      <c r="G231" s="3" t="s">
        <v>881</v>
      </c>
      <c r="H231" s="3" t="s">
        <v>801</v>
      </c>
      <c r="K231" s="3">
        <v>0</v>
      </c>
      <c r="L231" s="3">
        <v>2</v>
      </c>
      <c r="N231" s="3" t="s">
        <v>40</v>
      </c>
      <c r="O231" s="3">
        <v>18</v>
      </c>
      <c r="Q231" s="3">
        <v>3</v>
      </c>
      <c r="R231" s="3">
        <v>1</v>
      </c>
    </row>
    <row r="232" spans="1:20">
      <c r="A232" s="3" t="s">
        <v>879</v>
      </c>
      <c r="C232" s="3">
        <v>20</v>
      </c>
      <c r="E232" s="3" t="s">
        <v>70</v>
      </c>
      <c r="F232" s="3" t="s">
        <v>880</v>
      </c>
      <c r="G232" s="3" t="s">
        <v>881</v>
      </c>
      <c r="H232" s="3" t="s">
        <v>801</v>
      </c>
      <c r="K232" s="3">
        <v>0</v>
      </c>
      <c r="L232" s="3">
        <v>2</v>
      </c>
      <c r="N232" s="3" t="s">
        <v>40</v>
      </c>
      <c r="O232" s="3">
        <v>18</v>
      </c>
      <c r="Q232" s="3">
        <v>3</v>
      </c>
      <c r="R232" s="3">
        <v>1</v>
      </c>
    </row>
    <row r="233" spans="1:20">
      <c r="A233" s="3" t="s">
        <v>2814</v>
      </c>
      <c r="C233" s="3">
        <v>19</v>
      </c>
      <c r="D233" s="3">
        <v>8</v>
      </c>
      <c r="E233" s="3" t="s">
        <v>70</v>
      </c>
      <c r="F233" s="3" t="s">
        <v>2815</v>
      </c>
      <c r="G233" s="3" t="s">
        <v>2405</v>
      </c>
      <c r="H233" s="3" t="s">
        <v>852</v>
      </c>
      <c r="I233" s="3">
        <v>8</v>
      </c>
      <c r="K233" s="3">
        <v>1</v>
      </c>
      <c r="L233" s="3">
        <v>6</v>
      </c>
      <c r="M233" s="3" t="s">
        <v>2816</v>
      </c>
      <c r="N233" s="3" t="s">
        <v>77</v>
      </c>
      <c r="O233" s="3">
        <v>18</v>
      </c>
      <c r="Q233" s="3">
        <v>4</v>
      </c>
      <c r="R233" s="3">
        <v>9</v>
      </c>
      <c r="S233" s="4">
        <v>536659</v>
      </c>
      <c r="T233" s="5">
        <v>-7.0099999999999996E-2</v>
      </c>
    </row>
    <row r="234" spans="1:20">
      <c r="A234" s="3" t="s">
        <v>877</v>
      </c>
      <c r="C234" s="3">
        <v>19</v>
      </c>
      <c r="D234" s="3">
        <v>5</v>
      </c>
      <c r="E234" s="3" t="s">
        <v>838</v>
      </c>
      <c r="F234" s="3" t="s">
        <v>878</v>
      </c>
      <c r="G234" s="3" t="s">
        <v>29</v>
      </c>
      <c r="H234" s="3" t="s">
        <v>39</v>
      </c>
      <c r="I234" s="3">
        <v>5</v>
      </c>
      <c r="O234" s="3">
        <v>19</v>
      </c>
      <c r="Q234" s="3">
        <v>3</v>
      </c>
    </row>
    <row r="235" spans="1:20">
      <c r="A235" s="3" t="s">
        <v>2817</v>
      </c>
      <c r="C235" s="3">
        <v>19</v>
      </c>
      <c r="D235" s="3">
        <v>2</v>
      </c>
      <c r="E235" s="3" t="s">
        <v>2818</v>
      </c>
      <c r="F235" s="3" t="s">
        <v>2819</v>
      </c>
      <c r="G235" s="3" t="s">
        <v>2414</v>
      </c>
      <c r="I235" s="3">
        <v>2</v>
      </c>
      <c r="K235" s="3">
        <v>0</v>
      </c>
      <c r="L235" s="3">
        <v>3</v>
      </c>
      <c r="N235" s="3" t="s">
        <v>40</v>
      </c>
      <c r="O235" s="3">
        <v>14</v>
      </c>
      <c r="Q235" s="3">
        <v>3</v>
      </c>
      <c r="R235" s="3">
        <v>2</v>
      </c>
    </row>
    <row r="236" spans="1:20">
      <c r="A236" s="3" t="s">
        <v>873</v>
      </c>
      <c r="C236" s="3">
        <v>19</v>
      </c>
      <c r="D236" s="3">
        <v>1</v>
      </c>
      <c r="E236" s="3" t="s">
        <v>59</v>
      </c>
      <c r="F236" s="3" t="s">
        <v>874</v>
      </c>
      <c r="G236" s="3" t="s">
        <v>29</v>
      </c>
      <c r="H236" s="3" t="s">
        <v>39</v>
      </c>
      <c r="I236" s="3">
        <v>1</v>
      </c>
      <c r="J236" s="3">
        <v>24</v>
      </c>
      <c r="O236" s="3">
        <v>18</v>
      </c>
      <c r="Q236" s="3">
        <v>7</v>
      </c>
      <c r="R236" s="3">
        <v>9</v>
      </c>
    </row>
    <row r="237" spans="1:20">
      <c r="A237" s="3" t="s">
        <v>875</v>
      </c>
      <c r="C237" s="3">
        <v>19</v>
      </c>
      <c r="E237" s="3" t="s">
        <v>588</v>
      </c>
      <c r="F237" s="3" t="s">
        <v>876</v>
      </c>
      <c r="G237" s="3" t="s">
        <v>29</v>
      </c>
      <c r="J237" s="3">
        <v>13</v>
      </c>
      <c r="O237" s="3">
        <v>19</v>
      </c>
      <c r="Q237" s="3">
        <v>5</v>
      </c>
      <c r="R237" s="3">
        <v>10</v>
      </c>
    </row>
    <row r="238" spans="1:20">
      <c r="A238" s="3" t="s">
        <v>3880</v>
      </c>
      <c r="C238" s="3">
        <v>19</v>
      </c>
      <c r="E238" s="3" t="s">
        <v>439</v>
      </c>
      <c r="F238" s="3" t="s">
        <v>3881</v>
      </c>
      <c r="G238" s="3" t="s">
        <v>3666</v>
      </c>
      <c r="H238" s="3" t="s">
        <v>852</v>
      </c>
      <c r="O238" s="3">
        <v>19</v>
      </c>
      <c r="Q238" s="3">
        <v>5</v>
      </c>
      <c r="R238" s="3">
        <v>19</v>
      </c>
      <c r="S238" s="6">
        <v>670462.67000000004</v>
      </c>
      <c r="T238" s="5">
        <v>-0.26479999999999998</v>
      </c>
    </row>
    <row r="239" spans="1:20">
      <c r="A239" s="3" t="s">
        <v>4090</v>
      </c>
      <c r="C239" s="3">
        <v>19</v>
      </c>
      <c r="E239" s="3" t="s">
        <v>4091</v>
      </c>
      <c r="F239" s="3" t="s">
        <v>4092</v>
      </c>
      <c r="G239" s="3" t="s">
        <v>4093</v>
      </c>
      <c r="H239" s="3" t="s">
        <v>4094</v>
      </c>
      <c r="O239" s="3">
        <v>16</v>
      </c>
      <c r="Q239" s="3">
        <v>9</v>
      </c>
      <c r="S239" s="6">
        <v>3854.33</v>
      </c>
      <c r="T239" s="5">
        <v>-0.52049999999999996</v>
      </c>
    </row>
    <row r="240" spans="1:20">
      <c r="A240" s="3" t="s">
        <v>2805</v>
      </c>
      <c r="C240" s="3">
        <v>18</v>
      </c>
      <c r="D240" s="3">
        <v>6</v>
      </c>
      <c r="E240" s="3" t="s">
        <v>70</v>
      </c>
      <c r="F240" s="3" t="s">
        <v>2806</v>
      </c>
      <c r="G240" s="3" t="s">
        <v>2807</v>
      </c>
      <c r="H240" s="3" t="s">
        <v>2808</v>
      </c>
      <c r="I240" s="3">
        <v>6</v>
      </c>
      <c r="K240" s="3">
        <v>0</v>
      </c>
      <c r="L240" s="3">
        <v>1</v>
      </c>
      <c r="N240" s="3" t="s">
        <v>25</v>
      </c>
      <c r="O240" s="3">
        <v>14</v>
      </c>
      <c r="Q240" s="3">
        <v>3</v>
      </c>
      <c r="R240" s="3">
        <v>5</v>
      </c>
      <c r="S240" s="6">
        <v>3654.33</v>
      </c>
      <c r="T240" s="5">
        <v>-0.47489999999999999</v>
      </c>
    </row>
    <row r="241" spans="1:20">
      <c r="A241" s="3" t="s">
        <v>870</v>
      </c>
      <c r="C241" s="3">
        <v>18</v>
      </c>
      <c r="D241" s="3">
        <v>4</v>
      </c>
      <c r="E241" s="3" t="s">
        <v>871</v>
      </c>
      <c r="F241" s="3" t="s">
        <v>872</v>
      </c>
      <c r="G241" s="3" t="s">
        <v>29</v>
      </c>
      <c r="H241" s="3" t="s">
        <v>39</v>
      </c>
      <c r="I241" s="3">
        <v>4</v>
      </c>
      <c r="O241" s="3">
        <v>16</v>
      </c>
      <c r="Q241" s="3">
        <v>1</v>
      </c>
    </row>
    <row r="242" spans="1:20">
      <c r="A242" s="3" t="s">
        <v>866</v>
      </c>
      <c r="C242" s="3">
        <v>18</v>
      </c>
      <c r="D242" s="3">
        <v>3</v>
      </c>
      <c r="E242" s="3" t="s">
        <v>604</v>
      </c>
      <c r="F242" s="3" t="s">
        <v>867</v>
      </c>
      <c r="G242" s="3" t="s">
        <v>29</v>
      </c>
      <c r="H242" s="3" t="s">
        <v>39</v>
      </c>
      <c r="I242" s="3">
        <v>3</v>
      </c>
      <c r="J242" s="3">
        <v>20</v>
      </c>
      <c r="K242" s="3">
        <v>0</v>
      </c>
      <c r="L242" s="3">
        <v>1</v>
      </c>
      <c r="N242" s="3" t="s">
        <v>77</v>
      </c>
      <c r="O242" s="3">
        <v>17</v>
      </c>
    </row>
    <row r="243" spans="1:20">
      <c r="A243" s="3" t="s">
        <v>4088</v>
      </c>
      <c r="C243" s="3">
        <v>18</v>
      </c>
      <c r="D243" s="3">
        <v>3</v>
      </c>
      <c r="E243" s="3" t="s">
        <v>619</v>
      </c>
      <c r="F243" s="3" t="s">
        <v>4089</v>
      </c>
      <c r="G243" s="3" t="s">
        <v>4031</v>
      </c>
      <c r="H243" s="3" t="s">
        <v>852</v>
      </c>
      <c r="I243" s="3">
        <v>3</v>
      </c>
      <c r="J243" s="3">
        <v>10</v>
      </c>
      <c r="O243" s="3">
        <v>17</v>
      </c>
      <c r="Q243" s="3">
        <v>4</v>
      </c>
      <c r="R243" s="3">
        <v>16</v>
      </c>
    </row>
    <row r="244" spans="1:20">
      <c r="A244" s="3" t="s">
        <v>868</v>
      </c>
      <c r="C244" s="3">
        <v>18</v>
      </c>
      <c r="D244" s="3">
        <v>1</v>
      </c>
      <c r="E244" s="3" t="s">
        <v>202</v>
      </c>
      <c r="F244" s="3" t="s">
        <v>869</v>
      </c>
      <c r="G244" s="3" t="s">
        <v>29</v>
      </c>
      <c r="I244" s="3">
        <v>1</v>
      </c>
      <c r="J244" s="3">
        <v>52</v>
      </c>
      <c r="O244" s="3">
        <v>18</v>
      </c>
      <c r="Q244" s="3">
        <v>5</v>
      </c>
      <c r="R244" s="3">
        <v>15</v>
      </c>
      <c r="S244" s="6">
        <v>4876.5</v>
      </c>
      <c r="T244" s="5">
        <v>-0.20810000000000001</v>
      </c>
    </row>
    <row r="245" spans="1:20">
      <c r="A245" s="3" t="s">
        <v>2809</v>
      </c>
      <c r="C245" s="3">
        <v>18</v>
      </c>
      <c r="E245" s="3" t="s">
        <v>653</v>
      </c>
      <c r="F245" s="3" t="s">
        <v>2810</v>
      </c>
      <c r="G245" s="3" t="s">
        <v>2414</v>
      </c>
      <c r="H245" s="3" t="s">
        <v>132</v>
      </c>
      <c r="J245" s="3">
        <v>0</v>
      </c>
      <c r="K245" s="3">
        <v>0</v>
      </c>
      <c r="L245" s="3">
        <v>1</v>
      </c>
      <c r="N245" s="3" t="s">
        <v>294</v>
      </c>
      <c r="O245" s="3">
        <v>18</v>
      </c>
      <c r="Q245" s="3">
        <v>2</v>
      </c>
      <c r="R245" s="3">
        <v>14</v>
      </c>
    </row>
    <row r="246" spans="1:20">
      <c r="A246" s="3" t="s">
        <v>2811</v>
      </c>
      <c r="C246" s="3">
        <v>18</v>
      </c>
      <c r="E246" s="3" t="s">
        <v>81</v>
      </c>
      <c r="F246" s="3" t="s">
        <v>2812</v>
      </c>
      <c r="G246" s="3" t="s">
        <v>2813</v>
      </c>
      <c r="O246" s="3">
        <v>18</v>
      </c>
      <c r="Q246" s="3">
        <v>1</v>
      </c>
      <c r="S246" s="6">
        <v>9302623.6699999999</v>
      </c>
      <c r="T246" s="5">
        <v>-0.123</v>
      </c>
    </row>
    <row r="247" spans="1:20">
      <c r="A247" s="3" t="s">
        <v>2811</v>
      </c>
      <c r="C247" s="3">
        <v>18</v>
      </c>
      <c r="E247" s="3" t="s">
        <v>81</v>
      </c>
      <c r="F247" s="3" t="s">
        <v>2812</v>
      </c>
      <c r="G247" s="3" t="s">
        <v>2813</v>
      </c>
      <c r="O247" s="3">
        <v>18</v>
      </c>
      <c r="Q247" s="3">
        <v>1</v>
      </c>
      <c r="S247" s="6">
        <v>9302623.6699999999</v>
      </c>
      <c r="T247" s="5">
        <v>-0.123</v>
      </c>
    </row>
    <row r="248" spans="1:20">
      <c r="A248" s="3" t="s">
        <v>2811</v>
      </c>
      <c r="C248" s="3">
        <v>18</v>
      </c>
      <c r="E248" s="3" t="s">
        <v>81</v>
      </c>
      <c r="F248" s="3" t="s">
        <v>2812</v>
      </c>
      <c r="G248" s="3" t="s">
        <v>2813</v>
      </c>
      <c r="O248" s="3">
        <v>18</v>
      </c>
      <c r="Q248" s="3">
        <v>1</v>
      </c>
      <c r="S248" s="6">
        <v>9302623.6699999999</v>
      </c>
      <c r="T248" s="5">
        <v>-0.123</v>
      </c>
    </row>
    <row r="249" spans="1:20">
      <c r="A249" s="3" t="s">
        <v>858</v>
      </c>
      <c r="C249" s="3">
        <v>17</v>
      </c>
      <c r="D249" s="3">
        <v>1</v>
      </c>
      <c r="E249" s="3" t="s">
        <v>307</v>
      </c>
      <c r="F249" s="3" t="s">
        <v>859</v>
      </c>
      <c r="G249" s="3" t="s">
        <v>29</v>
      </c>
      <c r="H249" s="3" t="s">
        <v>39</v>
      </c>
      <c r="I249" s="3">
        <v>1</v>
      </c>
      <c r="J249" s="3">
        <v>16</v>
      </c>
      <c r="O249" s="3">
        <v>17</v>
      </c>
      <c r="Q249" s="3">
        <v>4</v>
      </c>
      <c r="R249" s="3">
        <v>2</v>
      </c>
      <c r="T249" s="5">
        <v>5.7500000000000002E-2</v>
      </c>
    </row>
    <row r="250" spans="1:20">
      <c r="A250" s="3" t="s">
        <v>853</v>
      </c>
      <c r="C250" s="3">
        <v>17</v>
      </c>
      <c r="D250" s="3">
        <v>1</v>
      </c>
      <c r="E250" s="3" t="s">
        <v>70</v>
      </c>
      <c r="F250" s="3" t="s">
        <v>854</v>
      </c>
      <c r="G250" s="3" t="s">
        <v>855</v>
      </c>
      <c r="H250" s="3" t="s">
        <v>684</v>
      </c>
      <c r="I250" s="3">
        <v>1</v>
      </c>
      <c r="O250" s="3">
        <v>16</v>
      </c>
      <c r="Q250" s="3">
        <v>5</v>
      </c>
    </row>
    <row r="251" spans="1:20">
      <c r="A251" s="3" t="s">
        <v>860</v>
      </c>
      <c r="C251" s="3">
        <v>17</v>
      </c>
      <c r="D251" s="3">
        <v>1</v>
      </c>
      <c r="E251" s="3" t="s">
        <v>861</v>
      </c>
      <c r="F251" s="3" t="s">
        <v>862</v>
      </c>
      <c r="G251" s="3" t="s">
        <v>29</v>
      </c>
      <c r="H251" s="3" t="s">
        <v>39</v>
      </c>
      <c r="I251" s="3">
        <v>1</v>
      </c>
      <c r="O251" s="3">
        <v>17</v>
      </c>
      <c r="Q251" s="3">
        <v>6</v>
      </c>
    </row>
    <row r="252" spans="1:20">
      <c r="A252" s="3" t="s">
        <v>853</v>
      </c>
      <c r="C252" s="3">
        <v>17</v>
      </c>
      <c r="D252" s="3">
        <v>1</v>
      </c>
      <c r="E252" s="3" t="s">
        <v>70</v>
      </c>
      <c r="F252" s="3" t="s">
        <v>854</v>
      </c>
      <c r="G252" s="3" t="s">
        <v>855</v>
      </c>
      <c r="H252" s="3" t="s">
        <v>684</v>
      </c>
      <c r="I252" s="3">
        <v>1</v>
      </c>
      <c r="O252" s="3">
        <v>16</v>
      </c>
      <c r="Q252" s="3">
        <v>5</v>
      </c>
    </row>
    <row r="253" spans="1:20">
      <c r="A253" s="3" t="s">
        <v>856</v>
      </c>
      <c r="C253" s="3">
        <v>17</v>
      </c>
      <c r="E253" s="3" t="s">
        <v>48</v>
      </c>
      <c r="F253" s="3" t="s">
        <v>857</v>
      </c>
      <c r="G253" s="3" t="s">
        <v>29</v>
      </c>
      <c r="H253" s="3" t="s">
        <v>661</v>
      </c>
      <c r="J253" s="3">
        <v>104</v>
      </c>
      <c r="O253" s="3">
        <v>17</v>
      </c>
      <c r="Q253" s="3">
        <v>6</v>
      </c>
      <c r="R253" s="3">
        <v>17</v>
      </c>
    </row>
    <row r="254" spans="1:20">
      <c r="A254" s="3" t="s">
        <v>849</v>
      </c>
      <c r="C254" s="3">
        <v>17</v>
      </c>
      <c r="E254" s="3" t="s">
        <v>73</v>
      </c>
      <c r="F254" s="3" t="s">
        <v>850</v>
      </c>
      <c r="G254" s="3" t="s">
        <v>851</v>
      </c>
      <c r="H254" s="3" t="s">
        <v>852</v>
      </c>
      <c r="J254" s="3">
        <v>12</v>
      </c>
      <c r="O254" s="3">
        <v>17</v>
      </c>
      <c r="Q254" s="3">
        <v>2</v>
      </c>
      <c r="S254" s="6">
        <v>8275492.5</v>
      </c>
      <c r="T254" s="5">
        <v>-0.25979999999999998</v>
      </c>
    </row>
    <row r="255" spans="1:20">
      <c r="A255" s="3" t="s">
        <v>863</v>
      </c>
      <c r="C255" s="3">
        <v>17</v>
      </c>
      <c r="E255" s="3" t="s">
        <v>864</v>
      </c>
      <c r="F255" s="3" t="s">
        <v>865</v>
      </c>
      <c r="G255" s="3" t="s">
        <v>29</v>
      </c>
      <c r="H255" s="3" t="s">
        <v>39</v>
      </c>
      <c r="J255" s="3">
        <v>12</v>
      </c>
      <c r="O255" s="3">
        <v>14</v>
      </c>
      <c r="Q255" s="3">
        <v>6</v>
      </c>
    </row>
    <row r="256" spans="1:20">
      <c r="A256" s="3" t="s">
        <v>849</v>
      </c>
      <c r="C256" s="3">
        <v>17</v>
      </c>
      <c r="E256" s="3" t="s">
        <v>73</v>
      </c>
      <c r="F256" s="3" t="s">
        <v>850</v>
      </c>
      <c r="G256" s="3" t="s">
        <v>851</v>
      </c>
      <c r="H256" s="3" t="s">
        <v>852</v>
      </c>
      <c r="J256" s="3">
        <v>12</v>
      </c>
      <c r="O256" s="3">
        <v>17</v>
      </c>
      <c r="Q256" s="3">
        <v>2</v>
      </c>
      <c r="S256" s="6">
        <v>8275492.5</v>
      </c>
      <c r="T256" s="5">
        <v>-0.25979999999999998</v>
      </c>
    </row>
    <row r="257" spans="1:20">
      <c r="A257" s="3" t="s">
        <v>849</v>
      </c>
      <c r="C257" s="3">
        <v>17</v>
      </c>
      <c r="E257" s="3" t="s">
        <v>73</v>
      </c>
      <c r="F257" s="3" t="s">
        <v>850</v>
      </c>
      <c r="G257" s="3" t="s">
        <v>851</v>
      </c>
      <c r="H257" s="3" t="s">
        <v>852</v>
      </c>
      <c r="J257" s="3">
        <v>12</v>
      </c>
      <c r="O257" s="3">
        <v>17</v>
      </c>
      <c r="Q257" s="3">
        <v>2</v>
      </c>
      <c r="S257" s="6">
        <v>8275492.5</v>
      </c>
      <c r="T257" s="5">
        <v>-0.25979999999999998</v>
      </c>
    </row>
    <row r="258" spans="1:20">
      <c r="A258" s="3" t="s">
        <v>849</v>
      </c>
      <c r="C258" s="3">
        <v>17</v>
      </c>
      <c r="E258" s="3" t="s">
        <v>73</v>
      </c>
      <c r="F258" s="3" t="s">
        <v>850</v>
      </c>
      <c r="G258" s="3" t="s">
        <v>851</v>
      </c>
      <c r="H258" s="3" t="s">
        <v>852</v>
      </c>
      <c r="J258" s="3">
        <v>12</v>
      </c>
      <c r="O258" s="3">
        <v>17</v>
      </c>
      <c r="Q258" s="3">
        <v>2</v>
      </c>
      <c r="S258" s="6">
        <v>8275492.5</v>
      </c>
      <c r="T258" s="5">
        <v>-0.25979999999999998</v>
      </c>
    </row>
    <row r="259" spans="1:20">
      <c r="A259" s="3" t="s">
        <v>2803</v>
      </c>
      <c r="C259" s="3">
        <v>16</v>
      </c>
      <c r="D259" s="3">
        <v>4</v>
      </c>
      <c r="E259" s="3" t="s">
        <v>1459</v>
      </c>
      <c r="F259" s="3" t="s">
        <v>2804</v>
      </c>
      <c r="G259" s="3" t="s">
        <v>2405</v>
      </c>
      <c r="H259" s="3" t="s">
        <v>1145</v>
      </c>
      <c r="I259" s="3">
        <v>4</v>
      </c>
      <c r="O259" s="3">
        <v>10</v>
      </c>
      <c r="Q259" s="3">
        <v>1</v>
      </c>
      <c r="R259" s="3">
        <v>4</v>
      </c>
    </row>
    <row r="260" spans="1:20">
      <c r="A260" s="3" t="s">
        <v>846</v>
      </c>
      <c r="C260" s="3">
        <v>16</v>
      </c>
      <c r="E260" s="3" t="s">
        <v>847</v>
      </c>
      <c r="F260" s="3" t="s">
        <v>848</v>
      </c>
      <c r="G260" s="3" t="s">
        <v>29</v>
      </c>
      <c r="H260" s="3" t="s">
        <v>39</v>
      </c>
      <c r="J260" s="3">
        <v>20</v>
      </c>
      <c r="O260" s="3">
        <v>10</v>
      </c>
      <c r="Q260" s="3">
        <v>1</v>
      </c>
    </row>
    <row r="261" spans="1:20">
      <c r="A261" s="3" t="s">
        <v>844</v>
      </c>
      <c r="C261" s="3">
        <v>16</v>
      </c>
      <c r="E261" s="3" t="s">
        <v>356</v>
      </c>
      <c r="F261" s="3" t="s">
        <v>845</v>
      </c>
      <c r="G261" s="3" t="s">
        <v>29</v>
      </c>
      <c r="H261" s="3" t="s">
        <v>39</v>
      </c>
      <c r="O261" s="3">
        <v>16</v>
      </c>
      <c r="Q261" s="3">
        <v>2</v>
      </c>
      <c r="S261" s="6">
        <v>16161014.5</v>
      </c>
      <c r="T261" s="5">
        <v>-0.22539999999999999</v>
      </c>
    </row>
    <row r="262" spans="1:20">
      <c r="A262" s="3" t="s">
        <v>2799</v>
      </c>
      <c r="C262" s="3">
        <v>16</v>
      </c>
      <c r="E262" s="3" t="s">
        <v>2800</v>
      </c>
      <c r="F262" s="3" t="s">
        <v>2801</v>
      </c>
      <c r="G262" s="3" t="s">
        <v>2780</v>
      </c>
      <c r="H262" s="3" t="s">
        <v>2802</v>
      </c>
      <c r="O262" s="3">
        <v>13</v>
      </c>
      <c r="Q262" s="3">
        <v>2</v>
      </c>
      <c r="R262" s="3">
        <v>5</v>
      </c>
    </row>
    <row r="263" spans="1:20">
      <c r="A263" s="3" t="s">
        <v>2795</v>
      </c>
      <c r="C263" s="3">
        <v>15</v>
      </c>
      <c r="D263" s="3">
        <v>3</v>
      </c>
      <c r="E263" s="3" t="s">
        <v>45</v>
      </c>
      <c r="F263" s="3" t="s">
        <v>2796</v>
      </c>
      <c r="G263" s="3" t="s">
        <v>2405</v>
      </c>
      <c r="H263" s="3" t="s">
        <v>1193</v>
      </c>
      <c r="I263" s="3">
        <v>3</v>
      </c>
      <c r="K263" s="3">
        <v>0</v>
      </c>
      <c r="L263" s="3">
        <v>14</v>
      </c>
      <c r="N263" s="3" t="s">
        <v>25</v>
      </c>
      <c r="O263" s="3">
        <v>14</v>
      </c>
      <c r="Q263" s="3">
        <v>3</v>
      </c>
      <c r="R263" s="3">
        <v>8</v>
      </c>
      <c r="S263" s="6">
        <v>46057.83</v>
      </c>
      <c r="T263" s="5">
        <v>-9.4799999999999995E-2</v>
      </c>
    </row>
    <row r="264" spans="1:20">
      <c r="A264" s="3" t="s">
        <v>2797</v>
      </c>
      <c r="C264" s="3">
        <v>15</v>
      </c>
      <c r="D264" s="3">
        <v>3</v>
      </c>
      <c r="E264" s="3" t="s">
        <v>93</v>
      </c>
      <c r="F264" s="3" t="s">
        <v>2798</v>
      </c>
      <c r="G264" s="3" t="s">
        <v>2405</v>
      </c>
      <c r="I264" s="3">
        <v>3</v>
      </c>
      <c r="O264" s="3">
        <v>15</v>
      </c>
      <c r="Q264" s="3">
        <v>1</v>
      </c>
      <c r="R264" s="3">
        <v>10</v>
      </c>
    </row>
    <row r="265" spans="1:20">
      <c r="A265" s="3" t="s">
        <v>835</v>
      </c>
      <c r="C265" s="3">
        <v>15</v>
      </c>
      <c r="D265" s="3">
        <v>1</v>
      </c>
      <c r="E265" s="3" t="s">
        <v>59</v>
      </c>
      <c r="F265" s="3" t="s">
        <v>836</v>
      </c>
      <c r="G265" s="3" t="s">
        <v>103</v>
      </c>
      <c r="H265" s="3" t="s">
        <v>376</v>
      </c>
      <c r="I265" s="3">
        <v>1</v>
      </c>
      <c r="J265" s="3">
        <v>24</v>
      </c>
      <c r="O265" s="3">
        <v>15</v>
      </c>
      <c r="Q265" s="3">
        <v>1</v>
      </c>
      <c r="R265" s="3">
        <v>7</v>
      </c>
    </row>
    <row r="266" spans="1:20">
      <c r="A266" s="3" t="s">
        <v>835</v>
      </c>
      <c r="C266" s="3">
        <v>15</v>
      </c>
      <c r="D266" s="3">
        <v>1</v>
      </c>
      <c r="E266" s="3" t="s">
        <v>59</v>
      </c>
      <c r="F266" s="3" t="s">
        <v>836</v>
      </c>
      <c r="G266" s="3" t="s">
        <v>103</v>
      </c>
      <c r="H266" s="3" t="s">
        <v>376</v>
      </c>
      <c r="I266" s="3">
        <v>1</v>
      </c>
      <c r="J266" s="3">
        <v>24</v>
      </c>
      <c r="O266" s="3">
        <v>15</v>
      </c>
      <c r="Q266" s="3">
        <v>1</v>
      </c>
      <c r="R266" s="3">
        <v>7</v>
      </c>
    </row>
    <row r="267" spans="1:20">
      <c r="A267" s="3" t="s">
        <v>837</v>
      </c>
      <c r="C267" s="3">
        <v>15</v>
      </c>
      <c r="E267" s="3" t="s">
        <v>838</v>
      </c>
      <c r="F267" s="3" t="s">
        <v>839</v>
      </c>
      <c r="G267" s="3" t="s">
        <v>29</v>
      </c>
      <c r="H267" s="3" t="s">
        <v>39</v>
      </c>
      <c r="O267" s="3">
        <v>15</v>
      </c>
      <c r="Q267" s="3">
        <v>1</v>
      </c>
      <c r="R267" s="3">
        <v>15</v>
      </c>
      <c r="S267" s="4">
        <v>3755</v>
      </c>
      <c r="T267" s="5">
        <v>0.71960000000000002</v>
      </c>
    </row>
    <row r="268" spans="1:20">
      <c r="A268" s="3" t="s">
        <v>840</v>
      </c>
      <c r="C268" s="3">
        <v>15</v>
      </c>
      <c r="E268" s="3" t="s">
        <v>673</v>
      </c>
      <c r="F268" s="3" t="s">
        <v>841</v>
      </c>
      <c r="G268" s="3" t="s">
        <v>29</v>
      </c>
      <c r="H268" s="3" t="s">
        <v>95</v>
      </c>
      <c r="O268" s="3">
        <v>14</v>
      </c>
      <c r="Q268" s="3">
        <v>2</v>
      </c>
      <c r="R268" s="3">
        <v>1</v>
      </c>
    </row>
    <row r="269" spans="1:20">
      <c r="A269" s="3" t="s">
        <v>842</v>
      </c>
      <c r="C269" s="3">
        <v>15</v>
      </c>
      <c r="E269" s="3" t="s">
        <v>59</v>
      </c>
      <c r="F269" s="3" t="s">
        <v>843</v>
      </c>
      <c r="G269" s="3" t="s">
        <v>29</v>
      </c>
      <c r="H269" s="3" t="s">
        <v>39</v>
      </c>
      <c r="O269" s="3">
        <v>13</v>
      </c>
      <c r="Q269" s="3">
        <v>1</v>
      </c>
      <c r="R269" s="3">
        <v>6</v>
      </c>
      <c r="T269" s="5">
        <v>2.2989000000000002</v>
      </c>
    </row>
    <row r="270" spans="1:20">
      <c r="A270" s="3" t="s">
        <v>2789</v>
      </c>
      <c r="C270" s="3">
        <v>14</v>
      </c>
      <c r="D270" s="3">
        <v>9</v>
      </c>
      <c r="E270" s="3" t="s">
        <v>1166</v>
      </c>
      <c r="F270" s="3" t="s">
        <v>2790</v>
      </c>
      <c r="G270" s="3" t="s">
        <v>2405</v>
      </c>
      <c r="H270" s="3" t="s">
        <v>54</v>
      </c>
      <c r="I270" s="3">
        <v>9</v>
      </c>
      <c r="O270" s="3">
        <v>14</v>
      </c>
      <c r="R270" s="3">
        <v>11</v>
      </c>
    </row>
    <row r="271" spans="1:20">
      <c r="A271" s="3" t="s">
        <v>824</v>
      </c>
      <c r="C271" s="3">
        <v>14</v>
      </c>
      <c r="D271" s="3">
        <v>3</v>
      </c>
      <c r="E271" s="3" t="s">
        <v>70</v>
      </c>
      <c r="F271" s="3" t="s">
        <v>825</v>
      </c>
      <c r="G271" s="3" t="s">
        <v>826</v>
      </c>
      <c r="H271" s="3" t="s">
        <v>23</v>
      </c>
      <c r="I271" s="3">
        <v>3</v>
      </c>
      <c r="K271" s="3">
        <v>0</v>
      </c>
      <c r="L271" s="3">
        <v>3</v>
      </c>
      <c r="N271" s="3" t="s">
        <v>40</v>
      </c>
      <c r="O271" s="3">
        <v>12</v>
      </c>
      <c r="Q271" s="3">
        <v>7</v>
      </c>
      <c r="R271" s="3">
        <v>3</v>
      </c>
      <c r="S271" s="4">
        <v>4060</v>
      </c>
      <c r="T271" s="5">
        <v>0.4289</v>
      </c>
    </row>
    <row r="272" spans="1:20">
      <c r="A272" s="3" t="s">
        <v>827</v>
      </c>
      <c r="C272" s="3">
        <v>14</v>
      </c>
      <c r="D272" s="3">
        <v>3</v>
      </c>
      <c r="E272" s="3" t="s">
        <v>117</v>
      </c>
      <c r="F272" s="3" t="s">
        <v>828</v>
      </c>
      <c r="G272" s="3" t="s">
        <v>29</v>
      </c>
      <c r="H272" s="3" t="s">
        <v>684</v>
      </c>
      <c r="I272" s="3">
        <v>3</v>
      </c>
      <c r="K272" s="4">
        <v>1443</v>
      </c>
      <c r="L272" s="3">
        <v>152</v>
      </c>
      <c r="M272" s="3" t="s">
        <v>829</v>
      </c>
      <c r="N272" s="3" t="s">
        <v>830</v>
      </c>
      <c r="O272" s="3">
        <v>10</v>
      </c>
      <c r="Q272" s="3">
        <v>3</v>
      </c>
      <c r="R272" s="3">
        <v>4</v>
      </c>
      <c r="S272" s="6">
        <v>801144.17</v>
      </c>
      <c r="T272" s="5">
        <v>-0.13109999999999999</v>
      </c>
    </row>
    <row r="273" spans="1:20">
      <c r="A273" s="3" t="s">
        <v>3878</v>
      </c>
      <c r="C273" s="3">
        <v>14</v>
      </c>
      <c r="D273" s="3">
        <v>3</v>
      </c>
      <c r="E273" s="3" t="s">
        <v>838</v>
      </c>
      <c r="F273" s="3" t="s">
        <v>3879</v>
      </c>
      <c r="G273" s="3" t="s">
        <v>3666</v>
      </c>
      <c r="I273" s="3">
        <v>3</v>
      </c>
      <c r="K273" s="4">
        <v>2047</v>
      </c>
      <c r="L273" s="3">
        <v>118</v>
      </c>
      <c r="M273" s="3" t="s">
        <v>24</v>
      </c>
      <c r="N273" s="3" t="s">
        <v>25</v>
      </c>
      <c r="O273" s="3">
        <v>11</v>
      </c>
      <c r="Q273" s="3">
        <v>3</v>
      </c>
      <c r="R273" s="3">
        <v>1</v>
      </c>
      <c r="S273" s="6">
        <v>10713587.17</v>
      </c>
      <c r="T273" s="5">
        <v>-0.152</v>
      </c>
    </row>
    <row r="274" spans="1:20">
      <c r="A274" s="3" t="s">
        <v>2793</v>
      </c>
      <c r="C274" s="3">
        <v>14</v>
      </c>
      <c r="D274" s="3">
        <v>2</v>
      </c>
      <c r="E274" s="3" t="s">
        <v>324</v>
      </c>
      <c r="F274" s="3" t="s">
        <v>2794</v>
      </c>
      <c r="G274" s="3" t="s">
        <v>2780</v>
      </c>
      <c r="H274" s="3" t="s">
        <v>684</v>
      </c>
      <c r="I274" s="3">
        <v>2</v>
      </c>
      <c r="O274" s="3">
        <v>14</v>
      </c>
      <c r="Q274" s="3">
        <v>3</v>
      </c>
    </row>
    <row r="275" spans="1:20">
      <c r="A275" s="3" t="s">
        <v>831</v>
      </c>
      <c r="C275" s="3">
        <v>14</v>
      </c>
      <c r="D275" s="3">
        <v>1</v>
      </c>
      <c r="E275" s="3" t="s">
        <v>196</v>
      </c>
      <c r="F275" s="3" t="s">
        <v>832</v>
      </c>
      <c r="G275" s="3" t="s">
        <v>29</v>
      </c>
      <c r="I275" s="3">
        <v>1</v>
      </c>
      <c r="O275" s="3">
        <v>14</v>
      </c>
      <c r="Q275" s="3">
        <v>1</v>
      </c>
      <c r="R275" s="3">
        <v>3</v>
      </c>
    </row>
    <row r="276" spans="1:20">
      <c r="A276" s="3" t="s">
        <v>833</v>
      </c>
      <c r="C276" s="3">
        <v>14</v>
      </c>
      <c r="D276" s="3">
        <v>1</v>
      </c>
      <c r="E276" s="3" t="s">
        <v>470</v>
      </c>
      <c r="F276" s="3" t="s">
        <v>834</v>
      </c>
      <c r="G276" s="3" t="s">
        <v>29</v>
      </c>
      <c r="H276" s="3" t="s">
        <v>39</v>
      </c>
      <c r="I276" s="3">
        <v>1</v>
      </c>
      <c r="O276" s="3">
        <v>14</v>
      </c>
      <c r="Q276" s="3">
        <v>3</v>
      </c>
    </row>
    <row r="277" spans="1:20">
      <c r="A277" s="3" t="s">
        <v>2787</v>
      </c>
      <c r="C277" s="3">
        <v>14</v>
      </c>
      <c r="E277" s="3" t="s">
        <v>1309</v>
      </c>
      <c r="F277" s="3" t="s">
        <v>2788</v>
      </c>
      <c r="G277" s="3" t="s">
        <v>2457</v>
      </c>
      <c r="O277" s="3">
        <v>8</v>
      </c>
      <c r="Q277" s="3">
        <v>1</v>
      </c>
    </row>
    <row r="278" spans="1:20">
      <c r="A278" s="3" t="s">
        <v>2791</v>
      </c>
      <c r="C278" s="3">
        <v>14</v>
      </c>
      <c r="E278" s="3" t="s">
        <v>70</v>
      </c>
      <c r="F278" s="3" t="s">
        <v>2792</v>
      </c>
      <c r="G278" s="3" t="s">
        <v>2405</v>
      </c>
      <c r="H278" s="3" t="s">
        <v>39</v>
      </c>
      <c r="O278" s="3">
        <v>13</v>
      </c>
    </row>
    <row r="279" spans="1:20">
      <c r="A279" s="3" t="s">
        <v>2773</v>
      </c>
      <c r="C279" s="3">
        <v>13</v>
      </c>
      <c r="D279" s="3">
        <v>3</v>
      </c>
      <c r="E279" s="3" t="s">
        <v>59</v>
      </c>
      <c r="F279" s="3" t="s">
        <v>2774</v>
      </c>
      <c r="G279" s="3" t="s">
        <v>2414</v>
      </c>
      <c r="I279" s="3">
        <v>3</v>
      </c>
      <c r="O279" s="3">
        <v>11</v>
      </c>
      <c r="Q279" s="3">
        <v>5</v>
      </c>
      <c r="R279" s="3">
        <v>1</v>
      </c>
      <c r="T279" s="5">
        <v>-0.33560000000000001</v>
      </c>
    </row>
    <row r="280" spans="1:20">
      <c r="A280" s="3" t="s">
        <v>2784</v>
      </c>
      <c r="C280" s="3">
        <v>13</v>
      </c>
      <c r="D280" s="3">
        <v>3</v>
      </c>
      <c r="E280" s="3" t="s">
        <v>2785</v>
      </c>
      <c r="F280" s="3" t="s">
        <v>2786</v>
      </c>
      <c r="G280" s="3" t="s">
        <v>2780</v>
      </c>
      <c r="H280" s="3" t="s">
        <v>54</v>
      </c>
      <c r="I280" s="3">
        <v>3</v>
      </c>
      <c r="K280" s="3">
        <v>0</v>
      </c>
      <c r="L280" s="3">
        <v>1</v>
      </c>
      <c r="N280" s="3" t="s">
        <v>40</v>
      </c>
      <c r="O280" s="3">
        <v>9</v>
      </c>
      <c r="Q280" s="3">
        <v>1</v>
      </c>
      <c r="R280" s="3">
        <v>4</v>
      </c>
    </row>
    <row r="281" spans="1:20">
      <c r="A281" s="3" t="s">
        <v>820</v>
      </c>
      <c r="C281" s="3">
        <v>13</v>
      </c>
      <c r="D281" s="3">
        <v>2</v>
      </c>
      <c r="E281" s="3" t="s">
        <v>137</v>
      </c>
      <c r="F281" s="3" t="s">
        <v>821</v>
      </c>
      <c r="G281" s="3" t="s">
        <v>29</v>
      </c>
      <c r="H281" s="3" t="s">
        <v>23</v>
      </c>
      <c r="I281" s="3">
        <v>2</v>
      </c>
      <c r="K281" s="3">
        <v>0</v>
      </c>
      <c r="L281" s="3">
        <v>2</v>
      </c>
      <c r="N281" s="3" t="s">
        <v>40</v>
      </c>
      <c r="O281" s="3">
        <v>11</v>
      </c>
      <c r="Q281" s="3">
        <v>2</v>
      </c>
      <c r="R281" s="3">
        <v>3</v>
      </c>
    </row>
    <row r="282" spans="1:20">
      <c r="A282" s="3" t="s">
        <v>809</v>
      </c>
      <c r="C282" s="3">
        <v>13</v>
      </c>
      <c r="D282" s="3">
        <v>1</v>
      </c>
      <c r="E282" s="3" t="s">
        <v>152</v>
      </c>
      <c r="F282" s="3" t="s">
        <v>810</v>
      </c>
      <c r="G282" s="3" t="s">
        <v>29</v>
      </c>
      <c r="I282" s="3">
        <v>1</v>
      </c>
      <c r="K282" s="3">
        <v>24</v>
      </c>
      <c r="L282" s="3">
        <v>0</v>
      </c>
      <c r="M282" s="3" t="s">
        <v>811</v>
      </c>
      <c r="O282" s="3">
        <v>12</v>
      </c>
      <c r="Q282" s="3">
        <v>1</v>
      </c>
      <c r="R282" s="3">
        <v>4</v>
      </c>
      <c r="S282" s="6">
        <v>44232405.670000002</v>
      </c>
      <c r="T282" s="5">
        <v>2.7000000000000001E-3</v>
      </c>
    </row>
    <row r="283" spans="1:20">
      <c r="A283" s="3" t="s">
        <v>812</v>
      </c>
      <c r="C283" s="3">
        <v>13</v>
      </c>
      <c r="D283" s="3">
        <v>1</v>
      </c>
      <c r="E283" s="3" t="s">
        <v>73</v>
      </c>
      <c r="F283" s="3" t="s">
        <v>813</v>
      </c>
      <c r="G283" s="3" t="s">
        <v>29</v>
      </c>
      <c r="H283" s="3" t="s">
        <v>39</v>
      </c>
      <c r="I283" s="3">
        <v>1</v>
      </c>
      <c r="O283" s="3">
        <v>10</v>
      </c>
      <c r="Q283" s="3">
        <v>2</v>
      </c>
      <c r="R283" s="3">
        <v>5</v>
      </c>
    </row>
    <row r="284" spans="1:20">
      <c r="A284" s="3" t="s">
        <v>814</v>
      </c>
      <c r="C284" s="3">
        <v>13</v>
      </c>
      <c r="D284" s="3">
        <v>1</v>
      </c>
      <c r="E284" s="3" t="s">
        <v>27</v>
      </c>
      <c r="F284" s="3" t="s">
        <v>815</v>
      </c>
      <c r="G284" s="3" t="s">
        <v>131</v>
      </c>
      <c r="H284" s="3" t="s">
        <v>54</v>
      </c>
      <c r="I284" s="3">
        <v>1</v>
      </c>
      <c r="K284" s="3">
        <v>0</v>
      </c>
      <c r="L284" s="3">
        <v>1</v>
      </c>
      <c r="N284" s="3" t="s">
        <v>816</v>
      </c>
      <c r="O284" s="3">
        <v>11</v>
      </c>
      <c r="Q284" s="3">
        <v>3</v>
      </c>
      <c r="R284" s="3">
        <v>6</v>
      </c>
    </row>
    <row r="285" spans="1:20">
      <c r="A285" s="3" t="s">
        <v>2781</v>
      </c>
      <c r="C285" s="3">
        <v>13</v>
      </c>
      <c r="D285" s="3">
        <v>1</v>
      </c>
      <c r="E285" s="3" t="s">
        <v>2782</v>
      </c>
      <c r="F285" s="3" t="s">
        <v>2783</v>
      </c>
      <c r="G285" s="3" t="s">
        <v>2405</v>
      </c>
      <c r="H285" s="3" t="s">
        <v>23</v>
      </c>
      <c r="I285" s="3">
        <v>1</v>
      </c>
      <c r="O285" s="3">
        <v>7</v>
      </c>
      <c r="Q285" s="3">
        <v>1</v>
      </c>
      <c r="R285" s="3">
        <v>2</v>
      </c>
    </row>
    <row r="286" spans="1:20">
      <c r="A286" s="3" t="s">
        <v>822</v>
      </c>
      <c r="C286" s="3">
        <v>13</v>
      </c>
      <c r="E286" s="3" t="s">
        <v>730</v>
      </c>
      <c r="F286" s="3" t="s">
        <v>823</v>
      </c>
      <c r="G286" s="3" t="s">
        <v>29</v>
      </c>
      <c r="H286" s="3" t="s">
        <v>23</v>
      </c>
      <c r="J286" s="3">
        <v>13</v>
      </c>
      <c r="O286" s="3">
        <v>12</v>
      </c>
      <c r="Q286" s="3">
        <v>1</v>
      </c>
      <c r="R286" s="3">
        <v>1</v>
      </c>
    </row>
    <row r="287" spans="1:20">
      <c r="A287" s="3" t="s">
        <v>817</v>
      </c>
      <c r="C287" s="3">
        <v>13</v>
      </c>
      <c r="E287" s="3" t="s">
        <v>818</v>
      </c>
      <c r="F287" s="3" t="s">
        <v>819</v>
      </c>
      <c r="G287" s="3" t="s">
        <v>29</v>
      </c>
      <c r="H287" s="3" t="s">
        <v>39</v>
      </c>
      <c r="J287" s="3">
        <v>12</v>
      </c>
      <c r="O287" s="3">
        <v>9</v>
      </c>
      <c r="Q287" s="3">
        <v>2</v>
      </c>
      <c r="R287" s="3">
        <v>9</v>
      </c>
    </row>
    <row r="288" spans="1:20">
      <c r="A288" s="3" t="s">
        <v>2775</v>
      </c>
      <c r="C288" s="3">
        <v>13</v>
      </c>
      <c r="E288" s="3" t="s">
        <v>186</v>
      </c>
      <c r="F288" s="3" t="s">
        <v>2776</v>
      </c>
      <c r="G288" s="3" t="s">
        <v>2414</v>
      </c>
      <c r="H288" s="3" t="s">
        <v>132</v>
      </c>
      <c r="O288" s="3">
        <v>13</v>
      </c>
      <c r="Q288" s="3">
        <v>1</v>
      </c>
      <c r="T288" s="5">
        <v>-0.17799999999999999</v>
      </c>
    </row>
    <row r="289" spans="1:20">
      <c r="A289" s="3" t="s">
        <v>2777</v>
      </c>
      <c r="C289" s="3">
        <v>13</v>
      </c>
      <c r="E289" s="3" t="s">
        <v>2778</v>
      </c>
      <c r="F289" s="3" t="s">
        <v>2779</v>
      </c>
      <c r="G289" s="3" t="s">
        <v>2780</v>
      </c>
      <c r="H289" s="3" t="s">
        <v>54</v>
      </c>
      <c r="O289" s="3">
        <v>10</v>
      </c>
      <c r="Q289" s="3">
        <v>2</v>
      </c>
      <c r="R289" s="3">
        <v>6</v>
      </c>
    </row>
    <row r="290" spans="1:20">
      <c r="A290" s="3" t="s">
        <v>3576</v>
      </c>
      <c r="C290" s="3">
        <v>13</v>
      </c>
      <c r="E290" s="3" t="s">
        <v>70</v>
      </c>
      <c r="F290" s="3" t="s">
        <v>3577</v>
      </c>
      <c r="G290" s="3" t="s">
        <v>3578</v>
      </c>
      <c r="H290" s="3" t="s">
        <v>23</v>
      </c>
      <c r="O290" s="3">
        <v>12</v>
      </c>
      <c r="Q290" s="3">
        <v>3</v>
      </c>
      <c r="R290" s="3">
        <v>3</v>
      </c>
    </row>
    <row r="291" spans="1:20">
      <c r="A291" s="3" t="s">
        <v>3872</v>
      </c>
      <c r="C291" s="3">
        <v>12</v>
      </c>
      <c r="D291" s="3">
        <v>3</v>
      </c>
      <c r="E291" s="3" t="s">
        <v>442</v>
      </c>
      <c r="F291" s="3" t="s">
        <v>3873</v>
      </c>
      <c r="G291" s="3" t="s">
        <v>3666</v>
      </c>
      <c r="I291" s="3">
        <v>3</v>
      </c>
      <c r="K291" s="3">
        <v>946</v>
      </c>
      <c r="L291" s="3">
        <v>58</v>
      </c>
      <c r="M291" s="3" t="s">
        <v>698</v>
      </c>
      <c r="N291" s="3" t="s">
        <v>25</v>
      </c>
      <c r="O291" s="3">
        <v>11</v>
      </c>
      <c r="Q291" s="3">
        <v>3</v>
      </c>
      <c r="R291" s="3">
        <v>1</v>
      </c>
      <c r="S291" s="6">
        <v>10825651.83</v>
      </c>
      <c r="T291" s="5">
        <v>-1.9900000000000001E-2</v>
      </c>
    </row>
    <row r="292" spans="1:20">
      <c r="A292" s="3" t="s">
        <v>3874</v>
      </c>
      <c r="C292" s="3">
        <v>12</v>
      </c>
      <c r="D292" s="3">
        <v>3</v>
      </c>
      <c r="E292" s="3" t="s">
        <v>482</v>
      </c>
      <c r="F292" s="3" t="s">
        <v>3875</v>
      </c>
      <c r="G292" s="3" t="s">
        <v>3666</v>
      </c>
      <c r="I292" s="3">
        <v>3</v>
      </c>
      <c r="K292" s="3">
        <v>13</v>
      </c>
      <c r="L292" s="3">
        <v>0</v>
      </c>
      <c r="M292" s="3" t="s">
        <v>24</v>
      </c>
      <c r="O292" s="3">
        <v>8</v>
      </c>
      <c r="Q292" s="3">
        <v>6</v>
      </c>
      <c r="S292" s="6">
        <v>10395510.33</v>
      </c>
      <c r="T292" s="5">
        <v>-2.6200000000000001E-2</v>
      </c>
    </row>
    <row r="293" spans="1:20">
      <c r="A293" s="3" t="s">
        <v>4086</v>
      </c>
      <c r="C293" s="3">
        <v>12</v>
      </c>
      <c r="D293" s="3">
        <v>2</v>
      </c>
      <c r="E293" s="3" t="s">
        <v>42</v>
      </c>
      <c r="F293" s="3" t="s">
        <v>4087</v>
      </c>
      <c r="G293" s="3" t="s">
        <v>4031</v>
      </c>
      <c r="H293" s="3" t="s">
        <v>318</v>
      </c>
      <c r="I293" s="3">
        <v>2</v>
      </c>
      <c r="J293" s="3">
        <v>5</v>
      </c>
      <c r="O293" s="3">
        <v>12</v>
      </c>
      <c r="Q293" s="3">
        <v>2</v>
      </c>
    </row>
    <row r="294" spans="1:20">
      <c r="A294" s="3" t="s">
        <v>2770</v>
      </c>
      <c r="C294" s="3">
        <v>12</v>
      </c>
      <c r="D294" s="3">
        <v>2</v>
      </c>
      <c r="E294" s="3" t="s">
        <v>2771</v>
      </c>
      <c r="F294" s="3" t="s">
        <v>2772</v>
      </c>
      <c r="G294" s="3" t="s">
        <v>2538</v>
      </c>
      <c r="H294" s="3" t="s">
        <v>39</v>
      </c>
      <c r="I294" s="3">
        <v>2</v>
      </c>
      <c r="O294" s="3">
        <v>11</v>
      </c>
      <c r="Q294" s="3">
        <v>9</v>
      </c>
      <c r="R294" s="3">
        <v>1</v>
      </c>
    </row>
    <row r="295" spans="1:20">
      <c r="A295" s="3" t="s">
        <v>2770</v>
      </c>
      <c r="C295" s="3">
        <v>12</v>
      </c>
      <c r="D295" s="3">
        <v>2</v>
      </c>
      <c r="E295" s="3" t="s">
        <v>2771</v>
      </c>
      <c r="F295" s="3" t="s">
        <v>2772</v>
      </c>
      <c r="G295" s="3" t="s">
        <v>2538</v>
      </c>
      <c r="H295" s="3" t="s">
        <v>39</v>
      </c>
      <c r="I295" s="3">
        <v>2</v>
      </c>
      <c r="O295" s="3">
        <v>11</v>
      </c>
      <c r="Q295" s="3">
        <v>9</v>
      </c>
      <c r="R295" s="3">
        <v>1</v>
      </c>
    </row>
    <row r="296" spans="1:20">
      <c r="A296" s="3" t="s">
        <v>791</v>
      </c>
      <c r="C296" s="3">
        <v>12</v>
      </c>
      <c r="D296" s="3">
        <v>1</v>
      </c>
      <c r="E296" s="3" t="s">
        <v>792</v>
      </c>
      <c r="F296" s="3" t="s">
        <v>793</v>
      </c>
      <c r="G296" s="3" t="s">
        <v>29</v>
      </c>
      <c r="H296" s="3" t="s">
        <v>39</v>
      </c>
      <c r="I296" s="3">
        <v>1</v>
      </c>
      <c r="O296" s="3">
        <v>12</v>
      </c>
      <c r="Q296" s="3">
        <v>1</v>
      </c>
      <c r="R296" s="3">
        <v>1</v>
      </c>
    </row>
    <row r="297" spans="1:20">
      <c r="A297" s="3" t="s">
        <v>804</v>
      </c>
      <c r="C297" s="3">
        <v>12</v>
      </c>
      <c r="D297" s="3">
        <v>1</v>
      </c>
      <c r="E297" s="3" t="s">
        <v>310</v>
      </c>
      <c r="F297" s="3" t="s">
        <v>805</v>
      </c>
      <c r="G297" s="3" t="s">
        <v>29</v>
      </c>
      <c r="I297" s="3">
        <v>1</v>
      </c>
      <c r="O297" s="3">
        <v>11</v>
      </c>
      <c r="R297" s="3">
        <v>2</v>
      </c>
    </row>
    <row r="298" spans="1:20">
      <c r="A298" s="3" t="s">
        <v>3876</v>
      </c>
      <c r="C298" s="3">
        <v>12</v>
      </c>
      <c r="D298" s="3">
        <v>1</v>
      </c>
      <c r="E298" s="3" t="s">
        <v>73</v>
      </c>
      <c r="F298" s="3" t="s">
        <v>3877</v>
      </c>
      <c r="G298" s="3" t="s">
        <v>3666</v>
      </c>
      <c r="H298" s="3" t="s">
        <v>1193</v>
      </c>
      <c r="I298" s="3">
        <v>1</v>
      </c>
      <c r="O298" s="3">
        <v>11</v>
      </c>
      <c r="Q298" s="3">
        <v>1</v>
      </c>
      <c r="R298" s="3">
        <v>2</v>
      </c>
      <c r="S298" s="6">
        <v>2474.67</v>
      </c>
      <c r="T298" s="5">
        <v>-0.30480000000000002</v>
      </c>
    </row>
    <row r="299" spans="1:20">
      <c r="A299" s="3" t="s">
        <v>787</v>
      </c>
      <c r="C299" s="3">
        <v>12</v>
      </c>
      <c r="E299" s="3" t="s">
        <v>70</v>
      </c>
      <c r="F299" s="3" t="s">
        <v>788</v>
      </c>
      <c r="G299" s="3" t="s">
        <v>29</v>
      </c>
      <c r="J299" s="3">
        <v>24</v>
      </c>
      <c r="O299" s="3">
        <v>12</v>
      </c>
      <c r="Q299" s="3">
        <v>7</v>
      </c>
      <c r="R299" s="3">
        <v>1</v>
      </c>
    </row>
    <row r="300" spans="1:20">
      <c r="A300" s="3" t="s">
        <v>794</v>
      </c>
      <c r="C300" s="3">
        <v>12</v>
      </c>
      <c r="E300" s="3" t="s">
        <v>212</v>
      </c>
      <c r="F300" s="3" t="s">
        <v>795</v>
      </c>
      <c r="G300" s="3" t="s">
        <v>29</v>
      </c>
      <c r="J300" s="3">
        <v>12</v>
      </c>
      <c r="K300" s="3">
        <v>0</v>
      </c>
      <c r="L300" s="3">
        <v>1</v>
      </c>
      <c r="N300" s="3" t="s">
        <v>796</v>
      </c>
      <c r="O300" s="3">
        <v>10</v>
      </c>
      <c r="Q300" s="3">
        <v>4</v>
      </c>
      <c r="R300" s="3">
        <v>2</v>
      </c>
      <c r="S300" s="6">
        <v>13181.67</v>
      </c>
      <c r="T300" s="5">
        <v>0.87670000000000003</v>
      </c>
    </row>
    <row r="301" spans="1:20">
      <c r="A301" s="3" t="s">
        <v>797</v>
      </c>
      <c r="C301" s="3">
        <v>12</v>
      </c>
      <c r="E301" s="3" t="s">
        <v>653</v>
      </c>
      <c r="F301" s="3" t="s">
        <v>798</v>
      </c>
      <c r="G301" s="3" t="s">
        <v>29</v>
      </c>
      <c r="H301" s="3" t="s">
        <v>23</v>
      </c>
      <c r="J301" s="3">
        <v>12</v>
      </c>
      <c r="O301" s="3">
        <v>12</v>
      </c>
      <c r="R301" s="3">
        <v>4</v>
      </c>
      <c r="S301" s="6">
        <v>3414.17</v>
      </c>
      <c r="T301" s="5">
        <v>0.3448</v>
      </c>
    </row>
    <row r="302" spans="1:20">
      <c r="A302" s="3" t="s">
        <v>789</v>
      </c>
      <c r="C302" s="3">
        <v>12</v>
      </c>
      <c r="E302" s="3" t="s">
        <v>439</v>
      </c>
      <c r="F302" s="3" t="s">
        <v>790</v>
      </c>
      <c r="G302" s="3" t="s">
        <v>29</v>
      </c>
      <c r="H302" s="3" t="s">
        <v>39</v>
      </c>
      <c r="O302" s="3">
        <v>12</v>
      </c>
      <c r="Q302" s="3">
        <v>2</v>
      </c>
      <c r="R302" s="3">
        <v>5</v>
      </c>
    </row>
    <row r="303" spans="1:20">
      <c r="A303" s="3" t="s">
        <v>799</v>
      </c>
      <c r="C303" s="3">
        <v>12</v>
      </c>
      <c r="E303" s="3" t="s">
        <v>70</v>
      </c>
      <c r="F303" s="3" t="s">
        <v>800</v>
      </c>
      <c r="G303" s="3" t="s">
        <v>290</v>
      </c>
      <c r="H303" s="3" t="s">
        <v>801</v>
      </c>
      <c r="O303" s="3">
        <v>11</v>
      </c>
      <c r="Q303" s="3">
        <v>1</v>
      </c>
      <c r="R303" s="3">
        <v>1</v>
      </c>
    </row>
    <row r="304" spans="1:20">
      <c r="A304" s="3" t="s">
        <v>802</v>
      </c>
      <c r="C304" s="3">
        <v>12</v>
      </c>
      <c r="E304" s="3" t="s">
        <v>59</v>
      </c>
      <c r="F304" s="3" t="s">
        <v>803</v>
      </c>
      <c r="G304" s="3" t="s">
        <v>29</v>
      </c>
      <c r="O304" s="3">
        <v>12</v>
      </c>
      <c r="R304" s="3">
        <v>12</v>
      </c>
      <c r="S304" s="6">
        <v>643157.5</v>
      </c>
      <c r="T304" s="7">
        <v>-0.14000000000000001</v>
      </c>
    </row>
    <row r="305" spans="1:20">
      <c r="A305" s="3" t="s">
        <v>806</v>
      </c>
      <c r="C305" s="3">
        <v>12</v>
      </c>
      <c r="E305" s="3" t="s">
        <v>807</v>
      </c>
      <c r="F305" s="3" t="s">
        <v>808</v>
      </c>
      <c r="G305" s="3" t="s">
        <v>29</v>
      </c>
      <c r="O305" s="3">
        <v>12</v>
      </c>
      <c r="Q305" s="3">
        <v>1</v>
      </c>
    </row>
    <row r="306" spans="1:20">
      <c r="A306" s="3" t="s">
        <v>2768</v>
      </c>
      <c r="C306" s="3">
        <v>12</v>
      </c>
      <c r="E306" s="3" t="s">
        <v>70</v>
      </c>
      <c r="F306" s="3" t="s">
        <v>2769</v>
      </c>
      <c r="G306" s="3" t="s">
        <v>2414</v>
      </c>
      <c r="O306" s="3">
        <v>4</v>
      </c>
      <c r="Q306" s="3">
        <v>2</v>
      </c>
      <c r="R306" s="3">
        <v>2</v>
      </c>
      <c r="S306" s="6">
        <v>1685.17</v>
      </c>
      <c r="T306" s="5">
        <v>-0.51680000000000004</v>
      </c>
    </row>
    <row r="307" spans="1:20">
      <c r="A307" s="3" t="s">
        <v>799</v>
      </c>
      <c r="C307" s="3">
        <v>12</v>
      </c>
      <c r="E307" s="3" t="s">
        <v>70</v>
      </c>
      <c r="F307" s="3" t="s">
        <v>800</v>
      </c>
      <c r="G307" s="3" t="s">
        <v>290</v>
      </c>
      <c r="H307" s="3" t="s">
        <v>801</v>
      </c>
      <c r="O307" s="3">
        <v>11</v>
      </c>
      <c r="Q307" s="3">
        <v>1</v>
      </c>
      <c r="R307" s="3">
        <v>1</v>
      </c>
    </row>
    <row r="308" spans="1:20">
      <c r="A308" s="3" t="s">
        <v>2766</v>
      </c>
      <c r="C308" s="3">
        <v>11</v>
      </c>
      <c r="D308" s="3">
        <v>7</v>
      </c>
      <c r="E308" s="3" t="s">
        <v>2068</v>
      </c>
      <c r="F308" s="3" t="s">
        <v>2767</v>
      </c>
      <c r="G308" s="3" t="s">
        <v>2405</v>
      </c>
      <c r="H308" s="3" t="s">
        <v>661</v>
      </c>
      <c r="I308" s="3">
        <v>7</v>
      </c>
      <c r="O308" s="3">
        <v>8</v>
      </c>
    </row>
    <row r="309" spans="1:20">
      <c r="A309" s="3" t="s">
        <v>3870</v>
      </c>
      <c r="C309" s="3">
        <v>11</v>
      </c>
      <c r="D309" s="3">
        <v>5</v>
      </c>
      <c r="E309" s="3" t="s">
        <v>482</v>
      </c>
      <c r="F309" s="3" t="s">
        <v>3871</v>
      </c>
      <c r="G309" s="3" t="s">
        <v>3745</v>
      </c>
      <c r="I309" s="3">
        <v>5</v>
      </c>
      <c r="O309" s="3">
        <v>10</v>
      </c>
    </row>
    <row r="310" spans="1:20">
      <c r="A310" s="3" t="s">
        <v>2764</v>
      </c>
      <c r="C310" s="3">
        <v>11</v>
      </c>
      <c r="D310" s="3">
        <v>2</v>
      </c>
      <c r="E310" s="3" t="s">
        <v>196</v>
      </c>
      <c r="F310" s="3" t="s">
        <v>2765</v>
      </c>
      <c r="G310" s="3" t="s">
        <v>2405</v>
      </c>
      <c r="H310" s="3" t="s">
        <v>54</v>
      </c>
      <c r="I310" s="3">
        <v>2</v>
      </c>
      <c r="K310" s="3">
        <v>0</v>
      </c>
      <c r="L310" s="3">
        <v>1</v>
      </c>
      <c r="N310" s="3" t="s">
        <v>77</v>
      </c>
      <c r="O310" s="3">
        <v>9</v>
      </c>
      <c r="Q310" s="3">
        <v>1</v>
      </c>
      <c r="R310" s="3">
        <v>7</v>
      </c>
    </row>
    <row r="311" spans="1:20">
      <c r="A311" s="3" t="s">
        <v>777</v>
      </c>
      <c r="C311" s="3">
        <v>11</v>
      </c>
      <c r="D311" s="3">
        <v>1</v>
      </c>
      <c r="E311" s="3" t="s">
        <v>59</v>
      </c>
      <c r="F311" s="3" t="s">
        <v>778</v>
      </c>
      <c r="G311" s="3" t="s">
        <v>131</v>
      </c>
      <c r="H311" s="3" t="s">
        <v>23</v>
      </c>
      <c r="I311" s="3">
        <v>1</v>
      </c>
      <c r="J311" s="3">
        <v>104</v>
      </c>
      <c r="O311" s="3">
        <v>11</v>
      </c>
      <c r="R311" s="3">
        <v>5</v>
      </c>
      <c r="T311" s="5">
        <v>6.1078000000000001</v>
      </c>
    </row>
    <row r="312" spans="1:20">
      <c r="A312" s="3" t="s">
        <v>773</v>
      </c>
      <c r="C312" s="3">
        <v>11</v>
      </c>
      <c r="D312" s="3">
        <v>1</v>
      </c>
      <c r="E312" s="3" t="s">
        <v>88</v>
      </c>
      <c r="F312" s="3" t="s">
        <v>774</v>
      </c>
      <c r="G312" s="3" t="s">
        <v>29</v>
      </c>
      <c r="I312" s="3">
        <v>1</v>
      </c>
      <c r="J312" s="3">
        <v>14</v>
      </c>
      <c r="K312" s="3">
        <v>0</v>
      </c>
      <c r="L312" s="3">
        <v>0</v>
      </c>
      <c r="N312" s="3" t="s">
        <v>40</v>
      </c>
      <c r="O312" s="3">
        <v>10</v>
      </c>
      <c r="Q312" s="3">
        <v>4</v>
      </c>
      <c r="R312" s="3">
        <v>9</v>
      </c>
      <c r="S312" s="6">
        <v>1954.33</v>
      </c>
      <c r="T312" s="5">
        <v>-0.86280000000000001</v>
      </c>
    </row>
    <row r="313" spans="1:20">
      <c r="A313" s="3" t="s">
        <v>775</v>
      </c>
      <c r="C313" s="3">
        <v>11</v>
      </c>
      <c r="E313" s="3" t="s">
        <v>70</v>
      </c>
      <c r="F313" s="3" t="s">
        <v>776</v>
      </c>
      <c r="G313" s="3" t="s">
        <v>290</v>
      </c>
      <c r="H313" s="3" t="s">
        <v>23</v>
      </c>
      <c r="O313" s="3">
        <v>10</v>
      </c>
      <c r="T313" s="5">
        <v>0.42130000000000001</v>
      </c>
    </row>
    <row r="314" spans="1:20">
      <c r="A314" s="3" t="s">
        <v>779</v>
      </c>
      <c r="C314" s="3">
        <v>11</v>
      </c>
      <c r="E314" s="3" t="s">
        <v>27</v>
      </c>
      <c r="F314" s="3" t="s">
        <v>780</v>
      </c>
      <c r="G314" s="3" t="s">
        <v>29</v>
      </c>
      <c r="H314" s="3" t="s">
        <v>39</v>
      </c>
      <c r="O314" s="3">
        <v>11</v>
      </c>
      <c r="Q314" s="3">
        <v>1</v>
      </c>
      <c r="S314" s="6">
        <v>2017.17</v>
      </c>
      <c r="T314" s="5">
        <v>-0.46089999999999998</v>
      </c>
    </row>
    <row r="315" spans="1:20">
      <c r="A315" s="3" t="s">
        <v>781</v>
      </c>
      <c r="C315" s="3">
        <v>11</v>
      </c>
      <c r="E315" s="3" t="s">
        <v>442</v>
      </c>
      <c r="F315" s="3" t="s">
        <v>782</v>
      </c>
      <c r="G315" s="3" t="s">
        <v>29</v>
      </c>
      <c r="K315" s="3">
        <v>0</v>
      </c>
      <c r="L315" s="3">
        <v>2</v>
      </c>
      <c r="N315" s="3" t="s">
        <v>40</v>
      </c>
      <c r="O315" s="3">
        <v>9</v>
      </c>
      <c r="T315" s="5">
        <v>-0.58809999999999996</v>
      </c>
    </row>
    <row r="316" spans="1:20">
      <c r="A316" s="3" t="s">
        <v>783</v>
      </c>
      <c r="C316" s="3">
        <v>11</v>
      </c>
      <c r="E316" s="3" t="s">
        <v>533</v>
      </c>
      <c r="F316" s="3" t="s">
        <v>784</v>
      </c>
      <c r="G316" s="3" t="s">
        <v>29</v>
      </c>
      <c r="H316" s="3" t="s">
        <v>480</v>
      </c>
      <c r="O316" s="3">
        <v>11</v>
      </c>
      <c r="Q316" s="3">
        <v>1</v>
      </c>
      <c r="R316" s="3">
        <v>11</v>
      </c>
    </row>
    <row r="317" spans="1:20">
      <c r="A317" s="3" t="s">
        <v>785</v>
      </c>
      <c r="C317" s="3">
        <v>11</v>
      </c>
      <c r="E317" s="3" t="s">
        <v>482</v>
      </c>
      <c r="F317" s="3" t="s">
        <v>786</v>
      </c>
      <c r="G317" s="3" t="s">
        <v>29</v>
      </c>
      <c r="H317" s="3" t="s">
        <v>39</v>
      </c>
      <c r="O317" s="3">
        <v>10</v>
      </c>
      <c r="Q317" s="3">
        <v>2</v>
      </c>
      <c r="R317" s="3">
        <v>6</v>
      </c>
    </row>
    <row r="318" spans="1:20">
      <c r="A318" s="3" t="s">
        <v>775</v>
      </c>
      <c r="C318" s="3">
        <v>11</v>
      </c>
      <c r="E318" s="3" t="s">
        <v>70</v>
      </c>
      <c r="F318" s="3" t="s">
        <v>776</v>
      </c>
      <c r="G318" s="3" t="s">
        <v>290</v>
      </c>
      <c r="H318" s="3" t="s">
        <v>23</v>
      </c>
      <c r="O318" s="3">
        <v>10</v>
      </c>
      <c r="T318" s="5">
        <v>0.42130000000000001</v>
      </c>
    </row>
    <row r="319" spans="1:20">
      <c r="A319" s="3" t="s">
        <v>4210</v>
      </c>
      <c r="C319" s="3">
        <v>11</v>
      </c>
      <c r="E319" s="3" t="s">
        <v>310</v>
      </c>
      <c r="F319" s="3" t="s">
        <v>4211</v>
      </c>
      <c r="G319" s="3" t="s">
        <v>4203</v>
      </c>
      <c r="O319" s="3">
        <v>11</v>
      </c>
      <c r="R319" s="3">
        <v>11</v>
      </c>
    </row>
    <row r="320" spans="1:20">
      <c r="A320" s="3" t="s">
        <v>3866</v>
      </c>
      <c r="C320" s="3">
        <v>10</v>
      </c>
      <c r="D320" s="3">
        <v>4</v>
      </c>
      <c r="E320" s="3" t="s">
        <v>633</v>
      </c>
      <c r="F320" s="3" t="s">
        <v>3867</v>
      </c>
      <c r="G320" s="3" t="s">
        <v>3745</v>
      </c>
      <c r="H320" s="3" t="s">
        <v>132</v>
      </c>
      <c r="I320" s="3">
        <v>4</v>
      </c>
      <c r="O320" s="3">
        <v>10</v>
      </c>
      <c r="Q320" s="3">
        <v>4</v>
      </c>
    </row>
    <row r="321" spans="1:20">
      <c r="A321" s="3" t="s">
        <v>4207</v>
      </c>
      <c r="C321" s="3">
        <v>10</v>
      </c>
      <c r="D321" s="3">
        <v>4</v>
      </c>
      <c r="E321" s="3" t="s">
        <v>4208</v>
      </c>
      <c r="F321" s="3" t="s">
        <v>4209</v>
      </c>
      <c r="G321" s="3" t="s">
        <v>4203</v>
      </c>
      <c r="I321" s="3">
        <v>4</v>
      </c>
      <c r="O321" s="3">
        <v>10</v>
      </c>
      <c r="R321" s="3">
        <v>8</v>
      </c>
    </row>
    <row r="322" spans="1:20">
      <c r="A322" s="3" t="s">
        <v>4084</v>
      </c>
      <c r="C322" s="3">
        <v>10</v>
      </c>
      <c r="D322" s="3">
        <v>3</v>
      </c>
      <c r="E322" s="3" t="s">
        <v>59</v>
      </c>
      <c r="F322" s="3" t="s">
        <v>4085</v>
      </c>
      <c r="G322" s="3" t="s">
        <v>4031</v>
      </c>
      <c r="H322" s="3" t="s">
        <v>373</v>
      </c>
      <c r="I322" s="3">
        <v>3</v>
      </c>
      <c r="J322" s="3">
        <v>24</v>
      </c>
      <c r="K322" s="3">
        <v>0</v>
      </c>
      <c r="L322" s="3">
        <v>13</v>
      </c>
      <c r="N322" s="3" t="s">
        <v>77</v>
      </c>
      <c r="O322" s="3">
        <v>9</v>
      </c>
      <c r="Q322" s="3">
        <v>2</v>
      </c>
      <c r="R322" s="3">
        <v>1</v>
      </c>
      <c r="S322" s="6">
        <v>3032661.83</v>
      </c>
      <c r="T322" s="5">
        <v>3.73E-2</v>
      </c>
    </row>
    <row r="323" spans="1:20">
      <c r="A323" s="3" t="s">
        <v>2760</v>
      </c>
      <c r="C323" s="3">
        <v>10</v>
      </c>
      <c r="D323" s="3">
        <v>3</v>
      </c>
      <c r="E323" s="3" t="s">
        <v>70</v>
      </c>
      <c r="F323" s="3" t="s">
        <v>2761</v>
      </c>
      <c r="G323" s="3" t="s">
        <v>2457</v>
      </c>
      <c r="H323" s="3" t="s">
        <v>95</v>
      </c>
      <c r="I323" s="3">
        <v>3</v>
      </c>
      <c r="O323" s="3">
        <v>10</v>
      </c>
      <c r="Q323" s="3">
        <v>3</v>
      </c>
    </row>
    <row r="324" spans="1:20">
      <c r="A324" s="3" t="s">
        <v>771</v>
      </c>
      <c r="C324" s="3">
        <v>10</v>
      </c>
      <c r="D324" s="3">
        <v>1</v>
      </c>
      <c r="E324" s="3" t="s">
        <v>70</v>
      </c>
      <c r="F324" s="3" t="s">
        <v>772</v>
      </c>
      <c r="G324" s="3" t="s">
        <v>29</v>
      </c>
      <c r="I324" s="3">
        <v>1</v>
      </c>
      <c r="O324" s="3">
        <v>10</v>
      </c>
      <c r="Q324" s="3">
        <v>2</v>
      </c>
    </row>
    <row r="325" spans="1:20">
      <c r="A325" s="3" t="s">
        <v>2762</v>
      </c>
      <c r="C325" s="3">
        <v>10</v>
      </c>
      <c r="D325" s="3">
        <v>1</v>
      </c>
      <c r="E325" s="3" t="s">
        <v>371</v>
      </c>
      <c r="F325" s="3" t="s">
        <v>2763</v>
      </c>
      <c r="G325" s="3" t="s">
        <v>2405</v>
      </c>
      <c r="H325" s="3" t="s">
        <v>39</v>
      </c>
      <c r="I325" s="3">
        <v>1</v>
      </c>
      <c r="O325" s="3">
        <v>10</v>
      </c>
      <c r="R325" s="3">
        <v>8</v>
      </c>
    </row>
    <row r="326" spans="1:20">
      <c r="A326" s="3" t="s">
        <v>3868</v>
      </c>
      <c r="C326" s="3">
        <v>10</v>
      </c>
      <c r="D326" s="3">
        <v>1</v>
      </c>
      <c r="E326" s="3" t="s">
        <v>70</v>
      </c>
      <c r="F326" s="3" t="s">
        <v>3869</v>
      </c>
      <c r="G326" s="3" t="s">
        <v>3666</v>
      </c>
      <c r="H326" s="3" t="s">
        <v>852</v>
      </c>
      <c r="I326" s="3">
        <v>1</v>
      </c>
      <c r="O326" s="3">
        <v>9</v>
      </c>
      <c r="Q326" s="3">
        <v>2</v>
      </c>
      <c r="R326" s="3">
        <v>6</v>
      </c>
      <c r="S326" s="6">
        <v>26527.5</v>
      </c>
      <c r="T326" s="5">
        <v>0.40160000000000001</v>
      </c>
    </row>
    <row r="327" spans="1:20">
      <c r="A327" s="3" t="s">
        <v>749</v>
      </c>
      <c r="C327" s="3">
        <v>10</v>
      </c>
      <c r="E327" s="3" t="s">
        <v>48</v>
      </c>
      <c r="F327" s="3" t="s">
        <v>750</v>
      </c>
      <c r="G327" s="3" t="s">
        <v>29</v>
      </c>
      <c r="J327" s="3">
        <v>13</v>
      </c>
      <c r="O327" s="3">
        <v>10</v>
      </c>
      <c r="Q327" s="3">
        <v>5</v>
      </c>
      <c r="R327" s="3">
        <v>9</v>
      </c>
    </row>
    <row r="328" spans="1:20">
      <c r="A328" s="3" t="s">
        <v>757</v>
      </c>
      <c r="C328" s="3">
        <v>10</v>
      </c>
      <c r="E328" s="3" t="s">
        <v>73</v>
      </c>
      <c r="F328" s="3" t="s">
        <v>758</v>
      </c>
      <c r="G328" s="3" t="s">
        <v>29</v>
      </c>
      <c r="J328" s="3">
        <v>13</v>
      </c>
      <c r="O328" s="3">
        <v>10</v>
      </c>
      <c r="Q328" s="3">
        <v>6</v>
      </c>
      <c r="R328" s="3">
        <v>10</v>
      </c>
    </row>
    <row r="329" spans="1:20">
      <c r="A329" s="3" t="s">
        <v>751</v>
      </c>
      <c r="C329" s="3">
        <v>10</v>
      </c>
      <c r="E329" s="3" t="s">
        <v>286</v>
      </c>
      <c r="F329" s="3" t="s">
        <v>752</v>
      </c>
      <c r="G329" s="3" t="s">
        <v>29</v>
      </c>
      <c r="J329" s="3">
        <v>12</v>
      </c>
      <c r="O329" s="3">
        <v>10</v>
      </c>
      <c r="Q329" s="3">
        <v>1</v>
      </c>
      <c r="R329" s="3">
        <v>8</v>
      </c>
    </row>
    <row r="330" spans="1:20">
      <c r="A330" s="3" t="s">
        <v>761</v>
      </c>
      <c r="C330" s="3">
        <v>10</v>
      </c>
      <c r="E330" s="3" t="s">
        <v>70</v>
      </c>
      <c r="F330" s="3" t="s">
        <v>762</v>
      </c>
      <c r="G330" s="3" t="s">
        <v>29</v>
      </c>
      <c r="H330" s="3" t="s">
        <v>39</v>
      </c>
      <c r="J330" s="3">
        <v>12</v>
      </c>
      <c r="O330" s="3">
        <v>10</v>
      </c>
      <c r="Q330" s="3">
        <v>3</v>
      </c>
      <c r="R330" s="3">
        <v>7</v>
      </c>
    </row>
    <row r="331" spans="1:20">
      <c r="A331" s="3" t="s">
        <v>737</v>
      </c>
      <c r="C331" s="3">
        <v>10</v>
      </c>
      <c r="E331" s="3" t="s">
        <v>48</v>
      </c>
      <c r="F331" s="3" t="s">
        <v>738</v>
      </c>
      <c r="G331" s="3" t="s">
        <v>131</v>
      </c>
      <c r="H331" s="3" t="s">
        <v>661</v>
      </c>
      <c r="J331" s="3">
        <v>10</v>
      </c>
      <c r="O331" s="3">
        <v>10</v>
      </c>
      <c r="Q331" s="3">
        <v>2</v>
      </c>
      <c r="R331" s="3">
        <v>4</v>
      </c>
    </row>
    <row r="332" spans="1:20">
      <c r="A332" s="3" t="s">
        <v>744</v>
      </c>
      <c r="C332" s="3">
        <v>10</v>
      </c>
      <c r="E332" s="3" t="s">
        <v>59</v>
      </c>
      <c r="F332" s="3" t="s">
        <v>745</v>
      </c>
      <c r="G332" s="3" t="s">
        <v>29</v>
      </c>
      <c r="H332" s="3" t="s">
        <v>39</v>
      </c>
      <c r="J332" s="3">
        <v>8</v>
      </c>
      <c r="O332" s="3">
        <v>10</v>
      </c>
      <c r="Q332" s="3">
        <v>4</v>
      </c>
      <c r="R332" s="3">
        <v>10</v>
      </c>
    </row>
    <row r="333" spans="1:20">
      <c r="A333" s="3" t="s">
        <v>739</v>
      </c>
      <c r="C333" s="3">
        <v>10</v>
      </c>
      <c r="E333" s="3" t="s">
        <v>673</v>
      </c>
      <c r="F333" s="3" t="s">
        <v>740</v>
      </c>
      <c r="G333" s="3" t="s">
        <v>29</v>
      </c>
      <c r="O333" s="3">
        <v>9</v>
      </c>
      <c r="Q333" s="3">
        <v>1</v>
      </c>
      <c r="R333" s="3">
        <v>5</v>
      </c>
    </row>
    <row r="334" spans="1:20">
      <c r="A334" s="3" t="s">
        <v>741</v>
      </c>
      <c r="C334" s="3">
        <v>10</v>
      </c>
      <c r="E334" s="3" t="s">
        <v>742</v>
      </c>
      <c r="F334" s="3" t="s">
        <v>743</v>
      </c>
      <c r="G334" s="3" t="s">
        <v>290</v>
      </c>
      <c r="H334" s="3" t="s">
        <v>23</v>
      </c>
      <c r="K334" s="3">
        <v>0</v>
      </c>
      <c r="L334" s="3">
        <v>0</v>
      </c>
      <c r="N334" s="3" t="s">
        <v>77</v>
      </c>
      <c r="O334" s="3">
        <v>9</v>
      </c>
      <c r="Q334" s="3">
        <v>3</v>
      </c>
      <c r="R334" s="3">
        <v>3</v>
      </c>
    </row>
    <row r="335" spans="1:20">
      <c r="A335" s="3" t="s">
        <v>746</v>
      </c>
      <c r="C335" s="3">
        <v>10</v>
      </c>
      <c r="E335" s="3" t="s">
        <v>747</v>
      </c>
      <c r="F335" s="3" t="s">
        <v>748</v>
      </c>
      <c r="G335" s="3" t="s">
        <v>29</v>
      </c>
      <c r="K335" s="3">
        <v>0</v>
      </c>
      <c r="L335" s="3">
        <v>1</v>
      </c>
      <c r="N335" s="3" t="s">
        <v>651</v>
      </c>
      <c r="O335" s="3">
        <v>10</v>
      </c>
      <c r="Q335" s="3">
        <v>6</v>
      </c>
      <c r="R335" s="3">
        <v>2</v>
      </c>
      <c r="S335" s="6">
        <v>1690.17</v>
      </c>
      <c r="T335" s="5">
        <v>-0.77659999999999996</v>
      </c>
    </row>
    <row r="336" spans="1:20">
      <c r="A336" s="3" t="s">
        <v>753</v>
      </c>
      <c r="C336" s="3">
        <v>10</v>
      </c>
      <c r="E336" s="3" t="s">
        <v>117</v>
      </c>
      <c r="F336" s="3" t="s">
        <v>754</v>
      </c>
      <c r="G336" s="3" t="s">
        <v>29</v>
      </c>
      <c r="H336" s="3" t="s">
        <v>39</v>
      </c>
      <c r="O336" s="3">
        <v>10</v>
      </c>
      <c r="Q336" s="3">
        <v>1</v>
      </c>
    </row>
    <row r="337" spans="1:20">
      <c r="A337" s="3" t="s">
        <v>755</v>
      </c>
      <c r="C337" s="3">
        <v>10</v>
      </c>
      <c r="E337" s="3" t="s">
        <v>442</v>
      </c>
      <c r="F337" s="3" t="s">
        <v>756</v>
      </c>
      <c r="G337" s="3" t="s">
        <v>29</v>
      </c>
      <c r="O337" s="3">
        <v>10</v>
      </c>
      <c r="Q337" s="3">
        <v>3</v>
      </c>
      <c r="S337" s="4">
        <v>1283</v>
      </c>
      <c r="T337" s="5">
        <v>-0.51019999999999999</v>
      </c>
    </row>
    <row r="338" spans="1:20">
      <c r="A338" s="3" t="s">
        <v>759</v>
      </c>
      <c r="C338" s="3">
        <v>10</v>
      </c>
      <c r="E338" s="3" t="s">
        <v>73</v>
      </c>
      <c r="F338" s="3" t="s">
        <v>760</v>
      </c>
      <c r="G338" s="3" t="s">
        <v>29</v>
      </c>
      <c r="O338" s="3">
        <v>10</v>
      </c>
      <c r="Q338" s="3">
        <v>3</v>
      </c>
      <c r="R338" s="3">
        <v>10</v>
      </c>
    </row>
    <row r="339" spans="1:20">
      <c r="A339" s="3" t="s">
        <v>763</v>
      </c>
      <c r="C339" s="3">
        <v>10</v>
      </c>
      <c r="E339" s="3" t="s">
        <v>470</v>
      </c>
      <c r="F339" s="3" t="s">
        <v>764</v>
      </c>
      <c r="G339" s="3" t="s">
        <v>29</v>
      </c>
      <c r="O339" s="3">
        <v>10</v>
      </c>
      <c r="Q339" s="3">
        <v>5</v>
      </c>
      <c r="R339" s="3">
        <v>1</v>
      </c>
    </row>
    <row r="340" spans="1:20">
      <c r="A340" s="3" t="s">
        <v>765</v>
      </c>
      <c r="C340" s="3">
        <v>10</v>
      </c>
      <c r="E340" s="3" t="s">
        <v>766</v>
      </c>
      <c r="F340" s="3" t="s">
        <v>767</v>
      </c>
      <c r="G340" s="3" t="s">
        <v>29</v>
      </c>
      <c r="O340" s="3">
        <v>10</v>
      </c>
      <c r="Q340" s="3">
        <v>4</v>
      </c>
    </row>
    <row r="341" spans="1:20">
      <c r="A341" s="3" t="s">
        <v>768</v>
      </c>
      <c r="C341" s="3">
        <v>10</v>
      </c>
      <c r="E341" s="3" t="s">
        <v>769</v>
      </c>
      <c r="F341" s="3" t="s">
        <v>770</v>
      </c>
      <c r="G341" s="3" t="s">
        <v>29</v>
      </c>
      <c r="H341" s="3" t="s">
        <v>23</v>
      </c>
      <c r="O341" s="3">
        <v>10</v>
      </c>
      <c r="Q341" s="3">
        <v>5</v>
      </c>
      <c r="R341" s="3">
        <v>1</v>
      </c>
    </row>
    <row r="342" spans="1:20">
      <c r="A342" s="3" t="s">
        <v>2753</v>
      </c>
      <c r="C342" s="3">
        <v>10</v>
      </c>
      <c r="E342" s="3" t="s">
        <v>636</v>
      </c>
      <c r="F342" s="3" t="s">
        <v>2754</v>
      </c>
      <c r="G342" s="3" t="s">
        <v>2405</v>
      </c>
      <c r="H342" s="3" t="s">
        <v>39</v>
      </c>
      <c r="K342" s="3">
        <v>0</v>
      </c>
      <c r="L342" s="3">
        <v>3</v>
      </c>
      <c r="N342" s="3" t="s">
        <v>40</v>
      </c>
      <c r="O342" s="3">
        <v>8</v>
      </c>
    </row>
    <row r="343" spans="1:20">
      <c r="A343" s="3" t="s">
        <v>2755</v>
      </c>
      <c r="C343" s="3">
        <v>10</v>
      </c>
      <c r="E343" s="3" t="s">
        <v>2756</v>
      </c>
      <c r="F343" s="3" t="s">
        <v>2757</v>
      </c>
      <c r="G343" s="3" t="s">
        <v>2758</v>
      </c>
      <c r="H343" s="3" t="s">
        <v>2759</v>
      </c>
      <c r="O343" s="3">
        <v>9</v>
      </c>
      <c r="R343" s="3">
        <v>6</v>
      </c>
    </row>
    <row r="344" spans="1:20">
      <c r="A344" s="3" t="s">
        <v>741</v>
      </c>
      <c r="C344" s="3">
        <v>10</v>
      </c>
      <c r="E344" s="3" t="s">
        <v>742</v>
      </c>
      <c r="F344" s="3" t="s">
        <v>743</v>
      </c>
      <c r="G344" s="3" t="s">
        <v>290</v>
      </c>
      <c r="H344" s="3" t="s">
        <v>23</v>
      </c>
      <c r="K344" s="3">
        <v>0</v>
      </c>
      <c r="L344" s="3">
        <v>0</v>
      </c>
      <c r="N344" s="3" t="s">
        <v>77</v>
      </c>
      <c r="O344" s="3">
        <v>9</v>
      </c>
      <c r="Q344" s="3">
        <v>3</v>
      </c>
      <c r="R344" s="3">
        <v>3</v>
      </c>
    </row>
    <row r="345" spans="1:20">
      <c r="A345" s="3" t="s">
        <v>2755</v>
      </c>
      <c r="C345" s="3">
        <v>10</v>
      </c>
      <c r="E345" s="3" t="s">
        <v>2756</v>
      </c>
      <c r="F345" s="3" t="s">
        <v>2757</v>
      </c>
      <c r="G345" s="3" t="s">
        <v>2758</v>
      </c>
      <c r="H345" s="3" t="s">
        <v>2759</v>
      </c>
      <c r="O345" s="3">
        <v>9</v>
      </c>
      <c r="R345" s="3">
        <v>6</v>
      </c>
    </row>
    <row r="346" spans="1:20">
      <c r="A346" s="3" t="s">
        <v>4080</v>
      </c>
      <c r="C346" s="3">
        <v>9</v>
      </c>
      <c r="D346" s="3">
        <v>2</v>
      </c>
      <c r="E346" s="3" t="s">
        <v>59</v>
      </c>
      <c r="F346" s="3" t="s">
        <v>4081</v>
      </c>
      <c r="G346" s="3" t="s">
        <v>4082</v>
      </c>
      <c r="H346" s="3" t="s">
        <v>4083</v>
      </c>
      <c r="I346" s="3">
        <v>2</v>
      </c>
      <c r="J346" s="3">
        <v>1</v>
      </c>
      <c r="O346" s="3">
        <v>9</v>
      </c>
      <c r="Q346" s="3">
        <v>2</v>
      </c>
    </row>
    <row r="347" spans="1:20">
      <c r="A347" s="3" t="s">
        <v>2743</v>
      </c>
      <c r="C347" s="3">
        <v>9</v>
      </c>
      <c r="D347" s="3">
        <v>2</v>
      </c>
      <c r="E347" s="3" t="s">
        <v>530</v>
      </c>
      <c r="F347" s="3" t="s">
        <v>2744</v>
      </c>
      <c r="G347" s="3" t="s">
        <v>2405</v>
      </c>
      <c r="H347" s="3" t="s">
        <v>23</v>
      </c>
      <c r="I347" s="3">
        <v>2</v>
      </c>
      <c r="O347" s="3">
        <v>7</v>
      </c>
      <c r="Q347" s="3">
        <v>1</v>
      </c>
      <c r="R347" s="3">
        <v>2</v>
      </c>
    </row>
    <row r="348" spans="1:20">
      <c r="A348" s="3" t="s">
        <v>2750</v>
      </c>
      <c r="C348" s="3">
        <v>9</v>
      </c>
      <c r="D348" s="3">
        <v>2</v>
      </c>
      <c r="E348" s="3" t="s">
        <v>2751</v>
      </c>
      <c r="F348" s="3" t="s">
        <v>2752</v>
      </c>
      <c r="G348" s="3" t="s">
        <v>2405</v>
      </c>
      <c r="H348" s="3" t="s">
        <v>661</v>
      </c>
      <c r="I348" s="3">
        <v>2</v>
      </c>
      <c r="O348" s="3">
        <v>7</v>
      </c>
      <c r="Q348" s="3">
        <v>3</v>
      </c>
      <c r="R348" s="3">
        <v>1</v>
      </c>
      <c r="S348" s="6">
        <v>2050.33</v>
      </c>
      <c r="T348" s="5">
        <v>-0.1774</v>
      </c>
    </row>
    <row r="349" spans="1:20">
      <c r="A349" s="3" t="s">
        <v>3861</v>
      </c>
      <c r="C349" s="3">
        <v>9</v>
      </c>
      <c r="D349" s="3">
        <v>2</v>
      </c>
      <c r="E349" s="3" t="s">
        <v>1159</v>
      </c>
      <c r="F349" s="3" t="s">
        <v>3862</v>
      </c>
      <c r="G349" s="3" t="s">
        <v>3666</v>
      </c>
      <c r="I349" s="3">
        <v>2</v>
      </c>
      <c r="K349" s="3">
        <v>50</v>
      </c>
      <c r="L349" s="3">
        <v>2</v>
      </c>
      <c r="M349" s="3" t="s">
        <v>698</v>
      </c>
      <c r="N349" s="3" t="s">
        <v>388</v>
      </c>
      <c r="O349" s="3">
        <v>8</v>
      </c>
      <c r="Q349" s="3">
        <v>3</v>
      </c>
      <c r="S349" s="6">
        <v>19062772.829999998</v>
      </c>
      <c r="T349" s="5">
        <v>-0.1353</v>
      </c>
    </row>
    <row r="350" spans="1:20">
      <c r="A350" s="3" t="s">
        <v>691</v>
      </c>
      <c r="C350" s="3">
        <v>9</v>
      </c>
      <c r="D350" s="3">
        <v>1</v>
      </c>
      <c r="E350" s="3" t="s">
        <v>636</v>
      </c>
      <c r="F350" s="3" t="s">
        <v>692</v>
      </c>
      <c r="G350" s="3" t="s">
        <v>131</v>
      </c>
      <c r="I350" s="3">
        <v>1</v>
      </c>
      <c r="K350" s="3">
        <v>0</v>
      </c>
      <c r="L350" s="3">
        <v>9</v>
      </c>
      <c r="N350" s="3" t="s">
        <v>40</v>
      </c>
      <c r="O350" s="3">
        <v>7</v>
      </c>
      <c r="Q350" s="3">
        <v>2</v>
      </c>
      <c r="R350" s="3">
        <v>1</v>
      </c>
      <c r="S350" s="6">
        <v>4785.5</v>
      </c>
      <c r="T350" s="5">
        <v>-0.63780000000000003</v>
      </c>
    </row>
    <row r="351" spans="1:20">
      <c r="A351" s="3" t="s">
        <v>705</v>
      </c>
      <c r="C351" s="3">
        <v>9</v>
      </c>
      <c r="D351" s="3">
        <v>1</v>
      </c>
      <c r="E351" s="3" t="s">
        <v>70</v>
      </c>
      <c r="F351" s="3" t="s">
        <v>706</v>
      </c>
      <c r="G351" s="3" t="s">
        <v>29</v>
      </c>
      <c r="I351" s="3">
        <v>1</v>
      </c>
      <c r="O351" s="3">
        <v>8</v>
      </c>
    </row>
    <row r="352" spans="1:20">
      <c r="A352" s="3" t="s">
        <v>707</v>
      </c>
      <c r="C352" s="3">
        <v>9</v>
      </c>
      <c r="D352" s="3">
        <v>1</v>
      </c>
      <c r="E352" s="3" t="s">
        <v>59</v>
      </c>
      <c r="F352" s="3" t="s">
        <v>708</v>
      </c>
      <c r="G352" s="3" t="s">
        <v>29</v>
      </c>
      <c r="H352" s="3" t="s">
        <v>23</v>
      </c>
      <c r="I352" s="3">
        <v>1</v>
      </c>
      <c r="O352" s="3">
        <v>8</v>
      </c>
      <c r="Q352" s="3">
        <v>3</v>
      </c>
      <c r="R352" s="3">
        <v>1</v>
      </c>
      <c r="S352" s="6">
        <v>2696184.83</v>
      </c>
      <c r="T352" s="5">
        <v>8.5099999999999995E-2</v>
      </c>
    </row>
    <row r="353" spans="1:20">
      <c r="A353" s="3" t="s">
        <v>720</v>
      </c>
      <c r="C353" s="3">
        <v>9</v>
      </c>
      <c r="D353" s="3">
        <v>1</v>
      </c>
      <c r="E353" s="3" t="s">
        <v>530</v>
      </c>
      <c r="F353" s="3" t="s">
        <v>721</v>
      </c>
      <c r="G353" s="3" t="s">
        <v>103</v>
      </c>
      <c r="H353" s="3" t="s">
        <v>318</v>
      </c>
      <c r="I353" s="3">
        <v>1</v>
      </c>
      <c r="O353" s="3">
        <v>9</v>
      </c>
      <c r="Q353" s="3">
        <v>2</v>
      </c>
      <c r="T353" s="5">
        <v>-6.4000000000000003E-3</v>
      </c>
    </row>
    <row r="354" spans="1:20">
      <c r="A354" s="3" t="s">
        <v>2747</v>
      </c>
      <c r="C354" s="3">
        <v>9</v>
      </c>
      <c r="D354" s="3">
        <v>1</v>
      </c>
      <c r="E354" s="3" t="s">
        <v>2748</v>
      </c>
      <c r="F354" s="3" t="s">
        <v>2749</v>
      </c>
      <c r="G354" s="3" t="s">
        <v>2405</v>
      </c>
      <c r="I354" s="3">
        <v>1</v>
      </c>
      <c r="K354" s="3">
        <v>0</v>
      </c>
      <c r="L354" s="3">
        <v>2</v>
      </c>
      <c r="N354" s="3" t="s">
        <v>77</v>
      </c>
      <c r="O354" s="3">
        <v>8</v>
      </c>
      <c r="Q354" s="3">
        <v>4</v>
      </c>
      <c r="R354" s="3">
        <v>8</v>
      </c>
      <c r="S354" s="6">
        <v>1650.33</v>
      </c>
      <c r="T354" s="5">
        <v>-0.94930000000000003</v>
      </c>
    </row>
    <row r="355" spans="1:20">
      <c r="A355" s="3" t="s">
        <v>720</v>
      </c>
      <c r="C355" s="3">
        <v>9</v>
      </c>
      <c r="D355" s="3">
        <v>1</v>
      </c>
      <c r="E355" s="3" t="s">
        <v>530</v>
      </c>
      <c r="F355" s="3" t="s">
        <v>721</v>
      </c>
      <c r="G355" s="3" t="s">
        <v>103</v>
      </c>
      <c r="H355" s="3" t="s">
        <v>318</v>
      </c>
      <c r="I355" s="3">
        <v>1</v>
      </c>
      <c r="O355" s="3">
        <v>9</v>
      </c>
      <c r="Q355" s="3">
        <v>2</v>
      </c>
      <c r="T355" s="5">
        <v>-6.4000000000000003E-3</v>
      </c>
    </row>
    <row r="356" spans="1:20">
      <c r="A356" s="3" t="s">
        <v>3574</v>
      </c>
      <c r="C356" s="3">
        <v>9</v>
      </c>
      <c r="D356" s="3">
        <v>1</v>
      </c>
      <c r="E356" s="3" t="s">
        <v>59</v>
      </c>
      <c r="F356" s="3" t="s">
        <v>3575</v>
      </c>
      <c r="G356" s="3" t="s">
        <v>3556</v>
      </c>
      <c r="I356" s="3">
        <v>1</v>
      </c>
      <c r="O356" s="3">
        <v>9</v>
      </c>
      <c r="R356" s="3">
        <v>2</v>
      </c>
      <c r="S356" s="6">
        <v>7542546.5</v>
      </c>
      <c r="T356" s="5">
        <v>-0.14799999999999999</v>
      </c>
    </row>
    <row r="357" spans="1:20">
      <c r="A357" s="3" t="s">
        <v>732</v>
      </c>
      <c r="C357" s="3">
        <v>9</v>
      </c>
      <c r="E357" s="3" t="s">
        <v>59</v>
      </c>
      <c r="F357" s="3" t="s">
        <v>733</v>
      </c>
      <c r="G357" s="3" t="s">
        <v>29</v>
      </c>
      <c r="J357" s="3">
        <v>28</v>
      </c>
      <c r="O357" s="3">
        <v>9</v>
      </c>
      <c r="Q357" s="3">
        <v>3</v>
      </c>
    </row>
    <row r="358" spans="1:20">
      <c r="A358" s="3" t="s">
        <v>713</v>
      </c>
      <c r="C358" s="3">
        <v>9</v>
      </c>
      <c r="E358" s="3" t="s">
        <v>59</v>
      </c>
      <c r="F358" s="3" t="s">
        <v>714</v>
      </c>
      <c r="G358" s="3" t="s">
        <v>29</v>
      </c>
      <c r="H358" s="3" t="s">
        <v>23</v>
      </c>
      <c r="J358" s="3">
        <v>16</v>
      </c>
      <c r="O358" s="3">
        <v>9</v>
      </c>
      <c r="Q358" s="3">
        <v>1</v>
      </c>
      <c r="R358" s="3">
        <v>2</v>
      </c>
    </row>
    <row r="359" spans="1:20">
      <c r="A359" s="3" t="s">
        <v>729</v>
      </c>
      <c r="C359" s="3">
        <v>9</v>
      </c>
      <c r="E359" s="3" t="s">
        <v>730</v>
      </c>
      <c r="F359" s="3" t="s">
        <v>731</v>
      </c>
      <c r="G359" s="3" t="s">
        <v>29</v>
      </c>
      <c r="J359" s="3">
        <v>13</v>
      </c>
      <c r="O359" s="3">
        <v>9</v>
      </c>
      <c r="Q359" s="3">
        <v>1</v>
      </c>
      <c r="R359" s="3">
        <v>5</v>
      </c>
    </row>
    <row r="360" spans="1:20">
      <c r="A360" s="3" t="s">
        <v>715</v>
      </c>
      <c r="C360" s="3">
        <v>9</v>
      </c>
      <c r="E360" s="3" t="s">
        <v>196</v>
      </c>
      <c r="F360" s="3" t="s">
        <v>716</v>
      </c>
      <c r="G360" s="3" t="s">
        <v>29</v>
      </c>
      <c r="H360" s="3" t="s">
        <v>480</v>
      </c>
      <c r="J360" s="3">
        <v>12</v>
      </c>
      <c r="O360" s="3">
        <v>9</v>
      </c>
      <c r="R360" s="3">
        <v>9</v>
      </c>
      <c r="S360" s="6">
        <v>1395657.83</v>
      </c>
      <c r="T360" s="5">
        <v>-0.17960000000000001</v>
      </c>
    </row>
    <row r="361" spans="1:20">
      <c r="A361" s="3" t="s">
        <v>699</v>
      </c>
      <c r="C361" s="3">
        <v>9</v>
      </c>
      <c r="E361" s="3" t="s">
        <v>653</v>
      </c>
      <c r="F361" s="3" t="s">
        <v>700</v>
      </c>
      <c r="G361" s="3" t="s">
        <v>701</v>
      </c>
      <c r="H361" s="3" t="s">
        <v>132</v>
      </c>
      <c r="J361" s="3">
        <v>3</v>
      </c>
      <c r="K361" s="3">
        <v>0</v>
      </c>
      <c r="L361" s="3">
        <v>3</v>
      </c>
      <c r="N361" s="3" t="s">
        <v>40</v>
      </c>
      <c r="O361" s="3">
        <v>8</v>
      </c>
      <c r="R361" s="3">
        <v>1</v>
      </c>
      <c r="S361" s="6">
        <v>2011.67</v>
      </c>
      <c r="T361" s="5">
        <v>0.61990000000000001</v>
      </c>
    </row>
    <row r="362" spans="1:20">
      <c r="A362" s="3" t="s">
        <v>693</v>
      </c>
      <c r="C362" s="3">
        <v>9</v>
      </c>
      <c r="E362" s="3" t="s">
        <v>694</v>
      </c>
      <c r="F362" s="3" t="s">
        <v>695</v>
      </c>
      <c r="G362" s="3" t="s">
        <v>290</v>
      </c>
      <c r="H362" s="3" t="s">
        <v>23</v>
      </c>
      <c r="O362" s="3">
        <v>8</v>
      </c>
      <c r="R362" s="3">
        <v>8</v>
      </c>
      <c r="S362" s="6">
        <v>1762.67</v>
      </c>
      <c r="T362" s="5">
        <v>-0.73240000000000005</v>
      </c>
    </row>
    <row r="363" spans="1:20">
      <c r="A363" s="3" t="s">
        <v>696</v>
      </c>
      <c r="C363" s="3">
        <v>9</v>
      </c>
      <c r="E363" s="3" t="s">
        <v>653</v>
      </c>
      <c r="F363" s="3" t="s">
        <v>697</v>
      </c>
      <c r="G363" s="3" t="s">
        <v>290</v>
      </c>
      <c r="H363" s="3" t="s">
        <v>23</v>
      </c>
      <c r="K363" s="3">
        <v>1</v>
      </c>
      <c r="L363" s="3">
        <v>1</v>
      </c>
      <c r="M363" s="3" t="s">
        <v>698</v>
      </c>
      <c r="N363" s="3" t="s">
        <v>40</v>
      </c>
      <c r="O363" s="3">
        <v>7</v>
      </c>
      <c r="Q363" s="3">
        <v>3</v>
      </c>
      <c r="R363" s="3">
        <v>2</v>
      </c>
      <c r="S363" s="6">
        <v>4969.83</v>
      </c>
      <c r="T363" s="5">
        <v>-0.4914</v>
      </c>
    </row>
    <row r="364" spans="1:20">
      <c r="A364" s="3" t="s">
        <v>702</v>
      </c>
      <c r="C364" s="3">
        <v>9</v>
      </c>
      <c r="E364" s="3" t="s">
        <v>70</v>
      </c>
      <c r="F364" s="3" t="s">
        <v>703</v>
      </c>
      <c r="G364" s="3" t="s">
        <v>290</v>
      </c>
      <c r="H364" s="3" t="s">
        <v>704</v>
      </c>
      <c r="O364" s="3">
        <v>9</v>
      </c>
      <c r="Q364" s="3">
        <v>1</v>
      </c>
      <c r="R364" s="3">
        <v>7</v>
      </c>
      <c r="S364" s="6">
        <v>1968.33</v>
      </c>
      <c r="T364" s="5">
        <v>-0.26750000000000002</v>
      </c>
    </row>
    <row r="365" spans="1:20">
      <c r="A365" s="3" t="s">
        <v>709</v>
      </c>
      <c r="C365" s="3">
        <v>9</v>
      </c>
      <c r="E365" s="3" t="s">
        <v>93</v>
      </c>
      <c r="F365" s="3" t="s">
        <v>710</v>
      </c>
      <c r="G365" s="3" t="s">
        <v>29</v>
      </c>
      <c r="H365" s="3" t="s">
        <v>39</v>
      </c>
      <c r="O365" s="3">
        <v>9</v>
      </c>
      <c r="Q365" s="3">
        <v>3</v>
      </c>
      <c r="R365" s="3">
        <v>2</v>
      </c>
    </row>
    <row r="366" spans="1:20">
      <c r="A366" s="3" t="s">
        <v>711</v>
      </c>
      <c r="C366" s="3">
        <v>9</v>
      </c>
      <c r="E366" s="3" t="s">
        <v>149</v>
      </c>
      <c r="F366" s="3" t="s">
        <v>712</v>
      </c>
      <c r="G366" s="3" t="s">
        <v>131</v>
      </c>
      <c r="H366" s="3" t="s">
        <v>54</v>
      </c>
      <c r="O366" s="3">
        <v>9</v>
      </c>
      <c r="Q366" s="3">
        <v>2</v>
      </c>
      <c r="R366" s="3">
        <v>3</v>
      </c>
    </row>
    <row r="367" spans="1:20">
      <c r="A367" s="3" t="s">
        <v>717</v>
      </c>
      <c r="C367" s="3">
        <v>9</v>
      </c>
      <c r="E367" s="3" t="s">
        <v>718</v>
      </c>
      <c r="F367" s="3" t="s">
        <v>719</v>
      </c>
      <c r="G367" s="3" t="s">
        <v>29</v>
      </c>
      <c r="H367" s="3" t="s">
        <v>23</v>
      </c>
      <c r="O367" s="3">
        <v>9</v>
      </c>
      <c r="R367" s="3">
        <v>1</v>
      </c>
    </row>
    <row r="368" spans="1:20">
      <c r="A368" s="3" t="s">
        <v>722</v>
      </c>
      <c r="C368" s="3">
        <v>9</v>
      </c>
      <c r="E368" s="3" t="s">
        <v>59</v>
      </c>
      <c r="F368" s="3" t="s">
        <v>723</v>
      </c>
      <c r="G368" s="3" t="s">
        <v>29</v>
      </c>
      <c r="O368" s="3">
        <v>9</v>
      </c>
      <c r="Q368" s="3">
        <v>4</v>
      </c>
    </row>
    <row r="369" spans="1:20">
      <c r="A369" s="3" t="s">
        <v>724</v>
      </c>
      <c r="C369" s="3">
        <v>9</v>
      </c>
      <c r="E369" s="3" t="s">
        <v>59</v>
      </c>
      <c r="F369" s="3" t="s">
        <v>725</v>
      </c>
      <c r="G369" s="3" t="s">
        <v>29</v>
      </c>
      <c r="O369" s="3">
        <v>9</v>
      </c>
      <c r="Q369" s="3">
        <v>3</v>
      </c>
    </row>
    <row r="370" spans="1:20">
      <c r="A370" s="3" t="s">
        <v>726</v>
      </c>
      <c r="C370" s="3">
        <v>9</v>
      </c>
      <c r="E370" s="3" t="s">
        <v>727</v>
      </c>
      <c r="F370" s="3" t="s">
        <v>728</v>
      </c>
      <c r="G370" s="3" t="s">
        <v>29</v>
      </c>
      <c r="H370" s="3" t="s">
        <v>23</v>
      </c>
      <c r="O370" s="3">
        <v>9</v>
      </c>
      <c r="Q370" s="3">
        <v>4</v>
      </c>
      <c r="R370" s="3">
        <v>1</v>
      </c>
    </row>
    <row r="371" spans="1:20">
      <c r="A371" s="3" t="s">
        <v>734</v>
      </c>
      <c r="C371" s="3">
        <v>9</v>
      </c>
      <c r="E371" s="3" t="s">
        <v>735</v>
      </c>
      <c r="F371" s="3" t="s">
        <v>736</v>
      </c>
      <c r="G371" s="3" t="s">
        <v>29</v>
      </c>
      <c r="O371" s="3">
        <v>9</v>
      </c>
      <c r="Q371" s="3">
        <v>2</v>
      </c>
      <c r="R371" s="3">
        <v>2</v>
      </c>
    </row>
    <row r="372" spans="1:20">
      <c r="A372" s="3" t="s">
        <v>693</v>
      </c>
      <c r="C372" s="3">
        <v>9</v>
      </c>
      <c r="E372" s="3" t="s">
        <v>694</v>
      </c>
      <c r="F372" s="3" t="s">
        <v>695</v>
      </c>
      <c r="G372" s="3" t="s">
        <v>290</v>
      </c>
      <c r="H372" s="3" t="s">
        <v>23</v>
      </c>
      <c r="O372" s="3">
        <v>8</v>
      </c>
      <c r="R372" s="3">
        <v>8</v>
      </c>
      <c r="S372" s="6">
        <v>1762.67</v>
      </c>
      <c r="T372" s="5">
        <v>-0.73240000000000005</v>
      </c>
    </row>
    <row r="373" spans="1:20">
      <c r="A373" s="3" t="s">
        <v>696</v>
      </c>
      <c r="C373" s="3">
        <v>9</v>
      </c>
      <c r="E373" s="3" t="s">
        <v>653</v>
      </c>
      <c r="F373" s="3" t="s">
        <v>697</v>
      </c>
      <c r="G373" s="3" t="s">
        <v>290</v>
      </c>
      <c r="H373" s="3" t="s">
        <v>23</v>
      </c>
      <c r="K373" s="3">
        <v>1</v>
      </c>
      <c r="L373" s="3">
        <v>1</v>
      </c>
      <c r="M373" s="3" t="s">
        <v>698</v>
      </c>
      <c r="N373" s="3" t="s">
        <v>40</v>
      </c>
      <c r="O373" s="3">
        <v>7</v>
      </c>
      <c r="Q373" s="3">
        <v>3</v>
      </c>
      <c r="R373" s="3">
        <v>2</v>
      </c>
      <c r="S373" s="6">
        <v>4969.83</v>
      </c>
      <c r="T373" s="5">
        <v>-0.4914</v>
      </c>
    </row>
    <row r="374" spans="1:20">
      <c r="A374" s="3" t="s">
        <v>702</v>
      </c>
      <c r="C374" s="3">
        <v>9</v>
      </c>
      <c r="E374" s="3" t="s">
        <v>70</v>
      </c>
      <c r="F374" s="3" t="s">
        <v>703</v>
      </c>
      <c r="G374" s="3" t="s">
        <v>290</v>
      </c>
      <c r="H374" s="3" t="s">
        <v>704</v>
      </c>
      <c r="O374" s="3">
        <v>9</v>
      </c>
      <c r="Q374" s="3">
        <v>1</v>
      </c>
      <c r="R374" s="3">
        <v>7</v>
      </c>
      <c r="S374" s="6">
        <v>1968.33</v>
      </c>
      <c r="T374" s="5">
        <v>-0.26750000000000002</v>
      </c>
    </row>
    <row r="375" spans="1:20">
      <c r="A375" s="3" t="s">
        <v>2745</v>
      </c>
      <c r="C375" s="3">
        <v>9</v>
      </c>
      <c r="E375" s="3" t="s">
        <v>88</v>
      </c>
      <c r="F375" s="3" t="s">
        <v>2746</v>
      </c>
      <c r="G375" s="3" t="s">
        <v>2587</v>
      </c>
      <c r="H375" s="3" t="s">
        <v>23</v>
      </c>
      <c r="K375" s="3">
        <v>0</v>
      </c>
      <c r="L375" s="3">
        <v>2</v>
      </c>
      <c r="N375" s="3" t="s">
        <v>40</v>
      </c>
      <c r="O375" s="3">
        <v>8</v>
      </c>
      <c r="R375" s="3">
        <v>4</v>
      </c>
    </row>
    <row r="376" spans="1:20">
      <c r="A376" s="3" t="s">
        <v>3863</v>
      </c>
      <c r="C376" s="3">
        <v>9</v>
      </c>
      <c r="E376" s="3" t="s">
        <v>3864</v>
      </c>
      <c r="F376" s="3" t="s">
        <v>3865</v>
      </c>
      <c r="G376" s="3" t="s">
        <v>3666</v>
      </c>
      <c r="H376" s="3" t="s">
        <v>3731</v>
      </c>
      <c r="O376" s="3">
        <v>9</v>
      </c>
      <c r="Q376" s="3">
        <v>3</v>
      </c>
      <c r="R376" s="3">
        <v>7</v>
      </c>
      <c r="S376" s="6">
        <v>2055839.83</v>
      </c>
      <c r="T376" s="5">
        <v>-0.21759999999999999</v>
      </c>
    </row>
    <row r="377" spans="1:20">
      <c r="A377" s="3" t="s">
        <v>2741</v>
      </c>
      <c r="C377" s="3">
        <v>8</v>
      </c>
      <c r="D377" s="3">
        <v>3</v>
      </c>
      <c r="E377" s="3" t="s">
        <v>59</v>
      </c>
      <c r="F377" s="3" t="s">
        <v>2742</v>
      </c>
      <c r="G377" s="3" t="s">
        <v>2405</v>
      </c>
      <c r="H377" s="3" t="s">
        <v>54</v>
      </c>
      <c r="I377" s="3">
        <v>3</v>
      </c>
      <c r="O377" s="3">
        <v>8</v>
      </c>
      <c r="Q377" s="3">
        <v>1</v>
      </c>
      <c r="R377" s="3">
        <v>5</v>
      </c>
    </row>
    <row r="378" spans="1:20">
      <c r="A378" s="3" t="s">
        <v>655</v>
      </c>
      <c r="C378" s="3">
        <v>8</v>
      </c>
      <c r="D378" s="3">
        <v>2</v>
      </c>
      <c r="E378" s="3" t="s">
        <v>656</v>
      </c>
      <c r="F378" s="3" t="s">
        <v>657</v>
      </c>
      <c r="G378" s="3" t="s">
        <v>53</v>
      </c>
      <c r="I378" s="3">
        <v>2</v>
      </c>
      <c r="O378" s="3">
        <v>8</v>
      </c>
      <c r="Q378" s="3">
        <v>1</v>
      </c>
      <c r="R378" s="3">
        <v>3</v>
      </c>
    </row>
    <row r="379" spans="1:20">
      <c r="A379" s="3" t="s">
        <v>2737</v>
      </c>
      <c r="C379" s="3">
        <v>8</v>
      </c>
      <c r="D379" s="3">
        <v>2</v>
      </c>
      <c r="E379" s="3" t="s">
        <v>893</v>
      </c>
      <c r="F379" s="3" t="s">
        <v>2738</v>
      </c>
      <c r="G379" s="3" t="s">
        <v>2414</v>
      </c>
      <c r="H379" s="3" t="s">
        <v>23</v>
      </c>
      <c r="I379" s="3">
        <v>2</v>
      </c>
      <c r="O379" s="3">
        <v>8</v>
      </c>
      <c r="Q379" s="3">
        <v>3</v>
      </c>
      <c r="R379" s="3">
        <v>1</v>
      </c>
    </row>
    <row r="380" spans="1:20">
      <c r="A380" s="3" t="s">
        <v>3855</v>
      </c>
      <c r="C380" s="3">
        <v>8</v>
      </c>
      <c r="D380" s="3">
        <v>2</v>
      </c>
      <c r="E380" s="3" t="s">
        <v>3282</v>
      </c>
      <c r="F380" s="3" t="s">
        <v>3856</v>
      </c>
      <c r="G380" s="3" t="s">
        <v>3666</v>
      </c>
      <c r="I380" s="3">
        <v>2</v>
      </c>
      <c r="K380" s="4">
        <v>2040</v>
      </c>
      <c r="L380" s="3">
        <v>57</v>
      </c>
      <c r="M380" s="3" t="s">
        <v>24</v>
      </c>
      <c r="N380" s="3" t="s">
        <v>25</v>
      </c>
      <c r="O380" s="3">
        <v>7</v>
      </c>
      <c r="S380" s="6">
        <v>8187184.8300000001</v>
      </c>
      <c r="T380" s="5">
        <v>-0.1178</v>
      </c>
    </row>
    <row r="381" spans="1:20">
      <c r="A381" s="3" t="s">
        <v>658</v>
      </c>
      <c r="C381" s="3">
        <v>8</v>
      </c>
      <c r="D381" s="3">
        <v>1</v>
      </c>
      <c r="E381" s="3" t="s">
        <v>88</v>
      </c>
      <c r="F381" s="3" t="s">
        <v>659</v>
      </c>
      <c r="G381" s="3" t="s">
        <v>660</v>
      </c>
      <c r="H381" s="3" t="s">
        <v>661</v>
      </c>
      <c r="I381" s="3">
        <v>1</v>
      </c>
      <c r="O381" s="3">
        <v>8</v>
      </c>
      <c r="Q381" s="3">
        <v>3</v>
      </c>
      <c r="R381" s="3">
        <v>1</v>
      </c>
      <c r="T381" s="5">
        <v>-0.21920000000000001</v>
      </c>
    </row>
    <row r="382" spans="1:20">
      <c r="A382" s="3" t="s">
        <v>670</v>
      </c>
      <c r="C382" s="3">
        <v>8</v>
      </c>
      <c r="D382" s="3">
        <v>1</v>
      </c>
      <c r="E382" s="3" t="s">
        <v>27</v>
      </c>
      <c r="F382" s="3" t="s">
        <v>671</v>
      </c>
      <c r="G382" s="3" t="s">
        <v>29</v>
      </c>
      <c r="H382" s="3" t="s">
        <v>39</v>
      </c>
      <c r="I382" s="3">
        <v>1</v>
      </c>
      <c r="O382" s="3">
        <v>8</v>
      </c>
      <c r="Q382" s="3">
        <v>2</v>
      </c>
    </row>
    <row r="383" spans="1:20">
      <c r="A383" s="3" t="s">
        <v>688</v>
      </c>
      <c r="C383" s="3">
        <v>8</v>
      </c>
      <c r="D383" s="3">
        <v>1</v>
      </c>
      <c r="E383" s="3" t="s">
        <v>689</v>
      </c>
      <c r="F383" s="3" t="s">
        <v>690</v>
      </c>
      <c r="G383" s="3" t="s">
        <v>29</v>
      </c>
      <c r="H383" s="3" t="s">
        <v>39</v>
      </c>
      <c r="I383" s="3">
        <v>1</v>
      </c>
      <c r="O383" s="3">
        <v>8</v>
      </c>
      <c r="Q383" s="3">
        <v>4</v>
      </c>
    </row>
    <row r="384" spans="1:20">
      <c r="A384" s="3" t="s">
        <v>2739</v>
      </c>
      <c r="C384" s="3">
        <v>8</v>
      </c>
      <c r="D384" s="3">
        <v>1</v>
      </c>
      <c r="E384" s="3" t="s">
        <v>533</v>
      </c>
      <c r="F384" s="3" t="s">
        <v>2740</v>
      </c>
      <c r="G384" s="3" t="s">
        <v>2405</v>
      </c>
      <c r="I384" s="3">
        <v>1</v>
      </c>
      <c r="O384" s="3">
        <v>5</v>
      </c>
      <c r="Q384" s="3">
        <v>3</v>
      </c>
      <c r="R384" s="3">
        <v>1</v>
      </c>
    </row>
    <row r="385" spans="1:20">
      <c r="A385" s="3" t="s">
        <v>3853</v>
      </c>
      <c r="C385" s="3">
        <v>8</v>
      </c>
      <c r="D385" s="3">
        <v>1</v>
      </c>
      <c r="E385" s="3" t="s">
        <v>152</v>
      </c>
      <c r="F385" s="3" t="s">
        <v>3854</v>
      </c>
      <c r="G385" s="3" t="s">
        <v>3666</v>
      </c>
      <c r="I385" s="3">
        <v>1</v>
      </c>
      <c r="K385" s="4">
        <v>3873</v>
      </c>
      <c r="L385" s="3">
        <v>279</v>
      </c>
      <c r="M385" s="3" t="s">
        <v>829</v>
      </c>
      <c r="N385" s="3" t="s">
        <v>25</v>
      </c>
      <c r="O385" s="3">
        <v>6</v>
      </c>
      <c r="Q385" s="3">
        <v>1</v>
      </c>
      <c r="R385" s="3">
        <v>1</v>
      </c>
      <c r="S385" s="6">
        <v>70692245.5</v>
      </c>
      <c r="T385" s="5">
        <v>1.54E-2</v>
      </c>
    </row>
    <row r="386" spans="1:20">
      <c r="A386" s="3" t="s">
        <v>662</v>
      </c>
      <c r="C386" s="3">
        <v>8</v>
      </c>
      <c r="E386" s="3" t="s">
        <v>653</v>
      </c>
      <c r="F386" s="3" t="s">
        <v>663</v>
      </c>
      <c r="G386" s="3" t="s">
        <v>29</v>
      </c>
      <c r="H386" s="3" t="s">
        <v>39</v>
      </c>
      <c r="J386" s="3">
        <v>24</v>
      </c>
      <c r="O386" s="3">
        <v>7</v>
      </c>
      <c r="R386" s="3">
        <v>5</v>
      </c>
      <c r="S386" s="3">
        <v>497.5</v>
      </c>
      <c r="T386" s="5">
        <v>-4.3799999999999999E-2</v>
      </c>
    </row>
    <row r="387" spans="1:20">
      <c r="A387" s="3" t="s">
        <v>679</v>
      </c>
      <c r="C387" s="3">
        <v>8</v>
      </c>
      <c r="E387" s="3" t="s">
        <v>59</v>
      </c>
      <c r="F387" s="3" t="s">
        <v>680</v>
      </c>
      <c r="G387" s="3" t="s">
        <v>681</v>
      </c>
      <c r="H387" s="3" t="s">
        <v>23</v>
      </c>
      <c r="J387" s="3">
        <v>24</v>
      </c>
      <c r="O387" s="3">
        <v>8</v>
      </c>
      <c r="R387" s="3">
        <v>4</v>
      </c>
    </row>
    <row r="388" spans="1:20">
      <c r="A388" s="3" t="s">
        <v>679</v>
      </c>
      <c r="C388" s="3">
        <v>8</v>
      </c>
      <c r="E388" s="3" t="s">
        <v>59</v>
      </c>
      <c r="F388" s="3" t="s">
        <v>680</v>
      </c>
      <c r="G388" s="3" t="s">
        <v>681</v>
      </c>
      <c r="H388" s="3" t="s">
        <v>23</v>
      </c>
      <c r="J388" s="3">
        <v>24</v>
      </c>
      <c r="O388" s="3">
        <v>8</v>
      </c>
      <c r="R388" s="3">
        <v>4</v>
      </c>
    </row>
    <row r="389" spans="1:20">
      <c r="A389" s="3" t="s">
        <v>666</v>
      </c>
      <c r="C389" s="3">
        <v>8</v>
      </c>
      <c r="E389" s="3" t="s">
        <v>20</v>
      </c>
      <c r="F389" s="3" t="s">
        <v>667</v>
      </c>
      <c r="G389" s="3" t="s">
        <v>29</v>
      </c>
      <c r="H389" s="3" t="s">
        <v>23</v>
      </c>
      <c r="J389" s="3">
        <v>16</v>
      </c>
      <c r="O389" s="3">
        <v>8</v>
      </c>
      <c r="Q389" s="3">
        <v>4</v>
      </c>
    </row>
    <row r="390" spans="1:20">
      <c r="A390" s="3" t="s">
        <v>3859</v>
      </c>
      <c r="C390" s="3">
        <v>8</v>
      </c>
      <c r="E390" s="3" t="s">
        <v>42</v>
      </c>
      <c r="F390" s="3" t="s">
        <v>3860</v>
      </c>
      <c r="G390" s="3" t="s">
        <v>3666</v>
      </c>
      <c r="H390" s="3" t="s">
        <v>852</v>
      </c>
      <c r="J390" s="3">
        <v>12</v>
      </c>
      <c r="O390" s="3">
        <v>8</v>
      </c>
      <c r="Q390" s="3">
        <v>1</v>
      </c>
    </row>
    <row r="391" spans="1:20">
      <c r="A391" s="3" t="s">
        <v>672</v>
      </c>
      <c r="C391" s="3">
        <v>8</v>
      </c>
      <c r="E391" s="3" t="s">
        <v>673</v>
      </c>
      <c r="F391" s="3" t="s">
        <v>674</v>
      </c>
      <c r="G391" s="3" t="s">
        <v>131</v>
      </c>
      <c r="H391" s="3" t="s">
        <v>675</v>
      </c>
      <c r="J391" s="3">
        <v>10</v>
      </c>
      <c r="O391" s="3">
        <v>7</v>
      </c>
      <c r="Q391" s="3">
        <v>1</v>
      </c>
    </row>
    <row r="392" spans="1:20">
      <c r="A392" s="3" t="s">
        <v>664</v>
      </c>
      <c r="C392" s="3">
        <v>8</v>
      </c>
      <c r="E392" s="3" t="s">
        <v>59</v>
      </c>
      <c r="F392" s="3" t="s">
        <v>665</v>
      </c>
      <c r="G392" s="3" t="s">
        <v>29</v>
      </c>
      <c r="H392" s="3" t="s">
        <v>39</v>
      </c>
      <c r="J392" s="3">
        <v>8</v>
      </c>
      <c r="O392" s="3">
        <v>8</v>
      </c>
      <c r="Q392" s="3">
        <v>1</v>
      </c>
      <c r="R392" s="3">
        <v>7</v>
      </c>
      <c r="S392" s="6">
        <v>23838.17</v>
      </c>
      <c r="T392" s="5">
        <v>9.9299999999999999E-2</v>
      </c>
    </row>
    <row r="393" spans="1:20">
      <c r="A393" s="3" t="s">
        <v>652</v>
      </c>
      <c r="C393" s="3">
        <v>8</v>
      </c>
      <c r="E393" s="3" t="s">
        <v>653</v>
      </c>
      <c r="F393" s="3" t="s">
        <v>654</v>
      </c>
      <c r="G393" s="3" t="s">
        <v>29</v>
      </c>
      <c r="J393" s="3">
        <v>1</v>
      </c>
      <c r="O393" s="3">
        <v>8</v>
      </c>
      <c r="Q393" s="3">
        <v>4</v>
      </c>
      <c r="R393" s="3">
        <v>7</v>
      </c>
    </row>
    <row r="394" spans="1:20">
      <c r="A394" s="3" t="s">
        <v>2734</v>
      </c>
      <c r="C394" s="3">
        <v>8</v>
      </c>
      <c r="E394" s="3" t="s">
        <v>533</v>
      </c>
      <c r="F394" s="3" t="s">
        <v>2735</v>
      </c>
      <c r="G394" s="3" t="s">
        <v>2736</v>
      </c>
      <c r="H394" s="3" t="s">
        <v>54</v>
      </c>
      <c r="J394" s="3">
        <v>0</v>
      </c>
      <c r="O394" s="3">
        <v>7</v>
      </c>
      <c r="Q394" s="3">
        <v>2</v>
      </c>
    </row>
    <row r="395" spans="1:20">
      <c r="A395" s="3" t="s">
        <v>649</v>
      </c>
      <c r="C395" s="3">
        <v>8</v>
      </c>
      <c r="E395" s="3" t="s">
        <v>412</v>
      </c>
      <c r="F395" s="3" t="s">
        <v>650</v>
      </c>
      <c r="G395" s="3" t="s">
        <v>290</v>
      </c>
      <c r="H395" s="3" t="s">
        <v>318</v>
      </c>
      <c r="K395" s="3">
        <v>0</v>
      </c>
      <c r="L395" s="3">
        <v>2</v>
      </c>
      <c r="N395" s="3" t="s">
        <v>651</v>
      </c>
      <c r="O395" s="3">
        <v>7</v>
      </c>
      <c r="Q395" s="3">
        <v>1</v>
      </c>
    </row>
    <row r="396" spans="1:20">
      <c r="A396" s="3" t="s">
        <v>668</v>
      </c>
      <c r="C396" s="3">
        <v>8</v>
      </c>
      <c r="E396" s="3" t="s">
        <v>604</v>
      </c>
      <c r="F396" s="3" t="s">
        <v>669</v>
      </c>
      <c r="G396" s="3" t="s">
        <v>29</v>
      </c>
      <c r="O396" s="3">
        <v>8</v>
      </c>
      <c r="Q396" s="3">
        <v>3</v>
      </c>
      <c r="R396" s="3">
        <v>5</v>
      </c>
      <c r="S396" s="6">
        <v>2866.67</v>
      </c>
      <c r="T396" s="5">
        <v>10.508900000000001</v>
      </c>
    </row>
    <row r="397" spans="1:20">
      <c r="A397" s="3" t="s">
        <v>676</v>
      </c>
      <c r="C397" s="3">
        <v>8</v>
      </c>
      <c r="E397" s="3" t="s">
        <v>677</v>
      </c>
      <c r="F397" s="3" t="s">
        <v>678</v>
      </c>
      <c r="G397" s="3" t="s">
        <v>29</v>
      </c>
      <c r="H397" s="3" t="s">
        <v>39</v>
      </c>
      <c r="K397" s="3">
        <v>0</v>
      </c>
      <c r="L397" s="3">
        <v>3</v>
      </c>
      <c r="N397" s="3" t="s">
        <v>40</v>
      </c>
      <c r="O397" s="3">
        <v>8</v>
      </c>
      <c r="Q397" s="3">
        <v>2</v>
      </c>
      <c r="T397" s="5">
        <v>2.1065</v>
      </c>
    </row>
    <row r="398" spans="1:20">
      <c r="A398" s="3" t="s">
        <v>682</v>
      </c>
      <c r="C398" s="3">
        <v>8</v>
      </c>
      <c r="E398" s="3" t="s">
        <v>157</v>
      </c>
      <c r="F398" s="3" t="s">
        <v>683</v>
      </c>
      <c r="G398" s="3" t="s">
        <v>131</v>
      </c>
      <c r="H398" s="3" t="s">
        <v>684</v>
      </c>
      <c r="O398" s="3">
        <v>5</v>
      </c>
      <c r="Q398" s="3">
        <v>1</v>
      </c>
      <c r="R398" s="3">
        <v>3</v>
      </c>
    </row>
    <row r="399" spans="1:20">
      <c r="A399" s="3" t="s">
        <v>685</v>
      </c>
      <c r="C399" s="3">
        <v>8</v>
      </c>
      <c r="E399" s="3" t="s">
        <v>686</v>
      </c>
      <c r="F399" s="3" t="s">
        <v>687</v>
      </c>
      <c r="G399" s="3" t="s">
        <v>29</v>
      </c>
      <c r="H399" s="3" t="s">
        <v>39</v>
      </c>
      <c r="O399" s="3">
        <v>8</v>
      </c>
      <c r="Q399" s="3">
        <v>2</v>
      </c>
      <c r="R399" s="3">
        <v>1</v>
      </c>
    </row>
    <row r="400" spans="1:20">
      <c r="A400" s="3" t="s">
        <v>649</v>
      </c>
      <c r="C400" s="3">
        <v>8</v>
      </c>
      <c r="E400" s="3" t="s">
        <v>412</v>
      </c>
      <c r="F400" s="3" t="s">
        <v>650</v>
      </c>
      <c r="G400" s="3" t="s">
        <v>290</v>
      </c>
      <c r="H400" s="3" t="s">
        <v>318</v>
      </c>
      <c r="K400" s="3">
        <v>0</v>
      </c>
      <c r="L400" s="3">
        <v>2</v>
      </c>
      <c r="N400" s="3" t="s">
        <v>651</v>
      </c>
      <c r="O400" s="3">
        <v>7</v>
      </c>
      <c r="Q400" s="3">
        <v>1</v>
      </c>
    </row>
    <row r="401" spans="1:20">
      <c r="A401" s="3" t="s">
        <v>3857</v>
      </c>
      <c r="C401" s="3">
        <v>8</v>
      </c>
      <c r="E401" s="3" t="s">
        <v>27</v>
      </c>
      <c r="F401" s="3" t="s">
        <v>3858</v>
      </c>
      <c r="G401" s="3" t="s">
        <v>3745</v>
      </c>
      <c r="O401" s="3">
        <v>7</v>
      </c>
      <c r="Q401" s="3">
        <v>3</v>
      </c>
      <c r="R401" s="3">
        <v>5</v>
      </c>
    </row>
    <row r="402" spans="1:20">
      <c r="A402" s="3" t="s">
        <v>635</v>
      </c>
      <c r="C402" s="3">
        <v>7</v>
      </c>
      <c r="D402" s="3">
        <v>3</v>
      </c>
      <c r="E402" s="3" t="s">
        <v>636</v>
      </c>
      <c r="F402" s="3" t="s">
        <v>637</v>
      </c>
      <c r="G402" s="3" t="s">
        <v>29</v>
      </c>
      <c r="H402" s="3" t="s">
        <v>338</v>
      </c>
      <c r="I402" s="3">
        <v>3</v>
      </c>
      <c r="K402" s="3">
        <v>0</v>
      </c>
      <c r="L402" s="3">
        <v>1</v>
      </c>
      <c r="N402" s="3" t="s">
        <v>40</v>
      </c>
      <c r="O402" s="3">
        <v>7</v>
      </c>
      <c r="R402" s="3">
        <v>1</v>
      </c>
    </row>
    <row r="403" spans="1:20">
      <c r="A403" s="3" t="s">
        <v>3851</v>
      </c>
      <c r="C403" s="3">
        <v>7</v>
      </c>
      <c r="D403" s="3">
        <v>3</v>
      </c>
      <c r="E403" s="3" t="s">
        <v>310</v>
      </c>
      <c r="F403" s="3" t="s">
        <v>3852</v>
      </c>
      <c r="G403" s="3" t="s">
        <v>3666</v>
      </c>
      <c r="I403" s="3">
        <v>3</v>
      </c>
      <c r="K403" s="4">
        <v>1842</v>
      </c>
      <c r="L403" s="3">
        <v>64</v>
      </c>
      <c r="M403" s="3" t="s">
        <v>24</v>
      </c>
      <c r="N403" s="3" t="s">
        <v>3676</v>
      </c>
      <c r="O403" s="3">
        <v>7</v>
      </c>
      <c r="Q403" s="3">
        <v>3</v>
      </c>
      <c r="S403" s="6">
        <v>23674345.829999998</v>
      </c>
      <c r="T403" s="5">
        <v>8.2100000000000006E-2</v>
      </c>
    </row>
    <row r="404" spans="1:20">
      <c r="A404" s="3" t="s">
        <v>2724</v>
      </c>
      <c r="C404" s="3">
        <v>7</v>
      </c>
      <c r="D404" s="3">
        <v>2</v>
      </c>
      <c r="E404" s="3" t="s">
        <v>653</v>
      </c>
      <c r="F404" s="3" t="s">
        <v>2725</v>
      </c>
      <c r="G404" s="3" t="s">
        <v>2405</v>
      </c>
      <c r="H404" s="3" t="s">
        <v>376</v>
      </c>
      <c r="I404" s="3">
        <v>2</v>
      </c>
      <c r="K404" s="3">
        <v>2</v>
      </c>
      <c r="L404" s="3">
        <v>5</v>
      </c>
      <c r="M404" s="3" t="s">
        <v>698</v>
      </c>
      <c r="N404" s="3" t="s">
        <v>294</v>
      </c>
      <c r="O404" s="3">
        <v>7</v>
      </c>
      <c r="Q404" s="3">
        <v>1</v>
      </c>
      <c r="R404" s="3">
        <v>1</v>
      </c>
      <c r="S404" s="6">
        <v>45781.33</v>
      </c>
      <c r="T404" s="5">
        <v>-0.16200000000000001</v>
      </c>
    </row>
    <row r="405" spans="1:20">
      <c r="A405" s="3" t="s">
        <v>614</v>
      </c>
      <c r="C405" s="3">
        <v>7</v>
      </c>
      <c r="D405" s="3">
        <v>1</v>
      </c>
      <c r="E405" s="3" t="s">
        <v>196</v>
      </c>
      <c r="F405" s="3" t="s">
        <v>615</v>
      </c>
      <c r="G405" s="3" t="s">
        <v>29</v>
      </c>
      <c r="H405" s="3" t="s">
        <v>39</v>
      </c>
      <c r="I405" s="3">
        <v>1</v>
      </c>
      <c r="O405" s="3">
        <v>6</v>
      </c>
      <c r="R405" s="3">
        <v>1</v>
      </c>
    </row>
    <row r="406" spans="1:20">
      <c r="A406" s="3" t="s">
        <v>628</v>
      </c>
      <c r="C406" s="3">
        <v>7</v>
      </c>
      <c r="D406" s="3">
        <v>1</v>
      </c>
      <c r="E406" s="3" t="s">
        <v>27</v>
      </c>
      <c r="F406" s="3" t="s">
        <v>629</v>
      </c>
      <c r="G406" s="3" t="s">
        <v>131</v>
      </c>
      <c r="H406" s="3" t="s">
        <v>23</v>
      </c>
      <c r="I406" s="3">
        <v>1</v>
      </c>
      <c r="O406" s="3">
        <v>7</v>
      </c>
      <c r="Q406" s="3">
        <v>2</v>
      </c>
      <c r="R406" s="3">
        <v>7</v>
      </c>
    </row>
    <row r="407" spans="1:20">
      <c r="A407" s="3" t="s">
        <v>630</v>
      </c>
      <c r="C407" s="3">
        <v>7</v>
      </c>
      <c r="D407" s="3">
        <v>1</v>
      </c>
      <c r="E407" s="3" t="s">
        <v>157</v>
      </c>
      <c r="F407" s="3" t="s">
        <v>631</v>
      </c>
      <c r="G407" s="3" t="s">
        <v>284</v>
      </c>
      <c r="H407" s="3" t="s">
        <v>23</v>
      </c>
      <c r="I407" s="3">
        <v>1</v>
      </c>
      <c r="K407" s="3">
        <v>0</v>
      </c>
      <c r="L407" s="3">
        <v>1</v>
      </c>
      <c r="N407" s="3" t="s">
        <v>40</v>
      </c>
      <c r="O407" s="3">
        <v>7</v>
      </c>
      <c r="Q407" s="3">
        <v>2</v>
      </c>
    </row>
    <row r="408" spans="1:20">
      <c r="A408" s="3" t="s">
        <v>638</v>
      </c>
      <c r="C408" s="3">
        <v>7</v>
      </c>
      <c r="D408" s="3">
        <v>1</v>
      </c>
      <c r="E408" s="3" t="s">
        <v>639</v>
      </c>
      <c r="F408" s="3" t="s">
        <v>640</v>
      </c>
      <c r="G408" s="3" t="s">
        <v>29</v>
      </c>
      <c r="H408" s="3" t="s">
        <v>641</v>
      </c>
      <c r="I408" s="3">
        <v>1</v>
      </c>
      <c r="O408" s="3">
        <v>7</v>
      </c>
    </row>
    <row r="409" spans="1:20">
      <c r="A409" s="3" t="s">
        <v>2726</v>
      </c>
      <c r="C409" s="3">
        <v>7</v>
      </c>
      <c r="D409" s="3">
        <v>1</v>
      </c>
      <c r="E409" s="3" t="s">
        <v>70</v>
      </c>
      <c r="F409" s="3" t="s">
        <v>2727</v>
      </c>
      <c r="G409" s="3" t="s">
        <v>2405</v>
      </c>
      <c r="H409" s="3" t="s">
        <v>54</v>
      </c>
      <c r="I409" s="3">
        <v>1</v>
      </c>
      <c r="O409" s="3">
        <v>7</v>
      </c>
      <c r="Q409" s="3">
        <v>1</v>
      </c>
      <c r="S409" s="6">
        <v>2877.83</v>
      </c>
      <c r="T409" s="5">
        <v>-0.38319999999999999</v>
      </c>
    </row>
    <row r="410" spans="1:20">
      <c r="A410" s="3" t="s">
        <v>630</v>
      </c>
      <c r="C410" s="3">
        <v>7</v>
      </c>
      <c r="D410" s="3">
        <v>1</v>
      </c>
      <c r="E410" s="3" t="s">
        <v>157</v>
      </c>
      <c r="F410" s="3" t="s">
        <v>631</v>
      </c>
      <c r="G410" s="3" t="s">
        <v>284</v>
      </c>
      <c r="H410" s="3" t="s">
        <v>23</v>
      </c>
      <c r="I410" s="3">
        <v>1</v>
      </c>
      <c r="K410" s="3">
        <v>0</v>
      </c>
      <c r="L410" s="3">
        <v>1</v>
      </c>
      <c r="N410" s="3" t="s">
        <v>40</v>
      </c>
      <c r="O410" s="3">
        <v>7</v>
      </c>
      <c r="Q410" s="3">
        <v>2</v>
      </c>
    </row>
    <row r="411" spans="1:20">
      <c r="A411" s="3" t="s">
        <v>630</v>
      </c>
      <c r="C411" s="3">
        <v>7</v>
      </c>
      <c r="D411" s="3">
        <v>1</v>
      </c>
      <c r="E411" s="3" t="s">
        <v>157</v>
      </c>
      <c r="F411" s="3" t="s">
        <v>631</v>
      </c>
      <c r="G411" s="3" t="s">
        <v>284</v>
      </c>
      <c r="H411" s="3" t="s">
        <v>23</v>
      </c>
      <c r="I411" s="3">
        <v>1</v>
      </c>
      <c r="K411" s="3">
        <v>0</v>
      </c>
      <c r="L411" s="3">
        <v>1</v>
      </c>
      <c r="N411" s="3" t="s">
        <v>40</v>
      </c>
      <c r="O411" s="3">
        <v>7</v>
      </c>
      <c r="Q411" s="3">
        <v>2</v>
      </c>
    </row>
    <row r="412" spans="1:20">
      <c r="A412" s="3" t="s">
        <v>632</v>
      </c>
      <c r="C412" s="3">
        <v>7</v>
      </c>
      <c r="E412" s="3" t="s">
        <v>633</v>
      </c>
      <c r="F412" s="3" t="s">
        <v>634</v>
      </c>
      <c r="G412" s="3" t="s">
        <v>29</v>
      </c>
      <c r="H412" s="3" t="s">
        <v>39</v>
      </c>
      <c r="J412" s="3">
        <v>24</v>
      </c>
      <c r="O412" s="3">
        <v>5</v>
      </c>
      <c r="R412" s="3">
        <v>3</v>
      </c>
    </row>
    <row r="413" spans="1:20">
      <c r="A413" s="3" t="s">
        <v>642</v>
      </c>
      <c r="C413" s="3">
        <v>7</v>
      </c>
      <c r="E413" s="3" t="s">
        <v>643</v>
      </c>
      <c r="F413" s="3" t="s">
        <v>644</v>
      </c>
      <c r="G413" s="3" t="s">
        <v>29</v>
      </c>
      <c r="H413" s="3" t="s">
        <v>39</v>
      </c>
      <c r="J413" s="3">
        <v>20</v>
      </c>
      <c r="O413" s="3">
        <v>7</v>
      </c>
      <c r="Q413" s="3">
        <v>2</v>
      </c>
      <c r="R413" s="3">
        <v>7</v>
      </c>
    </row>
    <row r="414" spans="1:20">
      <c r="A414" s="3" t="s">
        <v>618</v>
      </c>
      <c r="C414" s="3">
        <v>7</v>
      </c>
      <c r="E414" s="3" t="s">
        <v>619</v>
      </c>
      <c r="F414" s="3" t="s">
        <v>620</v>
      </c>
      <c r="G414" s="3" t="s">
        <v>535</v>
      </c>
      <c r="H414" s="3" t="s">
        <v>39</v>
      </c>
      <c r="J414" s="3">
        <v>12</v>
      </c>
      <c r="O414" s="3">
        <v>7</v>
      </c>
      <c r="R414" s="3">
        <v>7</v>
      </c>
    </row>
    <row r="415" spans="1:20">
      <c r="A415" s="3" t="s">
        <v>625</v>
      </c>
      <c r="C415" s="3">
        <v>7</v>
      </c>
      <c r="E415" s="3" t="s">
        <v>371</v>
      </c>
      <c r="F415" s="3" t="s">
        <v>626</v>
      </c>
      <c r="G415" s="3" t="s">
        <v>627</v>
      </c>
      <c r="H415" s="3" t="s">
        <v>338</v>
      </c>
      <c r="J415" s="3">
        <v>12</v>
      </c>
      <c r="O415" s="3">
        <v>7</v>
      </c>
      <c r="Q415" s="3">
        <v>2</v>
      </c>
      <c r="R415" s="3">
        <v>7</v>
      </c>
      <c r="S415" s="4">
        <v>3203</v>
      </c>
      <c r="T415" s="5">
        <v>-4.9299999999999997E-2</v>
      </c>
    </row>
    <row r="416" spans="1:20">
      <c r="A416" s="3" t="s">
        <v>625</v>
      </c>
      <c r="C416" s="3">
        <v>7</v>
      </c>
      <c r="E416" s="3" t="s">
        <v>371</v>
      </c>
      <c r="F416" s="3" t="s">
        <v>626</v>
      </c>
      <c r="G416" s="3" t="s">
        <v>627</v>
      </c>
      <c r="H416" s="3" t="s">
        <v>338</v>
      </c>
      <c r="J416" s="3">
        <v>12</v>
      </c>
      <c r="O416" s="3">
        <v>7</v>
      </c>
      <c r="Q416" s="3">
        <v>2</v>
      </c>
      <c r="R416" s="3">
        <v>7</v>
      </c>
      <c r="S416" s="4">
        <v>3203</v>
      </c>
      <c r="T416" s="5">
        <v>-4.9299999999999997E-2</v>
      </c>
    </row>
    <row r="417" spans="1:20">
      <c r="A417" s="3" t="s">
        <v>618</v>
      </c>
      <c r="C417" s="3">
        <v>7</v>
      </c>
      <c r="E417" s="3" t="s">
        <v>619</v>
      </c>
      <c r="F417" s="3" t="s">
        <v>620</v>
      </c>
      <c r="G417" s="3" t="s">
        <v>535</v>
      </c>
      <c r="H417" s="3" t="s">
        <v>39</v>
      </c>
      <c r="J417" s="3">
        <v>12</v>
      </c>
      <c r="O417" s="3">
        <v>7</v>
      </c>
      <c r="R417" s="3">
        <v>7</v>
      </c>
    </row>
    <row r="418" spans="1:20">
      <c r="A418" s="3" t="s">
        <v>625</v>
      </c>
      <c r="C418" s="3">
        <v>7</v>
      </c>
      <c r="E418" s="3" t="s">
        <v>371</v>
      </c>
      <c r="F418" s="3" t="s">
        <v>626</v>
      </c>
      <c r="G418" s="3" t="s">
        <v>627</v>
      </c>
      <c r="H418" s="3" t="s">
        <v>338</v>
      </c>
      <c r="J418" s="3">
        <v>12</v>
      </c>
      <c r="O418" s="3">
        <v>7</v>
      </c>
      <c r="Q418" s="3">
        <v>2</v>
      </c>
      <c r="R418" s="3">
        <v>7</v>
      </c>
      <c r="S418" s="4">
        <v>3203</v>
      </c>
      <c r="T418" s="5">
        <v>-4.9299999999999997E-2</v>
      </c>
    </row>
    <row r="419" spans="1:20">
      <c r="A419" s="3" t="s">
        <v>616</v>
      </c>
      <c r="C419" s="3">
        <v>7</v>
      </c>
      <c r="E419" s="3" t="s">
        <v>70</v>
      </c>
      <c r="F419" s="3" t="s">
        <v>617</v>
      </c>
      <c r="G419" s="3" t="s">
        <v>29</v>
      </c>
      <c r="H419" s="3" t="s">
        <v>23</v>
      </c>
      <c r="J419" s="3">
        <v>8</v>
      </c>
      <c r="O419" s="3">
        <v>6</v>
      </c>
      <c r="R419" s="3">
        <v>4</v>
      </c>
    </row>
    <row r="420" spans="1:20">
      <c r="A420" s="3" t="s">
        <v>4075</v>
      </c>
      <c r="C420" s="3">
        <v>7</v>
      </c>
      <c r="E420" s="3" t="s">
        <v>59</v>
      </c>
      <c r="F420" s="3" t="s">
        <v>4076</v>
      </c>
      <c r="G420" s="3" t="s">
        <v>4031</v>
      </c>
      <c r="H420" s="3" t="s">
        <v>4077</v>
      </c>
      <c r="J420" s="3">
        <v>0</v>
      </c>
      <c r="O420" s="3">
        <v>7</v>
      </c>
      <c r="R420" s="3">
        <v>3</v>
      </c>
      <c r="T420" s="5">
        <v>-0.57140000000000002</v>
      </c>
    </row>
    <row r="421" spans="1:20">
      <c r="A421" s="3" t="s">
        <v>612</v>
      </c>
      <c r="C421" s="3">
        <v>7</v>
      </c>
      <c r="E421" s="3" t="s">
        <v>371</v>
      </c>
      <c r="F421" s="3" t="s">
        <v>613</v>
      </c>
      <c r="G421" s="3" t="s">
        <v>29</v>
      </c>
      <c r="H421" s="3" t="s">
        <v>39</v>
      </c>
      <c r="K421" s="3">
        <v>0</v>
      </c>
      <c r="L421" s="3">
        <v>4</v>
      </c>
      <c r="N421" s="3" t="s">
        <v>40</v>
      </c>
      <c r="O421" s="3">
        <v>7</v>
      </c>
      <c r="R421" s="3">
        <v>7</v>
      </c>
    </row>
    <row r="422" spans="1:20">
      <c r="A422" s="3" t="s">
        <v>621</v>
      </c>
      <c r="C422" s="3">
        <v>7</v>
      </c>
      <c r="E422" s="3" t="s">
        <v>70</v>
      </c>
      <c r="F422" s="3" t="s">
        <v>622</v>
      </c>
      <c r="G422" s="3" t="s">
        <v>623</v>
      </c>
      <c r="H422" s="3" t="s">
        <v>624</v>
      </c>
      <c r="K422" s="3">
        <v>0</v>
      </c>
      <c r="L422" s="3">
        <v>7</v>
      </c>
      <c r="N422" s="3" t="s">
        <v>40</v>
      </c>
      <c r="O422" s="3">
        <v>6</v>
      </c>
      <c r="Q422" s="3">
        <v>5</v>
      </c>
      <c r="R422" s="3">
        <v>4</v>
      </c>
    </row>
    <row r="423" spans="1:20">
      <c r="A423" s="3" t="s">
        <v>645</v>
      </c>
      <c r="C423" s="3">
        <v>7</v>
      </c>
      <c r="E423" s="3" t="s">
        <v>34</v>
      </c>
      <c r="F423" s="3" t="s">
        <v>646</v>
      </c>
      <c r="G423" s="3" t="s">
        <v>29</v>
      </c>
      <c r="H423" s="3" t="s">
        <v>39</v>
      </c>
      <c r="O423" s="3">
        <v>7</v>
      </c>
    </row>
    <row r="424" spans="1:20">
      <c r="A424" s="3" t="s">
        <v>647</v>
      </c>
      <c r="C424" s="3">
        <v>7</v>
      </c>
      <c r="E424" s="3" t="s">
        <v>59</v>
      </c>
      <c r="F424" s="3" t="s">
        <v>648</v>
      </c>
      <c r="G424" s="3" t="s">
        <v>29</v>
      </c>
      <c r="O424" s="3">
        <v>7</v>
      </c>
      <c r="Q424" s="3">
        <v>1</v>
      </c>
    </row>
    <row r="425" spans="1:20">
      <c r="A425" s="3" t="s">
        <v>621</v>
      </c>
      <c r="C425" s="3">
        <v>7</v>
      </c>
      <c r="E425" s="3" t="s">
        <v>70</v>
      </c>
      <c r="F425" s="3" t="s">
        <v>622</v>
      </c>
      <c r="G425" s="3" t="s">
        <v>623</v>
      </c>
      <c r="H425" s="3" t="s">
        <v>624</v>
      </c>
      <c r="K425" s="3">
        <v>0</v>
      </c>
      <c r="L425" s="3">
        <v>7</v>
      </c>
      <c r="N425" s="3" t="s">
        <v>40</v>
      </c>
      <c r="O425" s="3">
        <v>6</v>
      </c>
      <c r="Q425" s="3">
        <v>5</v>
      </c>
      <c r="R425" s="3">
        <v>4</v>
      </c>
    </row>
    <row r="426" spans="1:20">
      <c r="A426" s="3" t="s">
        <v>2728</v>
      </c>
      <c r="C426" s="3">
        <v>7</v>
      </c>
      <c r="E426" s="3" t="s">
        <v>442</v>
      </c>
      <c r="F426" s="3" t="s">
        <v>2729</v>
      </c>
      <c r="G426" s="3" t="s">
        <v>2405</v>
      </c>
      <c r="H426" s="3" t="s">
        <v>39</v>
      </c>
      <c r="O426" s="3">
        <v>7</v>
      </c>
      <c r="Q426" s="3">
        <v>1</v>
      </c>
      <c r="R426" s="3">
        <v>1</v>
      </c>
    </row>
    <row r="427" spans="1:20">
      <c r="A427" s="3" t="s">
        <v>2730</v>
      </c>
      <c r="C427" s="3">
        <v>7</v>
      </c>
      <c r="E427" s="3" t="s">
        <v>412</v>
      </c>
      <c r="F427" s="3" t="s">
        <v>2731</v>
      </c>
      <c r="G427" s="3" t="s">
        <v>2405</v>
      </c>
      <c r="H427" s="3" t="s">
        <v>23</v>
      </c>
      <c r="O427" s="3">
        <v>6</v>
      </c>
      <c r="Q427" s="3">
        <v>1</v>
      </c>
    </row>
    <row r="428" spans="1:20">
      <c r="A428" s="3" t="s">
        <v>2732</v>
      </c>
      <c r="C428" s="3">
        <v>7</v>
      </c>
      <c r="E428" s="3" t="s">
        <v>636</v>
      </c>
      <c r="F428" s="3" t="s">
        <v>2733</v>
      </c>
      <c r="G428" s="3" t="s">
        <v>2405</v>
      </c>
      <c r="H428" s="3" t="s">
        <v>39</v>
      </c>
      <c r="O428" s="3">
        <v>7</v>
      </c>
      <c r="Q428" s="3">
        <v>2</v>
      </c>
    </row>
    <row r="429" spans="1:20">
      <c r="A429" s="3" t="s">
        <v>3849</v>
      </c>
      <c r="C429" s="3">
        <v>7</v>
      </c>
      <c r="E429" s="3" t="s">
        <v>212</v>
      </c>
      <c r="F429" s="3" t="s">
        <v>3850</v>
      </c>
      <c r="G429" s="3" t="s">
        <v>3666</v>
      </c>
      <c r="K429" s="3">
        <v>47</v>
      </c>
      <c r="L429" s="3">
        <v>0</v>
      </c>
      <c r="M429" s="3" t="s">
        <v>24</v>
      </c>
      <c r="O429" s="3">
        <v>5</v>
      </c>
      <c r="Q429" s="3">
        <v>5</v>
      </c>
      <c r="R429" s="3">
        <v>2</v>
      </c>
      <c r="S429" s="4">
        <v>12949480</v>
      </c>
      <c r="T429" s="5">
        <v>-2.5000000000000001E-2</v>
      </c>
    </row>
    <row r="430" spans="1:20">
      <c r="A430" s="3" t="s">
        <v>4078</v>
      </c>
      <c r="C430" s="3">
        <v>7</v>
      </c>
      <c r="E430" s="3" t="s">
        <v>59</v>
      </c>
      <c r="F430" s="3" t="s">
        <v>4079</v>
      </c>
      <c r="G430" s="3" t="s">
        <v>4031</v>
      </c>
      <c r="O430" s="3">
        <v>4</v>
      </c>
      <c r="R430" s="3">
        <v>1</v>
      </c>
    </row>
    <row r="431" spans="1:20">
      <c r="A431" s="3" t="s">
        <v>2715</v>
      </c>
      <c r="C431" s="3">
        <v>6</v>
      </c>
      <c r="D431" s="3">
        <v>2</v>
      </c>
      <c r="E431" s="3" t="s">
        <v>70</v>
      </c>
      <c r="F431" s="3" t="s">
        <v>2716</v>
      </c>
      <c r="G431" s="3" t="s">
        <v>2405</v>
      </c>
      <c r="I431" s="3">
        <v>2</v>
      </c>
      <c r="O431" s="3">
        <v>5</v>
      </c>
    </row>
    <row r="432" spans="1:20">
      <c r="A432" s="3" t="s">
        <v>2711</v>
      </c>
      <c r="C432" s="3">
        <v>6</v>
      </c>
      <c r="D432" s="3">
        <v>1</v>
      </c>
      <c r="E432" s="3" t="s">
        <v>174</v>
      </c>
      <c r="F432" s="3" t="s">
        <v>2712</v>
      </c>
      <c r="G432" s="3" t="s">
        <v>2713</v>
      </c>
      <c r="H432" s="3" t="s">
        <v>2714</v>
      </c>
      <c r="I432" s="3">
        <v>1</v>
      </c>
      <c r="J432" s="3">
        <v>1</v>
      </c>
      <c r="O432" s="3">
        <v>6</v>
      </c>
      <c r="Q432" s="3">
        <v>2</v>
      </c>
      <c r="R432" s="3">
        <v>6</v>
      </c>
    </row>
    <row r="433" spans="1:18">
      <c r="A433" s="3" t="s">
        <v>2711</v>
      </c>
      <c r="C433" s="3">
        <v>6</v>
      </c>
      <c r="D433" s="3">
        <v>1</v>
      </c>
      <c r="E433" s="3" t="s">
        <v>174</v>
      </c>
      <c r="F433" s="3" t="s">
        <v>2712</v>
      </c>
      <c r="G433" s="3" t="s">
        <v>2713</v>
      </c>
      <c r="H433" s="3" t="s">
        <v>2714</v>
      </c>
      <c r="I433" s="3">
        <v>1</v>
      </c>
      <c r="J433" s="3">
        <v>1</v>
      </c>
      <c r="O433" s="3">
        <v>6</v>
      </c>
      <c r="Q433" s="3">
        <v>2</v>
      </c>
      <c r="R433" s="3">
        <v>6</v>
      </c>
    </row>
    <row r="434" spans="1:18">
      <c r="A434" s="3" t="s">
        <v>592</v>
      </c>
      <c r="C434" s="3">
        <v>6</v>
      </c>
      <c r="D434" s="3">
        <v>1</v>
      </c>
      <c r="E434" s="3" t="s">
        <v>73</v>
      </c>
      <c r="F434" s="3" t="s">
        <v>593</v>
      </c>
      <c r="G434" s="3" t="s">
        <v>29</v>
      </c>
      <c r="H434" s="3" t="s">
        <v>39</v>
      </c>
      <c r="I434" s="3">
        <v>1</v>
      </c>
      <c r="O434" s="3">
        <v>6</v>
      </c>
      <c r="Q434" s="3">
        <v>1</v>
      </c>
    </row>
    <row r="435" spans="1:18">
      <c r="A435" s="3" t="s">
        <v>2720</v>
      </c>
      <c r="C435" s="3">
        <v>6</v>
      </c>
      <c r="D435" s="3">
        <v>1</v>
      </c>
      <c r="E435" s="3" t="s">
        <v>186</v>
      </c>
      <c r="F435" s="3" t="s">
        <v>2721</v>
      </c>
      <c r="G435" s="3" t="s">
        <v>2422</v>
      </c>
      <c r="H435" s="3" t="s">
        <v>23</v>
      </c>
      <c r="I435" s="3">
        <v>1</v>
      </c>
      <c r="O435" s="3">
        <v>4</v>
      </c>
      <c r="R435" s="3">
        <v>5</v>
      </c>
    </row>
    <row r="436" spans="1:18">
      <c r="A436" s="3" t="s">
        <v>587</v>
      </c>
      <c r="C436" s="3">
        <v>6</v>
      </c>
      <c r="E436" s="3" t="s">
        <v>588</v>
      </c>
      <c r="F436" s="3" t="s">
        <v>589</v>
      </c>
      <c r="G436" s="3" t="s">
        <v>131</v>
      </c>
      <c r="H436" s="3" t="s">
        <v>23</v>
      </c>
      <c r="J436" s="3">
        <v>52</v>
      </c>
      <c r="O436" s="3">
        <v>6</v>
      </c>
      <c r="Q436" s="3">
        <v>3</v>
      </c>
      <c r="R436" s="3">
        <v>2</v>
      </c>
    </row>
    <row r="437" spans="1:18">
      <c r="A437" s="3" t="s">
        <v>603</v>
      </c>
      <c r="C437" s="3">
        <v>6</v>
      </c>
      <c r="E437" s="3" t="s">
        <v>604</v>
      </c>
      <c r="F437" s="3" t="s">
        <v>605</v>
      </c>
      <c r="G437" s="3" t="s">
        <v>131</v>
      </c>
      <c r="H437" s="3" t="s">
        <v>23</v>
      </c>
      <c r="J437" s="3">
        <v>24</v>
      </c>
      <c r="O437" s="3">
        <v>5</v>
      </c>
      <c r="Q437" s="3">
        <v>3</v>
      </c>
      <c r="R437" s="3">
        <v>3</v>
      </c>
    </row>
    <row r="438" spans="1:18">
      <c r="A438" s="3" t="s">
        <v>610</v>
      </c>
      <c r="C438" s="3">
        <v>6</v>
      </c>
      <c r="E438" s="3" t="s">
        <v>59</v>
      </c>
      <c r="F438" s="3" t="s">
        <v>611</v>
      </c>
      <c r="G438" s="3" t="s">
        <v>29</v>
      </c>
      <c r="H438" s="3" t="s">
        <v>39</v>
      </c>
      <c r="J438" s="3">
        <v>7</v>
      </c>
      <c r="O438" s="3">
        <v>6</v>
      </c>
      <c r="Q438" s="3">
        <v>1</v>
      </c>
    </row>
    <row r="439" spans="1:18">
      <c r="A439" s="3" t="s">
        <v>581</v>
      </c>
      <c r="C439" s="3">
        <v>6</v>
      </c>
      <c r="E439" s="3" t="s">
        <v>27</v>
      </c>
      <c r="F439" s="3" t="s">
        <v>582</v>
      </c>
      <c r="G439" s="3" t="s">
        <v>583</v>
      </c>
      <c r="H439" s="3" t="s">
        <v>376</v>
      </c>
      <c r="J439" s="3">
        <v>6</v>
      </c>
      <c r="O439" s="3">
        <v>6</v>
      </c>
      <c r="R439" s="3">
        <v>2</v>
      </c>
    </row>
    <row r="440" spans="1:18">
      <c r="A440" s="3" t="s">
        <v>581</v>
      </c>
      <c r="C440" s="3">
        <v>6</v>
      </c>
      <c r="E440" s="3" t="s">
        <v>27</v>
      </c>
      <c r="F440" s="3" t="s">
        <v>582</v>
      </c>
      <c r="G440" s="3" t="s">
        <v>583</v>
      </c>
      <c r="H440" s="3" t="s">
        <v>376</v>
      </c>
      <c r="J440" s="3">
        <v>6</v>
      </c>
      <c r="O440" s="3">
        <v>6</v>
      </c>
      <c r="R440" s="3">
        <v>2</v>
      </c>
    </row>
    <row r="441" spans="1:18">
      <c r="A441" s="3" t="s">
        <v>577</v>
      </c>
      <c r="C441" s="3">
        <v>6</v>
      </c>
      <c r="E441" s="3" t="s">
        <v>88</v>
      </c>
      <c r="F441" s="3" t="s">
        <v>578</v>
      </c>
      <c r="G441" s="3" t="s">
        <v>29</v>
      </c>
      <c r="H441" s="3" t="s">
        <v>39</v>
      </c>
      <c r="O441" s="3">
        <v>6</v>
      </c>
      <c r="Q441" s="3">
        <v>1</v>
      </c>
      <c r="R441" s="3">
        <v>5</v>
      </c>
    </row>
    <row r="442" spans="1:18">
      <c r="A442" s="3" t="s">
        <v>579</v>
      </c>
      <c r="C442" s="3">
        <v>6</v>
      </c>
      <c r="E442" s="3" t="s">
        <v>551</v>
      </c>
      <c r="F442" s="3" t="s">
        <v>580</v>
      </c>
      <c r="G442" s="3" t="s">
        <v>29</v>
      </c>
      <c r="O442" s="3">
        <v>6</v>
      </c>
      <c r="Q442" s="3">
        <v>1</v>
      </c>
    </row>
    <row r="443" spans="1:18">
      <c r="A443" s="3" t="s">
        <v>584</v>
      </c>
      <c r="C443" s="3">
        <v>6</v>
      </c>
      <c r="E443" s="3" t="s">
        <v>585</v>
      </c>
      <c r="F443" s="3" t="s">
        <v>586</v>
      </c>
      <c r="G443" s="3" t="s">
        <v>29</v>
      </c>
      <c r="H443" s="3" t="s">
        <v>39</v>
      </c>
      <c r="O443" s="3">
        <v>6</v>
      </c>
      <c r="R443" s="3">
        <v>6</v>
      </c>
    </row>
    <row r="444" spans="1:18">
      <c r="A444" s="3" t="s">
        <v>590</v>
      </c>
      <c r="C444" s="3">
        <v>6</v>
      </c>
      <c r="E444" s="3" t="s">
        <v>73</v>
      </c>
      <c r="F444" s="3" t="s">
        <v>591</v>
      </c>
      <c r="G444" s="3" t="s">
        <v>29</v>
      </c>
      <c r="H444" s="3" t="s">
        <v>39</v>
      </c>
      <c r="O444" s="3">
        <v>6</v>
      </c>
      <c r="Q444" s="3">
        <v>1</v>
      </c>
      <c r="R444" s="3">
        <v>1</v>
      </c>
    </row>
    <row r="445" spans="1:18">
      <c r="A445" s="3" t="s">
        <v>594</v>
      </c>
      <c r="C445" s="3">
        <v>6</v>
      </c>
      <c r="E445" s="3" t="s">
        <v>595</v>
      </c>
      <c r="F445" s="3" t="s">
        <v>596</v>
      </c>
      <c r="G445" s="3" t="s">
        <v>29</v>
      </c>
      <c r="H445" s="3" t="s">
        <v>23</v>
      </c>
      <c r="O445" s="3">
        <v>6</v>
      </c>
      <c r="Q445" s="3">
        <v>3</v>
      </c>
    </row>
    <row r="446" spans="1:18">
      <c r="A446" s="3" t="s">
        <v>597</v>
      </c>
      <c r="C446" s="3">
        <v>6</v>
      </c>
      <c r="E446" s="3" t="s">
        <v>598</v>
      </c>
      <c r="F446" s="3" t="s">
        <v>599</v>
      </c>
      <c r="G446" s="3" t="s">
        <v>103</v>
      </c>
      <c r="H446" s="3" t="s">
        <v>39</v>
      </c>
      <c r="O446" s="3">
        <v>6</v>
      </c>
      <c r="R446" s="3">
        <v>6</v>
      </c>
    </row>
    <row r="447" spans="1:18">
      <c r="A447" s="3" t="s">
        <v>600</v>
      </c>
      <c r="C447" s="3">
        <v>6</v>
      </c>
      <c r="E447" s="3" t="s">
        <v>601</v>
      </c>
      <c r="F447" s="3" t="s">
        <v>602</v>
      </c>
      <c r="G447" s="3" t="s">
        <v>29</v>
      </c>
      <c r="O447" s="3">
        <v>6</v>
      </c>
      <c r="Q447" s="3">
        <v>1</v>
      </c>
    </row>
    <row r="448" spans="1:18">
      <c r="A448" s="3" t="s">
        <v>606</v>
      </c>
      <c r="C448" s="3">
        <v>6</v>
      </c>
      <c r="E448" s="3" t="s">
        <v>59</v>
      </c>
      <c r="F448" s="3" t="s">
        <v>607</v>
      </c>
      <c r="G448" s="3" t="s">
        <v>29</v>
      </c>
      <c r="O448" s="3">
        <v>6</v>
      </c>
      <c r="Q448" s="3">
        <v>3</v>
      </c>
    </row>
    <row r="449" spans="1:20">
      <c r="A449" s="3" t="s">
        <v>608</v>
      </c>
      <c r="C449" s="3">
        <v>6</v>
      </c>
      <c r="E449" s="3" t="s">
        <v>434</v>
      </c>
      <c r="F449" s="3" t="s">
        <v>609</v>
      </c>
      <c r="G449" s="3" t="s">
        <v>29</v>
      </c>
      <c r="H449" s="3" t="s">
        <v>39</v>
      </c>
      <c r="O449" s="3">
        <v>6</v>
      </c>
    </row>
    <row r="450" spans="1:20">
      <c r="A450" s="3" t="s">
        <v>597</v>
      </c>
      <c r="C450" s="3">
        <v>6</v>
      </c>
      <c r="E450" s="3" t="s">
        <v>598</v>
      </c>
      <c r="F450" s="3" t="s">
        <v>599</v>
      </c>
      <c r="G450" s="3" t="s">
        <v>103</v>
      </c>
      <c r="H450" s="3" t="s">
        <v>39</v>
      </c>
      <c r="O450" s="3">
        <v>6</v>
      </c>
      <c r="R450" s="3">
        <v>6</v>
      </c>
    </row>
    <row r="451" spans="1:20">
      <c r="A451" s="3" t="s">
        <v>2717</v>
      </c>
      <c r="C451" s="3">
        <v>6</v>
      </c>
      <c r="E451" s="3" t="s">
        <v>2718</v>
      </c>
      <c r="F451" s="3" t="s">
        <v>2719</v>
      </c>
      <c r="G451" s="3" t="s">
        <v>2405</v>
      </c>
      <c r="O451" s="3">
        <v>5</v>
      </c>
      <c r="R451" s="3">
        <v>1</v>
      </c>
    </row>
    <row r="452" spans="1:20">
      <c r="A452" s="3" t="s">
        <v>2722</v>
      </c>
      <c r="C452" s="3">
        <v>6</v>
      </c>
      <c r="E452" s="3" t="s">
        <v>70</v>
      </c>
      <c r="F452" s="3" t="s">
        <v>2723</v>
      </c>
      <c r="G452" s="3" t="s">
        <v>2405</v>
      </c>
      <c r="H452" s="3" t="s">
        <v>39</v>
      </c>
      <c r="O452" s="3">
        <v>6</v>
      </c>
    </row>
    <row r="453" spans="1:20">
      <c r="A453" s="3" t="s">
        <v>3847</v>
      </c>
      <c r="C453" s="3">
        <v>6</v>
      </c>
      <c r="E453" s="3" t="s">
        <v>2771</v>
      </c>
      <c r="F453" s="3" t="s">
        <v>3848</v>
      </c>
      <c r="G453" s="3" t="s">
        <v>3666</v>
      </c>
      <c r="K453" s="4">
        <v>1538</v>
      </c>
      <c r="L453" s="3">
        <v>91</v>
      </c>
      <c r="M453" s="3" t="s">
        <v>24</v>
      </c>
      <c r="N453" s="3" t="s">
        <v>25</v>
      </c>
      <c r="O453" s="3">
        <v>6</v>
      </c>
      <c r="Q453" s="3">
        <v>1</v>
      </c>
      <c r="S453" s="6">
        <v>11005641.67</v>
      </c>
      <c r="T453" s="5">
        <v>-1.12E-2</v>
      </c>
    </row>
    <row r="454" spans="1:20">
      <c r="A454" s="3" t="s">
        <v>529</v>
      </c>
      <c r="C454" s="3">
        <v>5</v>
      </c>
      <c r="D454" s="3">
        <v>4</v>
      </c>
      <c r="E454" s="3" t="s">
        <v>530</v>
      </c>
      <c r="F454" s="3" t="s">
        <v>531</v>
      </c>
      <c r="G454" s="3" t="s">
        <v>103</v>
      </c>
      <c r="H454" s="3" t="s">
        <v>23</v>
      </c>
      <c r="I454" s="3">
        <v>4</v>
      </c>
      <c r="O454" s="3">
        <v>5</v>
      </c>
      <c r="R454" s="3">
        <v>1</v>
      </c>
    </row>
    <row r="455" spans="1:20">
      <c r="A455" s="3" t="s">
        <v>529</v>
      </c>
      <c r="C455" s="3">
        <v>5</v>
      </c>
      <c r="D455" s="3">
        <v>4</v>
      </c>
      <c r="E455" s="3" t="s">
        <v>530</v>
      </c>
      <c r="F455" s="3" t="s">
        <v>531</v>
      </c>
      <c r="G455" s="3" t="s">
        <v>103</v>
      </c>
      <c r="H455" s="3" t="s">
        <v>23</v>
      </c>
      <c r="I455" s="3">
        <v>4</v>
      </c>
      <c r="O455" s="3">
        <v>5</v>
      </c>
      <c r="R455" s="3">
        <v>1</v>
      </c>
    </row>
    <row r="456" spans="1:20">
      <c r="A456" s="3" t="s">
        <v>572</v>
      </c>
      <c r="C456" s="3">
        <v>5</v>
      </c>
      <c r="D456" s="3">
        <v>2</v>
      </c>
      <c r="E456" s="3" t="s">
        <v>573</v>
      </c>
      <c r="F456" s="3" t="s">
        <v>574</v>
      </c>
      <c r="G456" s="3" t="s">
        <v>29</v>
      </c>
      <c r="H456" s="3" t="s">
        <v>39</v>
      </c>
      <c r="I456" s="3">
        <v>2</v>
      </c>
      <c r="O456" s="3">
        <v>4</v>
      </c>
      <c r="R456" s="3">
        <v>3</v>
      </c>
    </row>
    <row r="457" spans="1:20">
      <c r="A457" s="3" t="s">
        <v>2709</v>
      </c>
      <c r="C457" s="3">
        <v>5</v>
      </c>
      <c r="D457" s="3">
        <v>2</v>
      </c>
      <c r="E457" s="3" t="s">
        <v>152</v>
      </c>
      <c r="F457" s="3" t="s">
        <v>2710</v>
      </c>
      <c r="G457" s="3" t="s">
        <v>2405</v>
      </c>
      <c r="H457" s="3" t="s">
        <v>23</v>
      </c>
      <c r="I457" s="3">
        <v>2</v>
      </c>
      <c r="K457" s="3">
        <v>0</v>
      </c>
      <c r="L457" s="3">
        <v>2</v>
      </c>
      <c r="N457" s="3" t="s">
        <v>40</v>
      </c>
      <c r="O457" s="3">
        <v>5</v>
      </c>
      <c r="Q457" s="3">
        <v>1</v>
      </c>
    </row>
    <row r="458" spans="1:20">
      <c r="A458" s="3" t="s">
        <v>4073</v>
      </c>
      <c r="C458" s="3">
        <v>5</v>
      </c>
      <c r="D458" s="3">
        <v>1</v>
      </c>
      <c r="E458" s="3" t="s">
        <v>59</v>
      </c>
      <c r="F458" s="3" t="s">
        <v>4074</v>
      </c>
      <c r="G458" s="3" t="s">
        <v>4054</v>
      </c>
      <c r="H458" s="3" t="s">
        <v>376</v>
      </c>
      <c r="I458" s="3">
        <v>1</v>
      </c>
      <c r="J458" s="3">
        <v>14</v>
      </c>
      <c r="O458" s="3">
        <v>4</v>
      </c>
      <c r="R458" s="3">
        <v>5</v>
      </c>
    </row>
    <row r="459" spans="1:20">
      <c r="A459" s="3" t="s">
        <v>560</v>
      </c>
      <c r="C459" s="3">
        <v>5</v>
      </c>
      <c r="D459" s="3">
        <v>1</v>
      </c>
      <c r="E459" s="3" t="s">
        <v>561</v>
      </c>
      <c r="F459" s="3" t="s">
        <v>562</v>
      </c>
      <c r="G459" s="3" t="s">
        <v>29</v>
      </c>
      <c r="H459" s="3" t="s">
        <v>23</v>
      </c>
      <c r="I459" s="3">
        <v>1</v>
      </c>
      <c r="J459" s="3">
        <v>10</v>
      </c>
      <c r="O459" s="3">
        <v>5</v>
      </c>
      <c r="Q459" s="3">
        <v>2</v>
      </c>
      <c r="R459" s="3">
        <v>1</v>
      </c>
      <c r="T459" s="5">
        <v>-0.61339999999999995</v>
      </c>
    </row>
    <row r="460" spans="1:20">
      <c r="A460" s="3" t="s">
        <v>523</v>
      </c>
      <c r="C460" s="3">
        <v>5</v>
      </c>
      <c r="D460" s="3">
        <v>1</v>
      </c>
      <c r="E460" s="3" t="s">
        <v>93</v>
      </c>
      <c r="F460" s="3" t="s">
        <v>524</v>
      </c>
      <c r="G460" s="3" t="s">
        <v>29</v>
      </c>
      <c r="H460" s="3" t="s">
        <v>23</v>
      </c>
      <c r="I460" s="3">
        <v>1</v>
      </c>
      <c r="O460" s="3">
        <v>5</v>
      </c>
    </row>
    <row r="461" spans="1:20">
      <c r="A461" s="3" t="s">
        <v>546</v>
      </c>
      <c r="C461" s="3">
        <v>5</v>
      </c>
      <c r="D461" s="3">
        <v>1</v>
      </c>
      <c r="E461" s="3" t="s">
        <v>134</v>
      </c>
      <c r="F461" s="3" t="s">
        <v>547</v>
      </c>
      <c r="G461" s="3" t="s">
        <v>29</v>
      </c>
      <c r="I461" s="3">
        <v>1</v>
      </c>
      <c r="O461" s="3">
        <v>5</v>
      </c>
      <c r="R461" s="3">
        <v>1</v>
      </c>
    </row>
    <row r="462" spans="1:20">
      <c r="A462" s="3" t="s">
        <v>2702</v>
      </c>
      <c r="C462" s="3">
        <v>5</v>
      </c>
      <c r="D462" s="3">
        <v>1</v>
      </c>
      <c r="E462" s="3" t="s">
        <v>2703</v>
      </c>
      <c r="F462" s="3" t="s">
        <v>2704</v>
      </c>
      <c r="G462" s="3" t="s">
        <v>2405</v>
      </c>
      <c r="I462" s="3">
        <v>1</v>
      </c>
      <c r="O462" s="3">
        <v>5</v>
      </c>
      <c r="R462" s="3">
        <v>4</v>
      </c>
    </row>
    <row r="463" spans="1:20">
      <c r="A463" s="3" t="s">
        <v>2707</v>
      </c>
      <c r="C463" s="3">
        <v>5</v>
      </c>
      <c r="D463" s="3">
        <v>1</v>
      </c>
      <c r="E463" s="3" t="s">
        <v>533</v>
      </c>
      <c r="F463" s="3" t="s">
        <v>2708</v>
      </c>
      <c r="G463" s="3" t="s">
        <v>2405</v>
      </c>
      <c r="I463" s="3">
        <v>1</v>
      </c>
      <c r="O463" s="3">
        <v>4</v>
      </c>
      <c r="Q463" s="3">
        <v>1</v>
      </c>
    </row>
    <row r="464" spans="1:20">
      <c r="A464" s="3" t="s">
        <v>3841</v>
      </c>
      <c r="C464" s="3">
        <v>5</v>
      </c>
      <c r="D464" s="3">
        <v>1</v>
      </c>
      <c r="E464" s="3" t="s">
        <v>482</v>
      </c>
      <c r="F464" s="3" t="s">
        <v>3842</v>
      </c>
      <c r="G464" s="3" t="s">
        <v>3666</v>
      </c>
      <c r="I464" s="3">
        <v>1</v>
      </c>
      <c r="O464" s="3">
        <v>5</v>
      </c>
      <c r="Q464" s="3">
        <v>2</v>
      </c>
      <c r="R464" s="3">
        <v>1</v>
      </c>
      <c r="S464" s="6">
        <v>2995414.17</v>
      </c>
      <c r="T464" s="5">
        <v>-6.2199999999999998E-2</v>
      </c>
    </row>
    <row r="465" spans="1:20">
      <c r="A465" s="3" t="s">
        <v>532</v>
      </c>
      <c r="C465" s="3">
        <v>5</v>
      </c>
      <c r="E465" s="3" t="s">
        <v>533</v>
      </c>
      <c r="F465" s="3" t="s">
        <v>534</v>
      </c>
      <c r="G465" s="3" t="s">
        <v>535</v>
      </c>
      <c r="H465" s="3" t="s">
        <v>54</v>
      </c>
      <c r="J465" s="3">
        <v>14</v>
      </c>
      <c r="K465" s="3">
        <v>0</v>
      </c>
      <c r="L465" s="3">
        <v>2</v>
      </c>
      <c r="N465" s="3" t="s">
        <v>40</v>
      </c>
      <c r="O465" s="3">
        <v>5</v>
      </c>
      <c r="Q465" s="3">
        <v>1</v>
      </c>
      <c r="R465" s="3">
        <v>2</v>
      </c>
      <c r="S465" s="4">
        <v>179052</v>
      </c>
      <c r="T465" s="5">
        <v>3.09E-2</v>
      </c>
    </row>
    <row r="466" spans="1:20">
      <c r="A466" s="3" t="s">
        <v>548</v>
      </c>
      <c r="C466" s="3">
        <v>5</v>
      </c>
      <c r="E466" s="3" t="s">
        <v>286</v>
      </c>
      <c r="F466" s="3" t="s">
        <v>549</v>
      </c>
      <c r="G466" s="3" t="s">
        <v>29</v>
      </c>
      <c r="H466" s="3" t="s">
        <v>23</v>
      </c>
      <c r="J466" s="3">
        <v>14</v>
      </c>
      <c r="K466" s="3">
        <v>0</v>
      </c>
      <c r="L466" s="3">
        <v>1</v>
      </c>
      <c r="N466" s="3" t="s">
        <v>40</v>
      </c>
      <c r="O466" s="3">
        <v>5</v>
      </c>
      <c r="R466" s="3">
        <v>5</v>
      </c>
    </row>
    <row r="467" spans="1:20">
      <c r="A467" s="3" t="s">
        <v>532</v>
      </c>
      <c r="C467" s="3">
        <v>5</v>
      </c>
      <c r="E467" s="3" t="s">
        <v>533</v>
      </c>
      <c r="F467" s="3" t="s">
        <v>534</v>
      </c>
      <c r="G467" s="3" t="s">
        <v>535</v>
      </c>
      <c r="H467" s="3" t="s">
        <v>54</v>
      </c>
      <c r="J467" s="3">
        <v>14</v>
      </c>
      <c r="K467" s="3">
        <v>0</v>
      </c>
      <c r="L467" s="3">
        <v>2</v>
      </c>
      <c r="N467" s="3" t="s">
        <v>40</v>
      </c>
      <c r="O467" s="3">
        <v>5</v>
      </c>
      <c r="Q467" s="3">
        <v>1</v>
      </c>
      <c r="R467" s="3">
        <v>2</v>
      </c>
      <c r="S467" s="4">
        <v>179052</v>
      </c>
      <c r="T467" s="5">
        <v>3.09E-2</v>
      </c>
    </row>
    <row r="468" spans="1:20">
      <c r="A468" s="3" t="s">
        <v>566</v>
      </c>
      <c r="C468" s="3">
        <v>5</v>
      </c>
      <c r="E468" s="3" t="s">
        <v>93</v>
      </c>
      <c r="F468" s="3" t="s">
        <v>567</v>
      </c>
      <c r="G468" s="3" t="s">
        <v>103</v>
      </c>
      <c r="H468" s="3" t="s">
        <v>568</v>
      </c>
      <c r="J468" s="3">
        <v>1</v>
      </c>
      <c r="O468" s="3">
        <v>5</v>
      </c>
      <c r="Q468" s="3">
        <v>1</v>
      </c>
      <c r="R468" s="3">
        <v>5</v>
      </c>
    </row>
    <row r="469" spans="1:20">
      <c r="A469" s="3" t="s">
        <v>566</v>
      </c>
      <c r="C469" s="3">
        <v>5</v>
      </c>
      <c r="E469" s="3" t="s">
        <v>93</v>
      </c>
      <c r="F469" s="3" t="s">
        <v>567</v>
      </c>
      <c r="G469" s="3" t="s">
        <v>103</v>
      </c>
      <c r="H469" s="3" t="s">
        <v>568</v>
      </c>
      <c r="J469" s="3">
        <v>1</v>
      </c>
      <c r="O469" s="3">
        <v>5</v>
      </c>
      <c r="Q469" s="3">
        <v>1</v>
      </c>
      <c r="R469" s="3">
        <v>5</v>
      </c>
    </row>
    <row r="470" spans="1:20">
      <c r="A470" s="3" t="s">
        <v>525</v>
      </c>
      <c r="C470" s="3">
        <v>5</v>
      </c>
      <c r="E470" s="3" t="s">
        <v>70</v>
      </c>
      <c r="F470" s="3" t="s">
        <v>526</v>
      </c>
      <c r="G470" s="3" t="s">
        <v>131</v>
      </c>
      <c r="H470" s="3" t="s">
        <v>54</v>
      </c>
      <c r="O470" s="3">
        <v>5</v>
      </c>
      <c r="R470" s="3">
        <v>4</v>
      </c>
    </row>
    <row r="471" spans="1:20">
      <c r="A471" s="3" t="s">
        <v>527</v>
      </c>
      <c r="C471" s="3">
        <v>5</v>
      </c>
      <c r="E471" s="3" t="s">
        <v>263</v>
      </c>
      <c r="F471" s="3" t="s">
        <v>528</v>
      </c>
      <c r="G471" s="3" t="s">
        <v>29</v>
      </c>
      <c r="K471" s="3">
        <v>0</v>
      </c>
      <c r="L471" s="3">
        <v>1</v>
      </c>
      <c r="N471" s="3" t="s">
        <v>77</v>
      </c>
      <c r="O471" s="3">
        <v>4</v>
      </c>
      <c r="Q471" s="3">
        <v>3</v>
      </c>
      <c r="R471" s="3">
        <v>2</v>
      </c>
    </row>
    <row r="472" spans="1:20">
      <c r="A472" s="3" t="s">
        <v>536</v>
      </c>
      <c r="C472" s="3">
        <v>5</v>
      </c>
      <c r="E472" s="3" t="s">
        <v>59</v>
      </c>
      <c r="F472" s="3" t="s">
        <v>537</v>
      </c>
      <c r="G472" s="3" t="s">
        <v>29</v>
      </c>
      <c r="O472" s="3">
        <v>5</v>
      </c>
      <c r="R472" s="3">
        <v>2</v>
      </c>
    </row>
    <row r="473" spans="1:20">
      <c r="A473" s="3" t="s">
        <v>538</v>
      </c>
      <c r="C473" s="3">
        <v>5</v>
      </c>
      <c r="E473" s="3" t="s">
        <v>48</v>
      </c>
      <c r="F473" s="3" t="s">
        <v>539</v>
      </c>
      <c r="G473" s="3" t="s">
        <v>29</v>
      </c>
      <c r="O473" s="3">
        <v>4</v>
      </c>
      <c r="Q473" s="3">
        <v>1</v>
      </c>
      <c r="R473" s="3">
        <v>2</v>
      </c>
      <c r="S473" s="6">
        <v>8646163.3300000001</v>
      </c>
      <c r="T473" s="5">
        <v>1.4E-2</v>
      </c>
    </row>
    <row r="474" spans="1:20">
      <c r="A474" s="3" t="s">
        <v>540</v>
      </c>
      <c r="C474" s="3">
        <v>5</v>
      </c>
      <c r="E474" s="3" t="s">
        <v>482</v>
      </c>
      <c r="F474" s="3" t="s">
        <v>541</v>
      </c>
      <c r="G474" s="3" t="s">
        <v>29</v>
      </c>
      <c r="H474" s="3" t="s">
        <v>39</v>
      </c>
      <c r="O474" s="3">
        <v>4</v>
      </c>
    </row>
    <row r="475" spans="1:20">
      <c r="A475" s="3" t="s">
        <v>542</v>
      </c>
      <c r="C475" s="3">
        <v>5</v>
      </c>
      <c r="E475" s="3" t="s">
        <v>409</v>
      </c>
      <c r="F475" s="3" t="s">
        <v>543</v>
      </c>
      <c r="G475" s="3" t="s">
        <v>29</v>
      </c>
      <c r="O475" s="3">
        <v>4</v>
      </c>
      <c r="Q475" s="3">
        <v>4</v>
      </c>
      <c r="S475" s="4">
        <v>3629</v>
      </c>
      <c r="T475" s="5">
        <v>-0.19470000000000001</v>
      </c>
    </row>
    <row r="476" spans="1:20">
      <c r="A476" s="3" t="s">
        <v>544</v>
      </c>
      <c r="C476" s="3">
        <v>5</v>
      </c>
      <c r="E476" s="3" t="s">
        <v>212</v>
      </c>
      <c r="F476" s="3" t="s">
        <v>545</v>
      </c>
      <c r="G476" s="3" t="s">
        <v>29</v>
      </c>
      <c r="O476" s="3">
        <v>5</v>
      </c>
      <c r="Q476" s="3">
        <v>1</v>
      </c>
      <c r="R476" s="3">
        <v>1</v>
      </c>
    </row>
    <row r="477" spans="1:20">
      <c r="A477" s="3" t="s">
        <v>550</v>
      </c>
      <c r="C477" s="3">
        <v>5</v>
      </c>
      <c r="E477" s="3" t="s">
        <v>551</v>
      </c>
      <c r="F477" s="3" t="s">
        <v>552</v>
      </c>
      <c r="G477" s="3" t="s">
        <v>496</v>
      </c>
      <c r="H477" s="3" t="s">
        <v>480</v>
      </c>
      <c r="O477" s="3">
        <v>5</v>
      </c>
      <c r="S477" s="6">
        <v>3139.5</v>
      </c>
      <c r="T477" s="5">
        <v>-0.8266</v>
      </c>
    </row>
    <row r="478" spans="1:20">
      <c r="A478" s="3" t="s">
        <v>553</v>
      </c>
      <c r="C478" s="3">
        <v>5</v>
      </c>
      <c r="E478" s="3" t="s">
        <v>134</v>
      </c>
      <c r="F478" s="3" t="s">
        <v>554</v>
      </c>
      <c r="G478" s="3" t="s">
        <v>29</v>
      </c>
      <c r="H478" s="3" t="s">
        <v>555</v>
      </c>
      <c r="O478" s="3">
        <v>5</v>
      </c>
    </row>
    <row r="479" spans="1:20">
      <c r="A479" s="3" t="s">
        <v>556</v>
      </c>
      <c r="C479" s="3">
        <v>5</v>
      </c>
      <c r="E479" s="3" t="s">
        <v>73</v>
      </c>
      <c r="F479" s="3" t="s">
        <v>557</v>
      </c>
      <c r="G479" s="3" t="s">
        <v>29</v>
      </c>
      <c r="H479" s="3" t="s">
        <v>39</v>
      </c>
      <c r="O479" s="3">
        <v>5</v>
      </c>
      <c r="Q479" s="3">
        <v>3</v>
      </c>
      <c r="R479" s="3">
        <v>4</v>
      </c>
    </row>
    <row r="480" spans="1:20">
      <c r="A480" s="3" t="s">
        <v>558</v>
      </c>
      <c r="C480" s="3">
        <v>5</v>
      </c>
      <c r="E480" s="3" t="s">
        <v>134</v>
      </c>
      <c r="F480" s="3" t="s">
        <v>559</v>
      </c>
      <c r="G480" s="3" t="s">
        <v>29</v>
      </c>
      <c r="H480" s="3" t="s">
        <v>39</v>
      </c>
      <c r="O480" s="3">
        <v>5</v>
      </c>
      <c r="Q480" s="3">
        <v>1</v>
      </c>
    </row>
    <row r="481" spans="1:20">
      <c r="A481" s="3" t="s">
        <v>563</v>
      </c>
      <c r="C481" s="3">
        <v>5</v>
      </c>
      <c r="E481" s="3" t="s">
        <v>564</v>
      </c>
      <c r="F481" s="3" t="s">
        <v>565</v>
      </c>
      <c r="G481" s="3" t="s">
        <v>29</v>
      </c>
      <c r="H481" s="3" t="s">
        <v>338</v>
      </c>
      <c r="O481" s="3">
        <v>5</v>
      </c>
      <c r="Q481" s="3">
        <v>1</v>
      </c>
    </row>
    <row r="482" spans="1:20">
      <c r="A482" s="3" t="s">
        <v>569</v>
      </c>
      <c r="C482" s="3">
        <v>5</v>
      </c>
      <c r="E482" s="3" t="s">
        <v>570</v>
      </c>
      <c r="F482" s="3" t="s">
        <v>571</v>
      </c>
      <c r="G482" s="3" t="s">
        <v>29</v>
      </c>
      <c r="O482" s="3">
        <v>5</v>
      </c>
      <c r="R482" s="3">
        <v>4</v>
      </c>
    </row>
    <row r="483" spans="1:20">
      <c r="A483" s="3" t="s">
        <v>575</v>
      </c>
      <c r="C483" s="3">
        <v>5</v>
      </c>
      <c r="E483" s="3" t="s">
        <v>37</v>
      </c>
      <c r="F483" s="3" t="s">
        <v>576</v>
      </c>
      <c r="G483" s="3" t="s">
        <v>29</v>
      </c>
      <c r="H483" s="3" t="s">
        <v>39</v>
      </c>
      <c r="O483" s="3">
        <v>5</v>
      </c>
      <c r="Q483" s="3">
        <v>2</v>
      </c>
    </row>
    <row r="484" spans="1:20">
      <c r="A484" s="3" t="s">
        <v>2691</v>
      </c>
      <c r="C484" s="3">
        <v>5</v>
      </c>
      <c r="E484" s="3" t="s">
        <v>653</v>
      </c>
      <c r="F484" s="3" t="s">
        <v>2692</v>
      </c>
      <c r="G484" s="3" t="s">
        <v>2405</v>
      </c>
      <c r="K484" s="3">
        <v>0</v>
      </c>
      <c r="L484" s="3">
        <v>9</v>
      </c>
      <c r="N484" s="3" t="s">
        <v>40</v>
      </c>
      <c r="O484" s="3">
        <v>4</v>
      </c>
      <c r="Q484" s="3">
        <v>4</v>
      </c>
      <c r="R484" s="3">
        <v>1</v>
      </c>
      <c r="S484" s="6">
        <v>3687.5</v>
      </c>
      <c r="T484" s="5">
        <v>1.3734999999999999</v>
      </c>
    </row>
    <row r="485" spans="1:20">
      <c r="A485" s="3" t="s">
        <v>2693</v>
      </c>
      <c r="C485" s="3">
        <v>5</v>
      </c>
      <c r="E485" s="3" t="s">
        <v>694</v>
      </c>
      <c r="F485" s="3" t="s">
        <v>2694</v>
      </c>
      <c r="G485" s="3" t="s">
        <v>2405</v>
      </c>
      <c r="O485" s="3">
        <v>4</v>
      </c>
      <c r="Q485" s="3">
        <v>1</v>
      </c>
      <c r="R485" s="3">
        <v>1</v>
      </c>
    </row>
    <row r="486" spans="1:20">
      <c r="A486" s="3" t="s">
        <v>2695</v>
      </c>
      <c r="C486" s="3">
        <v>5</v>
      </c>
      <c r="E486" s="3" t="s">
        <v>2696</v>
      </c>
      <c r="F486" s="3" t="s">
        <v>2697</v>
      </c>
      <c r="G486" s="3" t="s">
        <v>2405</v>
      </c>
      <c r="O486" s="3">
        <v>4</v>
      </c>
    </row>
    <row r="487" spans="1:20">
      <c r="A487" s="3" t="s">
        <v>2698</v>
      </c>
      <c r="C487" s="3">
        <v>5</v>
      </c>
      <c r="E487" s="3" t="s">
        <v>2525</v>
      </c>
      <c r="F487" s="3" t="s">
        <v>2699</v>
      </c>
      <c r="G487" s="3" t="s">
        <v>2405</v>
      </c>
      <c r="H487" s="3" t="s">
        <v>39</v>
      </c>
      <c r="O487" s="3">
        <v>5</v>
      </c>
    </row>
    <row r="488" spans="1:20">
      <c r="A488" s="3" t="s">
        <v>2700</v>
      </c>
      <c r="C488" s="3">
        <v>5</v>
      </c>
      <c r="E488" s="3" t="s">
        <v>70</v>
      </c>
      <c r="F488" s="3" t="s">
        <v>2701</v>
      </c>
      <c r="G488" s="3" t="s">
        <v>2405</v>
      </c>
      <c r="O488" s="3">
        <v>5</v>
      </c>
      <c r="Q488" s="3">
        <v>4</v>
      </c>
      <c r="T488" s="5">
        <v>-0.28239999999999998</v>
      </c>
    </row>
    <row r="489" spans="1:20">
      <c r="A489" s="3" t="s">
        <v>2705</v>
      </c>
      <c r="C489" s="3">
        <v>5</v>
      </c>
      <c r="E489" s="3" t="s">
        <v>689</v>
      </c>
      <c r="F489" s="3" t="s">
        <v>2706</v>
      </c>
      <c r="G489" s="3" t="s">
        <v>2405</v>
      </c>
      <c r="H489" s="3" t="s">
        <v>23</v>
      </c>
      <c r="O489" s="3">
        <v>5</v>
      </c>
      <c r="Q489" s="3">
        <v>2</v>
      </c>
    </row>
    <row r="490" spans="1:20">
      <c r="A490" s="3" t="s">
        <v>550</v>
      </c>
      <c r="C490" s="3">
        <v>5</v>
      </c>
      <c r="E490" s="3" t="s">
        <v>551</v>
      </c>
      <c r="F490" s="3" t="s">
        <v>552</v>
      </c>
      <c r="G490" s="3" t="s">
        <v>496</v>
      </c>
      <c r="H490" s="3" t="s">
        <v>480</v>
      </c>
      <c r="O490" s="3">
        <v>5</v>
      </c>
      <c r="S490" s="6">
        <v>3139.5</v>
      </c>
      <c r="T490" s="5">
        <v>-0.8266</v>
      </c>
    </row>
    <row r="491" spans="1:20">
      <c r="A491" s="3" t="s">
        <v>3843</v>
      </c>
      <c r="C491" s="3">
        <v>5</v>
      </c>
      <c r="E491" s="3" t="s">
        <v>1166</v>
      </c>
      <c r="F491" s="3" t="s">
        <v>3844</v>
      </c>
      <c r="G491" s="3" t="s">
        <v>3666</v>
      </c>
      <c r="O491" s="3">
        <v>5</v>
      </c>
      <c r="Q491" s="3">
        <v>2</v>
      </c>
      <c r="R491" s="3">
        <v>2</v>
      </c>
    </row>
    <row r="492" spans="1:20">
      <c r="A492" s="3" t="s">
        <v>3845</v>
      </c>
      <c r="C492" s="3">
        <v>5</v>
      </c>
      <c r="E492" s="3" t="s">
        <v>1091</v>
      </c>
      <c r="F492" s="3" t="s">
        <v>3846</v>
      </c>
      <c r="G492" s="3" t="s">
        <v>3666</v>
      </c>
      <c r="K492" s="3">
        <v>0</v>
      </c>
      <c r="L492" s="3">
        <v>2</v>
      </c>
      <c r="N492" s="3" t="s">
        <v>388</v>
      </c>
      <c r="O492" s="3">
        <v>4</v>
      </c>
      <c r="Q492" s="3">
        <v>2</v>
      </c>
      <c r="R492" s="3">
        <v>1</v>
      </c>
      <c r="S492" s="6">
        <v>8257502.8300000001</v>
      </c>
      <c r="T492" s="5">
        <v>-0.16839999999999999</v>
      </c>
    </row>
    <row r="493" spans="1:20">
      <c r="A493" s="3" t="s">
        <v>4071</v>
      </c>
      <c r="C493" s="3">
        <v>5</v>
      </c>
      <c r="E493" s="3" t="s">
        <v>533</v>
      </c>
      <c r="F493" s="3" t="s">
        <v>4072</v>
      </c>
      <c r="G493" s="3" t="s">
        <v>4031</v>
      </c>
      <c r="O493" s="3">
        <v>5</v>
      </c>
      <c r="Q493" s="3">
        <v>2</v>
      </c>
    </row>
    <row r="494" spans="1:20">
      <c r="A494" s="3" t="s">
        <v>487</v>
      </c>
      <c r="C494" s="3">
        <v>4</v>
      </c>
      <c r="D494" s="3">
        <v>1</v>
      </c>
      <c r="E494" s="3" t="s">
        <v>70</v>
      </c>
      <c r="F494" s="3" t="s">
        <v>488</v>
      </c>
      <c r="G494" s="3" t="s">
        <v>103</v>
      </c>
      <c r="H494" s="3" t="s">
        <v>23</v>
      </c>
      <c r="I494" s="3">
        <v>1</v>
      </c>
      <c r="J494" s="3">
        <v>12</v>
      </c>
      <c r="O494" s="3">
        <v>4</v>
      </c>
      <c r="R494" s="3">
        <v>1</v>
      </c>
      <c r="S494" s="6">
        <v>7969.67</v>
      </c>
      <c r="T494" s="5">
        <v>-0.25080000000000002</v>
      </c>
    </row>
    <row r="495" spans="1:20">
      <c r="A495" s="3" t="s">
        <v>487</v>
      </c>
      <c r="C495" s="3">
        <v>4</v>
      </c>
      <c r="D495" s="3">
        <v>1</v>
      </c>
      <c r="E495" s="3" t="s">
        <v>70</v>
      </c>
      <c r="F495" s="3" t="s">
        <v>488</v>
      </c>
      <c r="G495" s="3" t="s">
        <v>103</v>
      </c>
      <c r="H495" s="3" t="s">
        <v>23</v>
      </c>
      <c r="I495" s="3">
        <v>1</v>
      </c>
      <c r="J495" s="3">
        <v>12</v>
      </c>
      <c r="O495" s="3">
        <v>4</v>
      </c>
      <c r="R495" s="3">
        <v>1</v>
      </c>
      <c r="S495" s="6">
        <v>7969.67</v>
      </c>
      <c r="T495" s="5">
        <v>-0.25080000000000002</v>
      </c>
    </row>
    <row r="496" spans="1:20">
      <c r="A496" s="3" t="s">
        <v>484</v>
      </c>
      <c r="C496" s="3">
        <v>4</v>
      </c>
      <c r="D496" s="3">
        <v>1</v>
      </c>
      <c r="E496" s="3" t="s">
        <v>485</v>
      </c>
      <c r="F496" s="3" t="s">
        <v>486</v>
      </c>
      <c r="G496" s="3" t="s">
        <v>103</v>
      </c>
      <c r="I496" s="3">
        <v>1</v>
      </c>
      <c r="O496" s="3">
        <v>4</v>
      </c>
      <c r="S496" s="6">
        <v>3204.5</v>
      </c>
      <c r="T496" s="5">
        <v>0.15229999999999999</v>
      </c>
    </row>
    <row r="497" spans="1:20">
      <c r="A497" s="3" t="s">
        <v>492</v>
      </c>
      <c r="C497" s="3">
        <v>4</v>
      </c>
      <c r="D497" s="3">
        <v>1</v>
      </c>
      <c r="E497" s="3" t="s">
        <v>59</v>
      </c>
      <c r="F497" s="3" t="s">
        <v>493</v>
      </c>
      <c r="G497" s="3" t="s">
        <v>131</v>
      </c>
      <c r="H497" s="3" t="s">
        <v>23</v>
      </c>
      <c r="I497" s="3">
        <v>1</v>
      </c>
      <c r="O497" s="3">
        <v>4</v>
      </c>
      <c r="Q497" s="3">
        <v>1</v>
      </c>
      <c r="R497" s="3">
        <v>3</v>
      </c>
    </row>
    <row r="498" spans="1:20">
      <c r="A498" s="3" t="s">
        <v>501</v>
      </c>
      <c r="C498" s="3">
        <v>4</v>
      </c>
      <c r="D498" s="3">
        <v>1</v>
      </c>
      <c r="E498" s="3" t="s">
        <v>59</v>
      </c>
      <c r="F498" s="3" t="s">
        <v>502</v>
      </c>
      <c r="G498" s="3" t="s">
        <v>29</v>
      </c>
      <c r="I498" s="3">
        <v>1</v>
      </c>
      <c r="O498" s="3">
        <v>4</v>
      </c>
      <c r="Q498" s="3">
        <v>1</v>
      </c>
    </row>
    <row r="499" spans="1:20">
      <c r="A499" s="3" t="s">
        <v>515</v>
      </c>
      <c r="C499" s="3">
        <v>4</v>
      </c>
      <c r="D499" s="3">
        <v>1</v>
      </c>
      <c r="E499" s="3" t="s">
        <v>117</v>
      </c>
      <c r="F499" s="3" t="s">
        <v>516</v>
      </c>
      <c r="G499" s="3" t="s">
        <v>29</v>
      </c>
      <c r="I499" s="3">
        <v>1</v>
      </c>
      <c r="O499" s="3">
        <v>3</v>
      </c>
      <c r="R499" s="3">
        <v>2</v>
      </c>
    </row>
    <row r="500" spans="1:20">
      <c r="A500" s="3" t="s">
        <v>518</v>
      </c>
      <c r="C500" s="3">
        <v>4</v>
      </c>
      <c r="D500" s="3">
        <v>1</v>
      </c>
      <c r="E500" s="3" t="s">
        <v>482</v>
      </c>
      <c r="F500" s="3" t="s">
        <v>519</v>
      </c>
      <c r="G500" s="3" t="s">
        <v>29</v>
      </c>
      <c r="H500" s="3" t="s">
        <v>520</v>
      </c>
      <c r="I500" s="3">
        <v>1</v>
      </c>
      <c r="O500" s="3">
        <v>4</v>
      </c>
      <c r="Q500" s="3">
        <v>1</v>
      </c>
      <c r="R500" s="3">
        <v>3</v>
      </c>
      <c r="S500" s="6">
        <v>5831.17</v>
      </c>
      <c r="T500" s="5">
        <v>-3.8100000000000002E-2</v>
      </c>
    </row>
    <row r="501" spans="1:20">
      <c r="A501" s="3" t="s">
        <v>521</v>
      </c>
      <c r="C501" s="3">
        <v>4</v>
      </c>
      <c r="D501" s="3">
        <v>1</v>
      </c>
      <c r="E501" s="3" t="s">
        <v>330</v>
      </c>
      <c r="F501" s="3" t="s">
        <v>522</v>
      </c>
      <c r="G501" s="3" t="s">
        <v>29</v>
      </c>
      <c r="H501" s="3" t="s">
        <v>39</v>
      </c>
      <c r="I501" s="3">
        <v>1</v>
      </c>
      <c r="O501" s="3">
        <v>4</v>
      </c>
    </row>
    <row r="502" spans="1:20">
      <c r="A502" s="3" t="s">
        <v>2673</v>
      </c>
      <c r="C502" s="3">
        <v>4</v>
      </c>
      <c r="D502" s="3">
        <v>1</v>
      </c>
      <c r="E502" s="3" t="s">
        <v>70</v>
      </c>
      <c r="F502" s="3" t="s">
        <v>2674</v>
      </c>
      <c r="G502" s="3" t="s">
        <v>2675</v>
      </c>
      <c r="H502" s="3" t="s">
        <v>2676</v>
      </c>
      <c r="I502" s="3">
        <v>1</v>
      </c>
      <c r="K502" s="3">
        <v>134</v>
      </c>
      <c r="L502" s="4">
        <v>1179</v>
      </c>
      <c r="M502" s="3" t="s">
        <v>698</v>
      </c>
      <c r="N502" s="3" t="s">
        <v>25</v>
      </c>
      <c r="O502" s="3">
        <v>4</v>
      </c>
      <c r="R502" s="3">
        <v>1</v>
      </c>
      <c r="S502" s="6">
        <v>32178278.329999998</v>
      </c>
      <c r="T502" s="7">
        <v>0.05</v>
      </c>
    </row>
    <row r="503" spans="1:20">
      <c r="A503" s="3" t="s">
        <v>484</v>
      </c>
      <c r="C503" s="3">
        <v>4</v>
      </c>
      <c r="D503" s="3">
        <v>1</v>
      </c>
      <c r="E503" s="3" t="s">
        <v>485</v>
      </c>
      <c r="F503" s="3" t="s">
        <v>486</v>
      </c>
      <c r="G503" s="3" t="s">
        <v>103</v>
      </c>
      <c r="I503" s="3">
        <v>1</v>
      </c>
      <c r="O503" s="3">
        <v>4</v>
      </c>
      <c r="S503" s="6">
        <v>3204.5</v>
      </c>
      <c r="T503" s="5">
        <v>0.15229999999999999</v>
      </c>
    </row>
    <row r="504" spans="1:20">
      <c r="A504" s="3" t="s">
        <v>2679</v>
      </c>
      <c r="C504" s="3">
        <v>4</v>
      </c>
      <c r="D504" s="3">
        <v>1</v>
      </c>
      <c r="E504" s="3" t="s">
        <v>27</v>
      </c>
      <c r="F504" s="3" t="s">
        <v>2680</v>
      </c>
      <c r="G504" s="3" t="s">
        <v>2457</v>
      </c>
      <c r="H504" s="3" t="s">
        <v>54</v>
      </c>
      <c r="I504" s="3">
        <v>1</v>
      </c>
      <c r="O504" s="3">
        <v>4</v>
      </c>
    </row>
    <row r="505" spans="1:20">
      <c r="A505" s="3" t="s">
        <v>2687</v>
      </c>
      <c r="C505" s="3">
        <v>4</v>
      </c>
      <c r="D505" s="3">
        <v>1</v>
      </c>
      <c r="E505" s="3" t="s">
        <v>2688</v>
      </c>
      <c r="F505" s="3" t="s">
        <v>2687</v>
      </c>
      <c r="G505" s="3" t="s">
        <v>2405</v>
      </c>
      <c r="I505" s="3">
        <v>1</v>
      </c>
      <c r="O505" s="3">
        <v>2</v>
      </c>
      <c r="R505" s="3">
        <v>1</v>
      </c>
    </row>
    <row r="506" spans="1:20">
      <c r="A506" s="3" t="s">
        <v>3570</v>
      </c>
      <c r="C506" s="3">
        <v>4</v>
      </c>
      <c r="D506" s="3">
        <v>1</v>
      </c>
      <c r="E506" s="3" t="s">
        <v>588</v>
      </c>
      <c r="F506" s="3" t="s">
        <v>3571</v>
      </c>
      <c r="G506" s="3" t="s">
        <v>3556</v>
      </c>
      <c r="I506" s="3">
        <v>1</v>
      </c>
      <c r="K506" s="3">
        <v>0</v>
      </c>
      <c r="L506" s="3">
        <v>9</v>
      </c>
      <c r="N506" s="3" t="s">
        <v>25</v>
      </c>
      <c r="O506" s="3">
        <v>4</v>
      </c>
      <c r="Q506" s="3">
        <v>3</v>
      </c>
      <c r="S506" s="4">
        <v>261876</v>
      </c>
      <c r="T506" s="5">
        <v>0.11650000000000001</v>
      </c>
    </row>
    <row r="507" spans="1:20">
      <c r="A507" s="3" t="s">
        <v>3572</v>
      </c>
      <c r="C507" s="3">
        <v>4</v>
      </c>
      <c r="D507" s="3">
        <v>1</v>
      </c>
      <c r="E507" s="3" t="s">
        <v>45</v>
      </c>
      <c r="F507" s="3" t="s">
        <v>3573</v>
      </c>
      <c r="G507" s="3" t="s">
        <v>3556</v>
      </c>
      <c r="H507" s="3" t="s">
        <v>23</v>
      </c>
      <c r="I507" s="3">
        <v>1</v>
      </c>
      <c r="O507" s="3">
        <v>2</v>
      </c>
      <c r="Q507" s="3">
        <v>2</v>
      </c>
    </row>
    <row r="508" spans="1:20">
      <c r="A508" s="3" t="s">
        <v>3827</v>
      </c>
      <c r="C508" s="3">
        <v>4</v>
      </c>
      <c r="D508" s="3">
        <v>1</v>
      </c>
      <c r="E508" s="3" t="s">
        <v>3078</v>
      </c>
      <c r="F508" s="3" t="s">
        <v>3828</v>
      </c>
      <c r="G508" s="3" t="s">
        <v>3666</v>
      </c>
      <c r="I508" s="3">
        <v>1</v>
      </c>
      <c r="K508" s="3">
        <v>179</v>
      </c>
      <c r="L508" s="3">
        <v>9</v>
      </c>
      <c r="M508" s="3" t="s">
        <v>24</v>
      </c>
      <c r="N508" s="3" t="s">
        <v>25</v>
      </c>
      <c r="O508" s="3">
        <v>4</v>
      </c>
      <c r="R508" s="3">
        <v>1</v>
      </c>
      <c r="S508" s="4">
        <v>9201170</v>
      </c>
      <c r="T508" s="5">
        <v>-7.6499999999999999E-2</v>
      </c>
    </row>
    <row r="509" spans="1:20">
      <c r="A509" s="3" t="s">
        <v>3835</v>
      </c>
      <c r="C509" s="3">
        <v>4</v>
      </c>
      <c r="D509" s="3">
        <v>1</v>
      </c>
      <c r="E509" s="3" t="s">
        <v>70</v>
      </c>
      <c r="F509" s="3" t="s">
        <v>3836</v>
      </c>
      <c r="G509" s="3" t="s">
        <v>3666</v>
      </c>
      <c r="I509" s="3">
        <v>1</v>
      </c>
      <c r="O509" s="3">
        <v>4</v>
      </c>
      <c r="Q509" s="3">
        <v>3</v>
      </c>
      <c r="R509" s="3">
        <v>1</v>
      </c>
    </row>
    <row r="510" spans="1:20">
      <c r="A510" s="3" t="s">
        <v>3837</v>
      </c>
      <c r="C510" s="3">
        <v>4</v>
      </c>
      <c r="D510" s="3">
        <v>1</v>
      </c>
      <c r="E510" s="3" t="s">
        <v>3668</v>
      </c>
      <c r="F510" s="3" t="s">
        <v>3838</v>
      </c>
      <c r="G510" s="3" t="s">
        <v>3745</v>
      </c>
      <c r="H510" s="3" t="s">
        <v>54</v>
      </c>
      <c r="I510" s="3">
        <v>1</v>
      </c>
      <c r="O510" s="3">
        <v>3</v>
      </c>
      <c r="Q510" s="3">
        <v>2</v>
      </c>
    </row>
    <row r="511" spans="1:20">
      <c r="A511" s="3" t="s">
        <v>3839</v>
      </c>
      <c r="C511" s="3">
        <v>4</v>
      </c>
      <c r="D511" s="3">
        <v>1</v>
      </c>
      <c r="E511" s="3" t="s">
        <v>792</v>
      </c>
      <c r="F511" s="3" t="s">
        <v>3840</v>
      </c>
      <c r="G511" s="3" t="s">
        <v>3666</v>
      </c>
      <c r="H511" s="3" t="s">
        <v>39</v>
      </c>
      <c r="I511" s="3">
        <v>1</v>
      </c>
      <c r="K511" s="3">
        <v>0</v>
      </c>
      <c r="L511" s="3">
        <v>21</v>
      </c>
      <c r="N511" s="3" t="s">
        <v>77</v>
      </c>
      <c r="O511" s="3">
        <v>4</v>
      </c>
      <c r="Q511" s="3">
        <v>3</v>
      </c>
      <c r="S511" s="6">
        <v>5828440.8300000001</v>
      </c>
      <c r="T511" s="5">
        <v>5.9400000000000001E-2</v>
      </c>
    </row>
    <row r="512" spans="1:20">
      <c r="A512" s="3" t="s">
        <v>478</v>
      </c>
      <c r="C512" s="3">
        <v>4</v>
      </c>
      <c r="E512" s="3" t="s">
        <v>343</v>
      </c>
      <c r="F512" s="3" t="s">
        <v>479</v>
      </c>
      <c r="G512" s="3" t="s">
        <v>29</v>
      </c>
      <c r="H512" s="3" t="s">
        <v>480</v>
      </c>
      <c r="J512" s="3">
        <v>11</v>
      </c>
      <c r="O512" s="3">
        <v>3</v>
      </c>
      <c r="Q512" s="3">
        <v>1</v>
      </c>
      <c r="T512" s="5">
        <v>-4.8899999999999999E-2</v>
      </c>
    </row>
    <row r="513" spans="1:20">
      <c r="A513" s="3" t="s">
        <v>475</v>
      </c>
      <c r="C513" s="3">
        <v>4</v>
      </c>
      <c r="E513" s="3" t="s">
        <v>476</v>
      </c>
      <c r="F513" s="3" t="s">
        <v>477</v>
      </c>
      <c r="G513" s="3" t="s">
        <v>131</v>
      </c>
      <c r="H513" s="3" t="s">
        <v>23</v>
      </c>
      <c r="O513" s="3">
        <v>4</v>
      </c>
      <c r="R513" s="3">
        <v>2</v>
      </c>
      <c r="S513" s="6">
        <v>10839.67</v>
      </c>
      <c r="T513" s="5">
        <v>-0.37869999999999998</v>
      </c>
    </row>
    <row r="514" spans="1:20">
      <c r="A514" s="3" t="s">
        <v>481</v>
      </c>
      <c r="C514" s="3">
        <v>4</v>
      </c>
      <c r="E514" s="3" t="s">
        <v>482</v>
      </c>
      <c r="F514" s="3" t="s">
        <v>483</v>
      </c>
      <c r="G514" s="3" t="s">
        <v>131</v>
      </c>
      <c r="O514" s="3">
        <v>3</v>
      </c>
      <c r="Q514" s="3">
        <v>3</v>
      </c>
      <c r="R514" s="3">
        <v>2</v>
      </c>
    </row>
    <row r="515" spans="1:20">
      <c r="A515" s="3" t="s">
        <v>489</v>
      </c>
      <c r="C515" s="3">
        <v>4</v>
      </c>
      <c r="E515" s="3" t="s">
        <v>490</v>
      </c>
      <c r="F515" s="3" t="s">
        <v>491</v>
      </c>
      <c r="G515" s="3" t="s">
        <v>131</v>
      </c>
      <c r="K515" s="3">
        <v>0</v>
      </c>
      <c r="L515" s="3">
        <v>2</v>
      </c>
      <c r="N515" s="3" t="s">
        <v>77</v>
      </c>
      <c r="O515" s="3">
        <v>4</v>
      </c>
      <c r="Q515" s="3">
        <v>1</v>
      </c>
      <c r="R515" s="3">
        <v>1</v>
      </c>
      <c r="S515" s="6">
        <v>131853.67000000001</v>
      </c>
      <c r="T515" s="5">
        <v>0.21199999999999999</v>
      </c>
    </row>
    <row r="516" spans="1:20">
      <c r="A516" s="3" t="s">
        <v>494</v>
      </c>
      <c r="C516" s="3">
        <v>4</v>
      </c>
      <c r="E516" s="3" t="s">
        <v>212</v>
      </c>
      <c r="F516" s="3" t="s">
        <v>495</v>
      </c>
      <c r="G516" s="3" t="s">
        <v>496</v>
      </c>
      <c r="O516" s="3">
        <v>3</v>
      </c>
    </row>
    <row r="517" spans="1:20">
      <c r="A517" s="3" t="s">
        <v>497</v>
      </c>
      <c r="C517" s="3">
        <v>4</v>
      </c>
      <c r="E517" s="3" t="s">
        <v>70</v>
      </c>
      <c r="F517" s="3" t="s">
        <v>498</v>
      </c>
      <c r="G517" s="3" t="s">
        <v>496</v>
      </c>
      <c r="H517" s="3" t="s">
        <v>39</v>
      </c>
      <c r="O517" s="3">
        <v>4</v>
      </c>
      <c r="R517" s="3">
        <v>2</v>
      </c>
      <c r="S517" s="6">
        <v>4229.5</v>
      </c>
      <c r="T517" s="5">
        <v>0.97350000000000003</v>
      </c>
    </row>
    <row r="518" spans="1:20">
      <c r="A518" s="3" t="s">
        <v>499</v>
      </c>
      <c r="C518" s="3">
        <v>4</v>
      </c>
      <c r="E518" s="3" t="s">
        <v>93</v>
      </c>
      <c r="F518" s="3" t="s">
        <v>500</v>
      </c>
      <c r="G518" s="3" t="s">
        <v>103</v>
      </c>
      <c r="H518" s="3" t="s">
        <v>23</v>
      </c>
      <c r="K518" s="3">
        <v>0</v>
      </c>
      <c r="L518" s="3">
        <v>1</v>
      </c>
      <c r="N518" s="3" t="s">
        <v>40</v>
      </c>
      <c r="O518" s="3">
        <v>4</v>
      </c>
      <c r="Q518" s="3">
        <v>2</v>
      </c>
    </row>
    <row r="519" spans="1:20">
      <c r="A519" s="3" t="s">
        <v>503</v>
      </c>
      <c r="C519" s="3">
        <v>4</v>
      </c>
      <c r="E519" s="3" t="s">
        <v>149</v>
      </c>
      <c r="F519" s="3" t="s">
        <v>504</v>
      </c>
      <c r="G519" s="3" t="s">
        <v>29</v>
      </c>
      <c r="K519" s="3">
        <v>0</v>
      </c>
      <c r="L519" s="3">
        <v>2</v>
      </c>
      <c r="N519" s="3" t="s">
        <v>40</v>
      </c>
      <c r="O519" s="3">
        <v>4</v>
      </c>
      <c r="Q519" s="3">
        <v>4</v>
      </c>
    </row>
    <row r="520" spans="1:20">
      <c r="A520" s="3" t="s">
        <v>505</v>
      </c>
      <c r="C520" s="3">
        <v>4</v>
      </c>
      <c r="E520" s="3" t="s">
        <v>307</v>
      </c>
      <c r="F520" s="3" t="s">
        <v>506</v>
      </c>
      <c r="G520" s="3" t="s">
        <v>29</v>
      </c>
      <c r="H520" s="3" t="s">
        <v>23</v>
      </c>
      <c r="K520" s="3">
        <v>0</v>
      </c>
      <c r="L520" s="3">
        <v>0</v>
      </c>
      <c r="N520" s="3" t="s">
        <v>25</v>
      </c>
      <c r="O520" s="3">
        <v>4</v>
      </c>
      <c r="Q520" s="3">
        <v>2</v>
      </c>
    </row>
    <row r="521" spans="1:20">
      <c r="A521" s="3" t="s">
        <v>507</v>
      </c>
      <c r="C521" s="3">
        <v>4</v>
      </c>
      <c r="E521" s="3" t="s">
        <v>508</v>
      </c>
      <c r="F521" s="3" t="s">
        <v>509</v>
      </c>
      <c r="G521" s="3" t="s">
        <v>29</v>
      </c>
      <c r="H521" s="3" t="s">
        <v>39</v>
      </c>
      <c r="O521" s="3">
        <v>4</v>
      </c>
      <c r="Q521" s="3">
        <v>1</v>
      </c>
      <c r="R521" s="3">
        <v>4</v>
      </c>
    </row>
    <row r="522" spans="1:20">
      <c r="A522" s="3" t="s">
        <v>510</v>
      </c>
      <c r="C522" s="3">
        <v>4</v>
      </c>
      <c r="E522" s="3" t="s">
        <v>59</v>
      </c>
      <c r="F522" s="3" t="s">
        <v>511</v>
      </c>
      <c r="G522" s="3" t="s">
        <v>29</v>
      </c>
      <c r="H522" s="3" t="s">
        <v>23</v>
      </c>
      <c r="O522" s="3">
        <v>4</v>
      </c>
      <c r="Q522" s="3">
        <v>3</v>
      </c>
    </row>
    <row r="523" spans="1:20">
      <c r="A523" s="3" t="s">
        <v>512</v>
      </c>
      <c r="C523" s="3">
        <v>4</v>
      </c>
      <c r="E523" s="3" t="s">
        <v>513</v>
      </c>
      <c r="F523" s="3" t="s">
        <v>514</v>
      </c>
      <c r="G523" s="3" t="s">
        <v>29</v>
      </c>
      <c r="H523" s="3" t="s">
        <v>39</v>
      </c>
      <c r="O523" s="3">
        <v>4</v>
      </c>
      <c r="R523" s="3">
        <v>1</v>
      </c>
    </row>
    <row r="524" spans="1:20">
      <c r="A524" s="3" t="s">
        <v>517</v>
      </c>
      <c r="C524" s="3">
        <v>4</v>
      </c>
      <c r="E524" s="3" t="s">
        <v>70</v>
      </c>
      <c r="F524" s="3" t="s">
        <v>517</v>
      </c>
      <c r="G524" s="3" t="s">
        <v>29</v>
      </c>
      <c r="O524" s="3">
        <v>4</v>
      </c>
    </row>
    <row r="525" spans="1:20">
      <c r="A525" s="3" t="s">
        <v>2668</v>
      </c>
      <c r="C525" s="3">
        <v>4</v>
      </c>
      <c r="E525" s="3" t="s">
        <v>48</v>
      </c>
      <c r="F525" s="3" t="s">
        <v>2669</v>
      </c>
      <c r="G525" s="3" t="s">
        <v>2405</v>
      </c>
      <c r="O525" s="3">
        <v>4</v>
      </c>
      <c r="Q525" s="3">
        <v>1</v>
      </c>
    </row>
    <row r="526" spans="1:20">
      <c r="A526" s="3" t="s">
        <v>2670</v>
      </c>
      <c r="C526" s="3">
        <v>4</v>
      </c>
      <c r="E526" s="3" t="s">
        <v>533</v>
      </c>
      <c r="F526" s="3" t="s">
        <v>2671</v>
      </c>
      <c r="G526" s="3" t="s">
        <v>2672</v>
      </c>
      <c r="H526" s="3" t="s">
        <v>23</v>
      </c>
      <c r="O526" s="3">
        <v>4</v>
      </c>
      <c r="Q526" s="3">
        <v>3</v>
      </c>
      <c r="R526" s="3">
        <v>2</v>
      </c>
      <c r="S526" s="6">
        <v>1745.33</v>
      </c>
      <c r="T526" s="5">
        <v>-0.5998</v>
      </c>
    </row>
    <row r="527" spans="1:20">
      <c r="A527" s="3" t="s">
        <v>2677</v>
      </c>
      <c r="C527" s="3">
        <v>4</v>
      </c>
      <c r="E527" s="3" t="s">
        <v>70</v>
      </c>
      <c r="F527" s="3" t="s">
        <v>2678</v>
      </c>
      <c r="G527" s="3" t="s">
        <v>2405</v>
      </c>
      <c r="O527" s="3">
        <v>3</v>
      </c>
      <c r="R527" s="3">
        <v>1</v>
      </c>
      <c r="S527" s="6">
        <v>20601.669999999998</v>
      </c>
      <c r="T527" s="5">
        <v>9.9099999999999994E-2</v>
      </c>
    </row>
    <row r="528" spans="1:20">
      <c r="A528" s="3" t="s">
        <v>499</v>
      </c>
      <c r="C528" s="3">
        <v>4</v>
      </c>
      <c r="E528" s="3" t="s">
        <v>93</v>
      </c>
      <c r="F528" s="3" t="s">
        <v>500</v>
      </c>
      <c r="G528" s="3" t="s">
        <v>103</v>
      </c>
      <c r="H528" s="3" t="s">
        <v>23</v>
      </c>
      <c r="K528" s="3">
        <v>0</v>
      </c>
      <c r="L528" s="3">
        <v>1</v>
      </c>
      <c r="N528" s="3" t="s">
        <v>40</v>
      </c>
      <c r="O528" s="3">
        <v>4</v>
      </c>
      <c r="Q528" s="3">
        <v>2</v>
      </c>
    </row>
    <row r="529" spans="1:20">
      <c r="A529" s="3" t="s">
        <v>2681</v>
      </c>
      <c r="C529" s="3">
        <v>4</v>
      </c>
      <c r="E529" s="3" t="s">
        <v>2682</v>
      </c>
      <c r="F529" s="3" t="s">
        <v>2683</v>
      </c>
      <c r="G529" s="3" t="s">
        <v>2405</v>
      </c>
      <c r="O529" s="3">
        <v>3</v>
      </c>
      <c r="R529" s="3">
        <v>1</v>
      </c>
    </row>
    <row r="530" spans="1:20">
      <c r="A530" s="3" t="s">
        <v>2684</v>
      </c>
      <c r="C530" s="3">
        <v>4</v>
      </c>
      <c r="E530" s="3" t="s">
        <v>2685</v>
      </c>
      <c r="F530" s="3" t="s">
        <v>2686</v>
      </c>
      <c r="G530" s="3" t="s">
        <v>2405</v>
      </c>
      <c r="H530" s="3" t="s">
        <v>480</v>
      </c>
      <c r="O530" s="3">
        <v>4</v>
      </c>
    </row>
    <row r="531" spans="1:20">
      <c r="A531" s="3" t="s">
        <v>2689</v>
      </c>
      <c r="C531" s="3">
        <v>4</v>
      </c>
      <c r="E531" s="3" t="s">
        <v>1068</v>
      </c>
      <c r="F531" s="3" t="s">
        <v>2690</v>
      </c>
      <c r="G531" s="3" t="s">
        <v>2405</v>
      </c>
      <c r="O531" s="3">
        <v>4</v>
      </c>
    </row>
    <row r="532" spans="1:20">
      <c r="A532" s="3" t="s">
        <v>494</v>
      </c>
      <c r="C532" s="3">
        <v>4</v>
      </c>
      <c r="E532" s="3" t="s">
        <v>212</v>
      </c>
      <c r="F532" s="3" t="s">
        <v>495</v>
      </c>
      <c r="G532" s="3" t="s">
        <v>496</v>
      </c>
      <c r="O532" s="3">
        <v>3</v>
      </c>
    </row>
    <row r="533" spans="1:20">
      <c r="A533" s="3" t="s">
        <v>497</v>
      </c>
      <c r="C533" s="3">
        <v>4</v>
      </c>
      <c r="E533" s="3" t="s">
        <v>70</v>
      </c>
      <c r="F533" s="3" t="s">
        <v>498</v>
      </c>
      <c r="G533" s="3" t="s">
        <v>496</v>
      </c>
      <c r="H533" s="3" t="s">
        <v>39</v>
      </c>
      <c r="O533" s="3">
        <v>4</v>
      </c>
      <c r="R533" s="3">
        <v>2</v>
      </c>
      <c r="S533" s="6">
        <v>4229.5</v>
      </c>
      <c r="T533" s="5">
        <v>0.97350000000000003</v>
      </c>
    </row>
    <row r="534" spans="1:20">
      <c r="A534" s="3" t="s">
        <v>3823</v>
      </c>
      <c r="C534" s="3">
        <v>4</v>
      </c>
      <c r="E534" s="3" t="s">
        <v>792</v>
      </c>
      <c r="F534" s="3" t="s">
        <v>3824</v>
      </c>
      <c r="G534" s="3" t="s">
        <v>3666</v>
      </c>
      <c r="K534" s="3">
        <v>97</v>
      </c>
      <c r="L534" s="3">
        <v>0</v>
      </c>
      <c r="M534" s="3" t="s">
        <v>811</v>
      </c>
      <c r="O534" s="3">
        <v>4</v>
      </c>
      <c r="Q534" s="3">
        <v>1</v>
      </c>
      <c r="R534" s="3">
        <v>1</v>
      </c>
      <c r="S534" s="6">
        <v>5828440.8300000001</v>
      </c>
      <c r="T534" s="5">
        <v>5.9400000000000001E-2</v>
      </c>
    </row>
    <row r="535" spans="1:20">
      <c r="A535" s="3" t="s">
        <v>3825</v>
      </c>
      <c r="C535" s="3">
        <v>4</v>
      </c>
      <c r="E535" s="3" t="s">
        <v>2397</v>
      </c>
      <c r="F535" s="3" t="s">
        <v>3826</v>
      </c>
      <c r="G535" s="3" t="s">
        <v>3666</v>
      </c>
      <c r="K535" s="3">
        <v>0</v>
      </c>
      <c r="L535" s="3">
        <v>18</v>
      </c>
      <c r="N535" s="3" t="s">
        <v>25</v>
      </c>
      <c r="O535" s="3">
        <v>4</v>
      </c>
      <c r="Q535" s="3">
        <v>2</v>
      </c>
      <c r="R535" s="3">
        <v>1</v>
      </c>
      <c r="S535" s="6">
        <v>107102.83</v>
      </c>
      <c r="T535" s="5">
        <v>-6.4999999999999997E-3</v>
      </c>
    </row>
    <row r="536" spans="1:20">
      <c r="A536" s="3" t="s">
        <v>3829</v>
      </c>
      <c r="C536" s="3">
        <v>4</v>
      </c>
      <c r="E536" s="3" t="s">
        <v>202</v>
      </c>
      <c r="F536" s="3" t="s">
        <v>3830</v>
      </c>
      <c r="G536" s="3" t="s">
        <v>3666</v>
      </c>
      <c r="K536" s="4">
        <v>1187</v>
      </c>
      <c r="L536" s="3">
        <v>66</v>
      </c>
      <c r="M536" s="3" t="s">
        <v>24</v>
      </c>
      <c r="N536" s="3" t="s">
        <v>25</v>
      </c>
      <c r="O536" s="3">
        <v>4</v>
      </c>
      <c r="S536" s="6">
        <v>5949101.1699999999</v>
      </c>
      <c r="T536" s="5">
        <v>-8.8300000000000003E-2</v>
      </c>
    </row>
    <row r="537" spans="1:20">
      <c r="A537" s="3" t="s">
        <v>3831</v>
      </c>
      <c r="C537" s="3">
        <v>4</v>
      </c>
      <c r="E537" s="3" t="s">
        <v>27</v>
      </c>
      <c r="F537" s="3" t="s">
        <v>3832</v>
      </c>
      <c r="G537" s="3" t="s">
        <v>3666</v>
      </c>
      <c r="O537" s="3">
        <v>4</v>
      </c>
      <c r="S537" s="6">
        <v>919747.5</v>
      </c>
      <c r="T537" s="5">
        <v>-6.9699999999999998E-2</v>
      </c>
    </row>
    <row r="538" spans="1:20">
      <c r="A538" s="3" t="s">
        <v>3833</v>
      </c>
      <c r="C538" s="3">
        <v>4</v>
      </c>
      <c r="E538" s="3" t="s">
        <v>1035</v>
      </c>
      <c r="F538" s="3" t="s">
        <v>3834</v>
      </c>
      <c r="G538" s="3" t="s">
        <v>3666</v>
      </c>
      <c r="O538" s="3">
        <v>2</v>
      </c>
      <c r="Q538" s="3">
        <v>2</v>
      </c>
      <c r="R538" s="3">
        <v>1</v>
      </c>
      <c r="S538" s="4">
        <v>5580916</v>
      </c>
      <c r="T538" s="5">
        <v>-0.15529999999999999</v>
      </c>
    </row>
    <row r="539" spans="1:20">
      <c r="A539" s="3" t="s">
        <v>4069</v>
      </c>
      <c r="C539" s="3">
        <v>4</v>
      </c>
      <c r="E539" s="3" t="s">
        <v>3420</v>
      </c>
      <c r="F539" s="3" t="s">
        <v>4070</v>
      </c>
      <c r="G539" s="3" t="s">
        <v>4031</v>
      </c>
      <c r="O539" s="3">
        <v>4</v>
      </c>
      <c r="R539" s="3">
        <v>3</v>
      </c>
    </row>
    <row r="540" spans="1:20">
      <c r="A540" s="3" t="s">
        <v>433</v>
      </c>
      <c r="C540" s="3">
        <v>3</v>
      </c>
      <c r="D540" s="3">
        <v>3</v>
      </c>
      <c r="E540" s="3" t="s">
        <v>434</v>
      </c>
      <c r="F540" s="3" t="s">
        <v>435</v>
      </c>
      <c r="G540" s="3" t="s">
        <v>231</v>
      </c>
      <c r="H540" s="3" t="s">
        <v>23</v>
      </c>
      <c r="I540" s="3">
        <v>3</v>
      </c>
      <c r="O540" s="3">
        <v>3</v>
      </c>
    </row>
    <row r="541" spans="1:20">
      <c r="A541" s="3" t="s">
        <v>449</v>
      </c>
      <c r="C541" s="3">
        <v>3</v>
      </c>
      <c r="D541" s="3">
        <v>2</v>
      </c>
      <c r="E541" s="3" t="s">
        <v>163</v>
      </c>
      <c r="F541" s="3" t="s">
        <v>450</v>
      </c>
      <c r="G541" s="3" t="s">
        <v>29</v>
      </c>
      <c r="H541" s="3" t="s">
        <v>39</v>
      </c>
      <c r="I541" s="3">
        <v>2</v>
      </c>
      <c r="O541" s="3">
        <v>3</v>
      </c>
    </row>
    <row r="542" spans="1:20">
      <c r="A542" s="3" t="s">
        <v>2649</v>
      </c>
      <c r="C542" s="3">
        <v>3</v>
      </c>
      <c r="D542" s="3">
        <v>2</v>
      </c>
      <c r="E542" s="3" t="s">
        <v>1065</v>
      </c>
      <c r="F542" s="3" t="s">
        <v>2650</v>
      </c>
      <c r="G542" s="3" t="s">
        <v>2405</v>
      </c>
      <c r="H542" s="3" t="s">
        <v>2651</v>
      </c>
      <c r="I542" s="3">
        <v>2</v>
      </c>
      <c r="O542" s="3">
        <v>2</v>
      </c>
      <c r="S542" s="6">
        <v>1614.5</v>
      </c>
      <c r="T542" s="5">
        <v>-9.5699999999999993E-2</v>
      </c>
    </row>
    <row r="543" spans="1:20">
      <c r="A543" s="3" t="s">
        <v>436</v>
      </c>
      <c r="C543" s="3">
        <v>3</v>
      </c>
      <c r="D543" s="3">
        <v>1</v>
      </c>
      <c r="E543" s="3" t="s">
        <v>59</v>
      </c>
      <c r="F543" s="3" t="s">
        <v>437</v>
      </c>
      <c r="G543" s="3" t="s">
        <v>29</v>
      </c>
      <c r="H543" s="3" t="s">
        <v>318</v>
      </c>
      <c r="I543" s="3">
        <v>1</v>
      </c>
      <c r="J543" s="3">
        <v>16</v>
      </c>
      <c r="K543" s="3">
        <v>0</v>
      </c>
      <c r="L543" s="3">
        <v>4</v>
      </c>
      <c r="N543" s="3" t="s">
        <v>40</v>
      </c>
      <c r="O543" s="3">
        <v>3</v>
      </c>
    </row>
    <row r="544" spans="1:20">
      <c r="A544" s="3" t="s">
        <v>396</v>
      </c>
      <c r="C544" s="3">
        <v>3</v>
      </c>
      <c r="D544" s="3">
        <v>1</v>
      </c>
      <c r="E544" s="3" t="s">
        <v>59</v>
      </c>
      <c r="F544" s="3" t="s">
        <v>397</v>
      </c>
      <c r="G544" s="3" t="s">
        <v>131</v>
      </c>
      <c r="I544" s="3">
        <v>1</v>
      </c>
      <c r="O544" s="3">
        <v>3</v>
      </c>
      <c r="T544" s="5">
        <v>-0.89149999999999996</v>
      </c>
    </row>
    <row r="545" spans="1:20">
      <c r="A545" s="3" t="s">
        <v>402</v>
      </c>
      <c r="C545" s="3">
        <v>3</v>
      </c>
      <c r="D545" s="3">
        <v>1</v>
      </c>
      <c r="E545" s="3" t="s">
        <v>403</v>
      </c>
      <c r="F545" s="3" t="s">
        <v>404</v>
      </c>
      <c r="G545" s="3" t="s">
        <v>290</v>
      </c>
      <c r="H545" s="3" t="s">
        <v>23</v>
      </c>
      <c r="I545" s="3">
        <v>1</v>
      </c>
      <c r="K545" s="3">
        <v>0</v>
      </c>
      <c r="L545" s="3">
        <v>1</v>
      </c>
      <c r="N545" s="3" t="s">
        <v>40</v>
      </c>
      <c r="O545" s="3">
        <v>3</v>
      </c>
      <c r="R545" s="3">
        <v>3</v>
      </c>
    </row>
    <row r="546" spans="1:20">
      <c r="A546" s="3" t="s">
        <v>414</v>
      </c>
      <c r="C546" s="3">
        <v>3</v>
      </c>
      <c r="D546" s="3">
        <v>1</v>
      </c>
      <c r="E546" s="3" t="s">
        <v>59</v>
      </c>
      <c r="F546" s="3" t="s">
        <v>415</v>
      </c>
      <c r="G546" s="3" t="s">
        <v>29</v>
      </c>
      <c r="H546" s="3" t="s">
        <v>39</v>
      </c>
      <c r="I546" s="3">
        <v>1</v>
      </c>
      <c r="K546" s="3">
        <v>0</v>
      </c>
      <c r="L546" s="3">
        <v>2</v>
      </c>
      <c r="N546" s="3" t="s">
        <v>77</v>
      </c>
      <c r="O546" s="3">
        <v>3</v>
      </c>
    </row>
    <row r="547" spans="1:20">
      <c r="A547" s="3" t="s">
        <v>421</v>
      </c>
      <c r="C547" s="3">
        <v>3</v>
      </c>
      <c r="D547" s="3">
        <v>1</v>
      </c>
      <c r="E547" s="3" t="s">
        <v>422</v>
      </c>
      <c r="F547" s="3" t="s">
        <v>423</v>
      </c>
      <c r="G547" s="3" t="s">
        <v>424</v>
      </c>
      <c r="H547" s="3" t="s">
        <v>376</v>
      </c>
      <c r="I547" s="3">
        <v>1</v>
      </c>
      <c r="K547" s="3">
        <v>0</v>
      </c>
      <c r="L547" s="3">
        <v>1</v>
      </c>
      <c r="N547" s="3" t="s">
        <v>425</v>
      </c>
      <c r="O547" s="3">
        <v>3</v>
      </c>
      <c r="Q547" s="3">
        <v>1</v>
      </c>
      <c r="R547" s="3">
        <v>1</v>
      </c>
      <c r="S547" s="4">
        <v>62626</v>
      </c>
      <c r="T547" s="5">
        <v>0.40029999999999999</v>
      </c>
    </row>
    <row r="548" spans="1:20">
      <c r="A548" s="3" t="s">
        <v>444</v>
      </c>
      <c r="C548" s="3">
        <v>3</v>
      </c>
      <c r="D548" s="3">
        <v>1</v>
      </c>
      <c r="E548" s="3" t="s">
        <v>59</v>
      </c>
      <c r="F548" s="3" t="s">
        <v>445</v>
      </c>
      <c r="G548" s="3" t="s">
        <v>29</v>
      </c>
      <c r="H548" s="3" t="s">
        <v>39</v>
      </c>
      <c r="I548" s="3">
        <v>1</v>
      </c>
      <c r="O548" s="3">
        <v>3</v>
      </c>
    </row>
    <row r="549" spans="1:20">
      <c r="A549" s="3" t="s">
        <v>402</v>
      </c>
      <c r="C549" s="3">
        <v>3</v>
      </c>
      <c r="D549" s="3">
        <v>1</v>
      </c>
      <c r="E549" s="3" t="s">
        <v>403</v>
      </c>
      <c r="F549" s="3" t="s">
        <v>404</v>
      </c>
      <c r="G549" s="3" t="s">
        <v>290</v>
      </c>
      <c r="H549" s="3" t="s">
        <v>23</v>
      </c>
      <c r="I549" s="3">
        <v>1</v>
      </c>
      <c r="K549" s="3">
        <v>0</v>
      </c>
      <c r="L549" s="3">
        <v>1</v>
      </c>
      <c r="N549" s="3" t="s">
        <v>40</v>
      </c>
      <c r="O549" s="3">
        <v>3</v>
      </c>
      <c r="R549" s="3">
        <v>3</v>
      </c>
    </row>
    <row r="550" spans="1:20">
      <c r="A550" s="3" t="s">
        <v>2647</v>
      </c>
      <c r="C550" s="3">
        <v>3</v>
      </c>
      <c r="D550" s="3">
        <v>1</v>
      </c>
      <c r="E550" s="3" t="s">
        <v>371</v>
      </c>
      <c r="F550" s="3" t="s">
        <v>2648</v>
      </c>
      <c r="G550" s="3" t="s">
        <v>2405</v>
      </c>
      <c r="H550" s="3" t="s">
        <v>1520</v>
      </c>
      <c r="I550" s="3">
        <v>1</v>
      </c>
      <c r="O550" s="3">
        <v>2</v>
      </c>
    </row>
    <row r="551" spans="1:20">
      <c r="A551" s="3" t="s">
        <v>2654</v>
      </c>
      <c r="C551" s="3">
        <v>3</v>
      </c>
      <c r="D551" s="3">
        <v>1</v>
      </c>
      <c r="E551" s="3" t="s">
        <v>2655</v>
      </c>
      <c r="F551" s="3" t="s">
        <v>2656</v>
      </c>
      <c r="G551" s="3" t="s">
        <v>2405</v>
      </c>
      <c r="H551" s="3" t="s">
        <v>684</v>
      </c>
      <c r="I551" s="3">
        <v>1</v>
      </c>
      <c r="K551" s="3">
        <v>0</v>
      </c>
      <c r="L551" s="3">
        <v>0</v>
      </c>
      <c r="N551" s="3" t="s">
        <v>830</v>
      </c>
      <c r="O551" s="3">
        <v>3</v>
      </c>
      <c r="R551" s="3">
        <v>1</v>
      </c>
    </row>
    <row r="552" spans="1:20">
      <c r="A552" s="3" t="s">
        <v>3798</v>
      </c>
      <c r="C552" s="3">
        <v>3</v>
      </c>
      <c r="D552" s="3">
        <v>1</v>
      </c>
      <c r="E552" s="3" t="s">
        <v>3799</v>
      </c>
      <c r="F552" s="3" t="s">
        <v>3800</v>
      </c>
      <c r="G552" s="3" t="s">
        <v>3666</v>
      </c>
      <c r="I552" s="3">
        <v>1</v>
      </c>
      <c r="K552" s="3">
        <v>199</v>
      </c>
      <c r="L552" s="3">
        <v>13</v>
      </c>
      <c r="M552" s="3" t="s">
        <v>3801</v>
      </c>
      <c r="N552" s="3" t="s">
        <v>3693</v>
      </c>
      <c r="O552" s="3">
        <v>2</v>
      </c>
      <c r="Q552" s="3">
        <v>2</v>
      </c>
      <c r="S552" s="6">
        <v>10772679.17</v>
      </c>
      <c r="T552" s="5">
        <v>-0.27200000000000002</v>
      </c>
    </row>
    <row r="553" spans="1:20">
      <c r="A553" s="3" t="s">
        <v>3819</v>
      </c>
      <c r="C553" s="3">
        <v>3</v>
      </c>
      <c r="D553" s="3">
        <v>1</v>
      </c>
      <c r="E553" s="3" t="s">
        <v>482</v>
      </c>
      <c r="F553" s="3" t="s">
        <v>3820</v>
      </c>
      <c r="G553" s="3" t="s">
        <v>3666</v>
      </c>
      <c r="H553" s="3" t="s">
        <v>23</v>
      </c>
      <c r="I553" s="3">
        <v>1</v>
      </c>
      <c r="O553" s="3">
        <v>2</v>
      </c>
      <c r="R553" s="3">
        <v>1</v>
      </c>
    </row>
    <row r="554" spans="1:20">
      <c r="A554" s="3" t="s">
        <v>421</v>
      </c>
      <c r="C554" s="3">
        <v>3</v>
      </c>
      <c r="D554" s="3">
        <v>1</v>
      </c>
      <c r="E554" s="3" t="s">
        <v>422</v>
      </c>
      <c r="F554" s="3" t="s">
        <v>423</v>
      </c>
      <c r="G554" s="3" t="s">
        <v>424</v>
      </c>
      <c r="H554" s="3" t="s">
        <v>376</v>
      </c>
      <c r="I554" s="3">
        <v>1</v>
      </c>
      <c r="K554" s="3">
        <v>0</v>
      </c>
      <c r="L554" s="3">
        <v>1</v>
      </c>
      <c r="N554" s="3" t="s">
        <v>425</v>
      </c>
      <c r="O554" s="3">
        <v>3</v>
      </c>
      <c r="Q554" s="3">
        <v>1</v>
      </c>
      <c r="R554" s="3">
        <v>1</v>
      </c>
      <c r="S554" s="4">
        <v>62626</v>
      </c>
      <c r="T554" s="5">
        <v>0.40029999999999999</v>
      </c>
    </row>
    <row r="555" spans="1:20">
      <c r="A555" s="3" t="s">
        <v>446</v>
      </c>
      <c r="C555" s="3">
        <v>3</v>
      </c>
      <c r="E555" s="3" t="s">
        <v>447</v>
      </c>
      <c r="F555" s="3" t="s">
        <v>448</v>
      </c>
      <c r="G555" s="3" t="s">
        <v>29</v>
      </c>
      <c r="J555" s="3">
        <v>44</v>
      </c>
      <c r="O555" s="3">
        <v>3</v>
      </c>
      <c r="R555" s="3">
        <v>1</v>
      </c>
    </row>
    <row r="556" spans="1:20">
      <c r="A556" s="3" t="s">
        <v>398</v>
      </c>
      <c r="C556" s="3">
        <v>3</v>
      </c>
      <c r="E556" s="3" t="s">
        <v>70</v>
      </c>
      <c r="F556" s="3" t="s">
        <v>399</v>
      </c>
      <c r="G556" s="3" t="s">
        <v>29</v>
      </c>
      <c r="J556" s="3">
        <v>24</v>
      </c>
      <c r="O556" s="3">
        <v>3</v>
      </c>
    </row>
    <row r="557" spans="1:20">
      <c r="A557" s="3" t="s">
        <v>463</v>
      </c>
      <c r="C557" s="3">
        <v>3</v>
      </c>
      <c r="E557" s="3" t="s">
        <v>464</v>
      </c>
      <c r="F557" s="3" t="s">
        <v>465</v>
      </c>
      <c r="G557" s="3" t="s">
        <v>29</v>
      </c>
      <c r="J557" s="3">
        <v>13</v>
      </c>
      <c r="O557" s="3">
        <v>3</v>
      </c>
    </row>
    <row r="558" spans="1:20">
      <c r="A558" s="3" t="s">
        <v>405</v>
      </c>
      <c r="C558" s="3">
        <v>3</v>
      </c>
      <c r="E558" s="3" t="s">
        <v>251</v>
      </c>
      <c r="F558" s="3" t="s">
        <v>406</v>
      </c>
      <c r="G558" s="3" t="s">
        <v>407</v>
      </c>
      <c r="H558" s="3" t="s">
        <v>132</v>
      </c>
      <c r="J558" s="3">
        <v>12</v>
      </c>
      <c r="O558" s="3">
        <v>3</v>
      </c>
    </row>
    <row r="559" spans="1:20">
      <c r="A559" s="3" t="s">
        <v>408</v>
      </c>
      <c r="C559" s="3">
        <v>3</v>
      </c>
      <c r="E559" s="3" t="s">
        <v>409</v>
      </c>
      <c r="F559" s="3" t="s">
        <v>410</v>
      </c>
      <c r="G559" s="3" t="s">
        <v>29</v>
      </c>
      <c r="H559" s="3" t="s">
        <v>376</v>
      </c>
      <c r="J559" s="3">
        <v>12</v>
      </c>
      <c r="O559" s="3">
        <v>3</v>
      </c>
      <c r="Q559" s="3">
        <v>1</v>
      </c>
    </row>
    <row r="560" spans="1:20">
      <c r="A560" s="3" t="s">
        <v>431</v>
      </c>
      <c r="C560" s="3">
        <v>3</v>
      </c>
      <c r="E560" s="3" t="s">
        <v>73</v>
      </c>
      <c r="F560" s="3" t="s">
        <v>432</v>
      </c>
      <c r="G560" s="3" t="s">
        <v>29</v>
      </c>
      <c r="H560" s="3" t="s">
        <v>39</v>
      </c>
      <c r="J560" s="3">
        <v>12</v>
      </c>
      <c r="O560" s="3">
        <v>3</v>
      </c>
    </row>
    <row r="561" spans="1:20">
      <c r="A561" s="3" t="s">
        <v>405</v>
      </c>
      <c r="C561" s="3">
        <v>3</v>
      </c>
      <c r="E561" s="3" t="s">
        <v>251</v>
      </c>
      <c r="F561" s="3" t="s">
        <v>406</v>
      </c>
      <c r="G561" s="3" t="s">
        <v>407</v>
      </c>
      <c r="H561" s="3" t="s">
        <v>132</v>
      </c>
      <c r="J561" s="3">
        <v>12</v>
      </c>
      <c r="O561" s="3">
        <v>3</v>
      </c>
    </row>
    <row r="562" spans="1:20">
      <c r="A562" s="3" t="s">
        <v>405</v>
      </c>
      <c r="C562" s="3">
        <v>3</v>
      </c>
      <c r="E562" s="3" t="s">
        <v>251</v>
      </c>
      <c r="F562" s="3" t="s">
        <v>406</v>
      </c>
      <c r="G562" s="3" t="s">
        <v>407</v>
      </c>
      <c r="H562" s="3" t="s">
        <v>132</v>
      </c>
      <c r="J562" s="3">
        <v>12</v>
      </c>
      <c r="O562" s="3">
        <v>3</v>
      </c>
    </row>
    <row r="563" spans="1:20">
      <c r="A563" s="3" t="s">
        <v>400</v>
      </c>
      <c r="C563" s="3">
        <v>3</v>
      </c>
      <c r="E563" s="3" t="s">
        <v>371</v>
      </c>
      <c r="F563" s="3" t="s">
        <v>401</v>
      </c>
      <c r="G563" s="3" t="s">
        <v>29</v>
      </c>
      <c r="H563" s="3" t="s">
        <v>23</v>
      </c>
      <c r="J563" s="3">
        <v>10</v>
      </c>
      <c r="O563" s="3">
        <v>3</v>
      </c>
    </row>
    <row r="564" spans="1:20">
      <c r="A564" s="3" t="s">
        <v>416</v>
      </c>
      <c r="C564" s="3">
        <v>3</v>
      </c>
      <c r="E564" s="3" t="s">
        <v>48</v>
      </c>
      <c r="F564" s="3" t="s">
        <v>417</v>
      </c>
      <c r="G564" s="3" t="s">
        <v>29</v>
      </c>
      <c r="J564" s="3">
        <v>8</v>
      </c>
      <c r="O564" s="3">
        <v>3</v>
      </c>
      <c r="Q564" s="3">
        <v>1</v>
      </c>
    </row>
    <row r="565" spans="1:20">
      <c r="A565" s="3" t="s">
        <v>469</v>
      </c>
      <c r="C565" s="3">
        <v>3</v>
      </c>
      <c r="E565" s="3" t="s">
        <v>470</v>
      </c>
      <c r="F565" s="3" t="s">
        <v>471</v>
      </c>
      <c r="G565" s="3" t="s">
        <v>29</v>
      </c>
      <c r="J565" s="3">
        <v>5</v>
      </c>
      <c r="O565" s="3">
        <v>3</v>
      </c>
      <c r="T565" s="5">
        <v>0.65810000000000002</v>
      </c>
    </row>
    <row r="566" spans="1:20">
      <c r="A566" s="3" t="s">
        <v>386</v>
      </c>
      <c r="C566" s="3">
        <v>3</v>
      </c>
      <c r="E566" s="3" t="s">
        <v>70</v>
      </c>
      <c r="F566" s="3" t="s">
        <v>387</v>
      </c>
      <c r="G566" s="3" t="s">
        <v>29</v>
      </c>
      <c r="K566" s="3">
        <v>0</v>
      </c>
      <c r="L566" s="3">
        <v>1</v>
      </c>
      <c r="N566" s="3" t="s">
        <v>388</v>
      </c>
      <c r="O566" s="3">
        <v>3</v>
      </c>
      <c r="Q566" s="3">
        <v>1</v>
      </c>
      <c r="S566" s="6">
        <v>23087.33</v>
      </c>
      <c r="T566" s="5">
        <v>7.3300000000000004E-2</v>
      </c>
    </row>
    <row r="567" spans="1:20">
      <c r="A567" s="3" t="s">
        <v>389</v>
      </c>
      <c r="C567" s="3">
        <v>3</v>
      </c>
      <c r="E567" s="3" t="s">
        <v>27</v>
      </c>
      <c r="F567" s="3" t="s">
        <v>390</v>
      </c>
      <c r="G567" s="3" t="s">
        <v>391</v>
      </c>
      <c r="H567" s="3" t="s">
        <v>23</v>
      </c>
      <c r="K567" s="3">
        <v>0</v>
      </c>
      <c r="L567" s="3">
        <v>0</v>
      </c>
      <c r="N567" s="3" t="s">
        <v>77</v>
      </c>
      <c r="O567" s="3">
        <v>3</v>
      </c>
    </row>
    <row r="568" spans="1:20">
      <c r="A568" s="3" t="s">
        <v>392</v>
      </c>
      <c r="C568" s="3">
        <v>3</v>
      </c>
      <c r="E568" s="3" t="s">
        <v>59</v>
      </c>
      <c r="F568" s="3" t="s">
        <v>393</v>
      </c>
      <c r="G568" s="3" t="s">
        <v>103</v>
      </c>
      <c r="O568" s="3">
        <v>3</v>
      </c>
      <c r="R568" s="3">
        <v>1</v>
      </c>
    </row>
    <row r="569" spans="1:20">
      <c r="A569" s="3" t="s">
        <v>394</v>
      </c>
      <c r="C569" s="3">
        <v>3</v>
      </c>
      <c r="E569" s="3" t="s">
        <v>45</v>
      </c>
      <c r="F569" s="3" t="s">
        <v>395</v>
      </c>
      <c r="G569" s="3" t="s">
        <v>29</v>
      </c>
      <c r="O569" s="3">
        <v>3</v>
      </c>
      <c r="Q569" s="3">
        <v>2</v>
      </c>
    </row>
    <row r="570" spans="1:20">
      <c r="A570" s="3" t="s">
        <v>411</v>
      </c>
      <c r="C570" s="3">
        <v>3</v>
      </c>
      <c r="E570" s="3" t="s">
        <v>412</v>
      </c>
      <c r="F570" s="3" t="s">
        <v>413</v>
      </c>
      <c r="G570" s="3" t="s">
        <v>29</v>
      </c>
      <c r="H570" s="3" t="s">
        <v>39</v>
      </c>
      <c r="O570" s="3">
        <v>2</v>
      </c>
      <c r="R570" s="3">
        <v>1</v>
      </c>
    </row>
    <row r="571" spans="1:20">
      <c r="A571" s="3" t="s">
        <v>418</v>
      </c>
      <c r="C571" s="3">
        <v>3</v>
      </c>
      <c r="E571" s="3" t="s">
        <v>88</v>
      </c>
      <c r="F571" s="3" t="s">
        <v>419</v>
      </c>
      <c r="G571" s="3" t="s">
        <v>29</v>
      </c>
      <c r="H571" s="3" t="s">
        <v>420</v>
      </c>
      <c r="O571" s="3">
        <v>3</v>
      </c>
      <c r="R571" s="3">
        <v>3</v>
      </c>
    </row>
    <row r="572" spans="1:20">
      <c r="A572" s="3" t="s">
        <v>426</v>
      </c>
      <c r="C572" s="3">
        <v>3</v>
      </c>
      <c r="E572" s="3" t="s">
        <v>427</v>
      </c>
      <c r="F572" s="3" t="s">
        <v>428</v>
      </c>
      <c r="G572" s="3" t="s">
        <v>29</v>
      </c>
      <c r="O572" s="3">
        <v>3</v>
      </c>
    </row>
    <row r="573" spans="1:20">
      <c r="A573" s="3" t="s">
        <v>429</v>
      </c>
      <c r="C573" s="3">
        <v>3</v>
      </c>
      <c r="E573" s="3" t="s">
        <v>56</v>
      </c>
      <c r="F573" s="3" t="s">
        <v>430</v>
      </c>
      <c r="G573" s="3" t="s">
        <v>29</v>
      </c>
      <c r="O573" s="3">
        <v>3</v>
      </c>
      <c r="R573" s="3">
        <v>3</v>
      </c>
      <c r="S573" s="6">
        <v>1386.83</v>
      </c>
      <c r="T573" s="5">
        <v>0.159</v>
      </c>
    </row>
    <row r="574" spans="1:20">
      <c r="A574" s="3" t="s">
        <v>438</v>
      </c>
      <c r="C574" s="3">
        <v>3</v>
      </c>
      <c r="E574" s="3" t="s">
        <v>439</v>
      </c>
      <c r="F574" s="3" t="s">
        <v>440</v>
      </c>
      <c r="G574" s="3" t="s">
        <v>103</v>
      </c>
      <c r="H574" s="3" t="s">
        <v>23</v>
      </c>
      <c r="O574" s="3">
        <v>3</v>
      </c>
      <c r="Q574" s="3">
        <v>1</v>
      </c>
      <c r="R574" s="3">
        <v>3</v>
      </c>
    </row>
    <row r="575" spans="1:20">
      <c r="A575" s="3" t="s">
        <v>441</v>
      </c>
      <c r="C575" s="3">
        <v>3</v>
      </c>
      <c r="E575" s="3" t="s">
        <v>442</v>
      </c>
      <c r="F575" s="3" t="s">
        <v>443</v>
      </c>
      <c r="G575" s="3" t="s">
        <v>131</v>
      </c>
      <c r="K575" s="3">
        <v>0</v>
      </c>
      <c r="L575" s="3">
        <v>2</v>
      </c>
      <c r="N575" s="3" t="s">
        <v>77</v>
      </c>
      <c r="O575" s="3">
        <v>2</v>
      </c>
      <c r="Q575" s="3">
        <v>3</v>
      </c>
      <c r="R575" s="3">
        <v>3</v>
      </c>
    </row>
    <row r="576" spans="1:20">
      <c r="A576" s="3" t="s">
        <v>451</v>
      </c>
      <c r="C576" s="3">
        <v>3</v>
      </c>
      <c r="E576" s="3" t="s">
        <v>59</v>
      </c>
      <c r="F576" s="3" t="s">
        <v>452</v>
      </c>
      <c r="G576" s="3" t="s">
        <v>29</v>
      </c>
      <c r="H576" s="3" t="s">
        <v>23</v>
      </c>
      <c r="O576" s="3">
        <v>2</v>
      </c>
      <c r="Q576" s="3">
        <v>2</v>
      </c>
    </row>
    <row r="577" spans="1:20">
      <c r="A577" s="3" t="s">
        <v>453</v>
      </c>
      <c r="C577" s="3">
        <v>3</v>
      </c>
      <c r="E577" s="3" t="s">
        <v>454</v>
      </c>
      <c r="F577" s="3" t="s">
        <v>455</v>
      </c>
      <c r="G577" s="3" t="s">
        <v>29</v>
      </c>
      <c r="H577" s="3" t="s">
        <v>39</v>
      </c>
      <c r="K577" s="3">
        <v>0</v>
      </c>
      <c r="L577" s="3">
        <v>1</v>
      </c>
      <c r="N577" s="3" t="s">
        <v>40</v>
      </c>
      <c r="O577" s="3">
        <v>3</v>
      </c>
      <c r="Q577" s="3">
        <v>1</v>
      </c>
      <c r="R577" s="3">
        <v>1</v>
      </c>
    </row>
    <row r="578" spans="1:20">
      <c r="A578" s="3" t="s">
        <v>456</v>
      </c>
      <c r="C578" s="3">
        <v>3</v>
      </c>
      <c r="E578" s="3" t="s">
        <v>152</v>
      </c>
      <c r="F578" s="3" t="s">
        <v>456</v>
      </c>
      <c r="G578" s="3" t="s">
        <v>29</v>
      </c>
      <c r="O578" s="3">
        <v>3</v>
      </c>
      <c r="R578" s="3">
        <v>3</v>
      </c>
      <c r="S578" s="4">
        <v>1902</v>
      </c>
      <c r="T578" s="5">
        <v>1.6279999999999999</v>
      </c>
    </row>
    <row r="579" spans="1:20">
      <c r="A579" s="3" t="s">
        <v>457</v>
      </c>
      <c r="C579" s="3">
        <v>3</v>
      </c>
      <c r="E579" s="3" t="s">
        <v>458</v>
      </c>
      <c r="F579" s="3" t="s">
        <v>459</v>
      </c>
      <c r="G579" s="3" t="s">
        <v>29</v>
      </c>
      <c r="H579" s="3" t="s">
        <v>39</v>
      </c>
      <c r="O579" s="3">
        <v>3</v>
      </c>
    </row>
    <row r="580" spans="1:20">
      <c r="A580" s="3" t="s">
        <v>460</v>
      </c>
      <c r="C580" s="3">
        <v>3</v>
      </c>
      <c r="E580" s="3" t="s">
        <v>59</v>
      </c>
      <c r="F580" s="3" t="s">
        <v>461</v>
      </c>
      <c r="G580" s="3" t="s">
        <v>29</v>
      </c>
      <c r="H580" s="3" t="s">
        <v>23</v>
      </c>
      <c r="K580" s="3">
        <v>0</v>
      </c>
      <c r="L580" s="3">
        <v>2</v>
      </c>
      <c r="N580" s="3" t="s">
        <v>462</v>
      </c>
      <c r="O580" s="3">
        <v>3</v>
      </c>
      <c r="Q580" s="3">
        <v>1</v>
      </c>
    </row>
    <row r="581" spans="1:20">
      <c r="A581" s="3" t="s">
        <v>466</v>
      </c>
      <c r="C581" s="3">
        <v>3</v>
      </c>
      <c r="E581" s="3" t="s">
        <v>467</v>
      </c>
      <c r="F581" s="3" t="s">
        <v>468</v>
      </c>
      <c r="G581" s="3" t="s">
        <v>29</v>
      </c>
      <c r="O581" s="3">
        <v>3</v>
      </c>
      <c r="Q581" s="3">
        <v>1</v>
      </c>
      <c r="R581" s="3">
        <v>1</v>
      </c>
    </row>
    <row r="582" spans="1:20">
      <c r="A582" s="3" t="s">
        <v>472</v>
      </c>
      <c r="C582" s="3">
        <v>3</v>
      </c>
      <c r="E582" s="3" t="s">
        <v>473</v>
      </c>
      <c r="F582" s="3" t="s">
        <v>474</v>
      </c>
      <c r="G582" s="3" t="s">
        <v>29</v>
      </c>
      <c r="O582" s="3">
        <v>3</v>
      </c>
      <c r="R582" s="3">
        <v>3</v>
      </c>
      <c r="S582" s="6">
        <v>25184993.670000002</v>
      </c>
      <c r="T582" s="5">
        <v>-0.13170000000000001</v>
      </c>
    </row>
    <row r="583" spans="1:20">
      <c r="A583" s="3" t="s">
        <v>392</v>
      </c>
      <c r="C583" s="3">
        <v>3</v>
      </c>
      <c r="E583" s="3" t="s">
        <v>59</v>
      </c>
      <c r="F583" s="3" t="s">
        <v>393</v>
      </c>
      <c r="G583" s="3" t="s">
        <v>103</v>
      </c>
      <c r="O583" s="3">
        <v>3</v>
      </c>
      <c r="R583" s="3">
        <v>1</v>
      </c>
    </row>
    <row r="584" spans="1:20">
      <c r="A584" s="3" t="s">
        <v>2634</v>
      </c>
      <c r="C584" s="3">
        <v>3</v>
      </c>
      <c r="E584" s="3" t="s">
        <v>70</v>
      </c>
      <c r="F584" s="3" t="s">
        <v>2635</v>
      </c>
      <c r="G584" s="3" t="s">
        <v>2405</v>
      </c>
      <c r="H584" s="3" t="s">
        <v>39</v>
      </c>
      <c r="O584" s="3">
        <v>3</v>
      </c>
      <c r="Q584" s="3">
        <v>1</v>
      </c>
      <c r="R584" s="3">
        <v>3</v>
      </c>
    </row>
    <row r="585" spans="1:20">
      <c r="A585" s="3" t="s">
        <v>2636</v>
      </c>
      <c r="C585" s="3">
        <v>3</v>
      </c>
      <c r="E585" s="3" t="s">
        <v>88</v>
      </c>
      <c r="F585" s="3" t="s">
        <v>2637</v>
      </c>
      <c r="G585" s="3" t="s">
        <v>2405</v>
      </c>
      <c r="H585" s="3" t="s">
        <v>39</v>
      </c>
      <c r="O585" s="3">
        <v>2</v>
      </c>
      <c r="Q585" s="3">
        <v>2</v>
      </c>
    </row>
    <row r="586" spans="1:20">
      <c r="A586" s="3" t="s">
        <v>2638</v>
      </c>
      <c r="C586" s="3">
        <v>3</v>
      </c>
      <c r="E586" s="3" t="s">
        <v>653</v>
      </c>
      <c r="F586" s="3" t="s">
        <v>2639</v>
      </c>
      <c r="G586" s="3" t="s">
        <v>2405</v>
      </c>
      <c r="H586" s="3" t="s">
        <v>335</v>
      </c>
      <c r="O586" s="3">
        <v>3</v>
      </c>
      <c r="Q586" s="3">
        <v>1</v>
      </c>
      <c r="S586" s="6">
        <v>14161.83</v>
      </c>
      <c r="T586" s="5">
        <v>-2.1999999999999999E-2</v>
      </c>
    </row>
    <row r="587" spans="1:20">
      <c r="A587" s="3" t="s">
        <v>2640</v>
      </c>
      <c r="C587" s="3">
        <v>3</v>
      </c>
      <c r="E587" s="3" t="s">
        <v>59</v>
      </c>
      <c r="F587" s="3" t="s">
        <v>2641</v>
      </c>
      <c r="G587" s="3" t="s">
        <v>2405</v>
      </c>
      <c r="H587" s="3" t="s">
        <v>39</v>
      </c>
      <c r="K587" s="3">
        <v>0</v>
      </c>
      <c r="L587" s="3">
        <v>1</v>
      </c>
      <c r="N587" s="3" t="s">
        <v>40</v>
      </c>
      <c r="O587" s="3">
        <v>3</v>
      </c>
      <c r="Q587" s="3">
        <v>1</v>
      </c>
      <c r="R587" s="3">
        <v>1</v>
      </c>
    </row>
    <row r="588" spans="1:20">
      <c r="A588" s="3" t="s">
        <v>2642</v>
      </c>
      <c r="C588" s="3">
        <v>3</v>
      </c>
      <c r="E588" s="3" t="s">
        <v>689</v>
      </c>
      <c r="F588" s="3" t="s">
        <v>2643</v>
      </c>
      <c r="G588" s="3" t="s">
        <v>2644</v>
      </c>
      <c r="H588" s="3" t="s">
        <v>39</v>
      </c>
      <c r="O588" s="3">
        <v>2</v>
      </c>
      <c r="R588" s="3">
        <v>2</v>
      </c>
    </row>
    <row r="589" spans="1:20">
      <c r="A589" s="3" t="s">
        <v>2645</v>
      </c>
      <c r="C589" s="3">
        <v>3</v>
      </c>
      <c r="E589" s="3" t="s">
        <v>1035</v>
      </c>
      <c r="F589" s="3" t="s">
        <v>2646</v>
      </c>
      <c r="G589" s="3" t="s">
        <v>2405</v>
      </c>
      <c r="O589" s="3">
        <v>2</v>
      </c>
      <c r="Q589" s="3">
        <v>2</v>
      </c>
    </row>
    <row r="590" spans="1:20">
      <c r="A590" s="3" t="s">
        <v>438</v>
      </c>
      <c r="C590" s="3">
        <v>3</v>
      </c>
      <c r="E590" s="3" t="s">
        <v>439</v>
      </c>
      <c r="F590" s="3" t="s">
        <v>440</v>
      </c>
      <c r="G590" s="3" t="s">
        <v>103</v>
      </c>
      <c r="H590" s="3" t="s">
        <v>23</v>
      </c>
      <c r="O590" s="3">
        <v>3</v>
      </c>
      <c r="Q590" s="3">
        <v>1</v>
      </c>
      <c r="R590" s="3">
        <v>3</v>
      </c>
    </row>
    <row r="591" spans="1:20">
      <c r="A591" s="3" t="s">
        <v>2652</v>
      </c>
      <c r="C591" s="3">
        <v>3</v>
      </c>
      <c r="E591" s="3" t="s">
        <v>766</v>
      </c>
      <c r="F591" s="3" t="s">
        <v>2653</v>
      </c>
      <c r="G591" s="3" t="s">
        <v>2405</v>
      </c>
      <c r="K591" s="3">
        <v>0</v>
      </c>
      <c r="L591" s="3">
        <v>1</v>
      </c>
      <c r="N591" s="3" t="s">
        <v>77</v>
      </c>
      <c r="O591" s="3">
        <v>3</v>
      </c>
      <c r="R591" s="3">
        <v>1</v>
      </c>
    </row>
    <row r="592" spans="1:20">
      <c r="A592" s="3" t="s">
        <v>2657</v>
      </c>
      <c r="C592" s="3">
        <v>3</v>
      </c>
      <c r="E592" s="3" t="s">
        <v>2658</v>
      </c>
      <c r="F592" s="3" t="s">
        <v>2659</v>
      </c>
      <c r="G592" s="3" t="s">
        <v>2405</v>
      </c>
      <c r="O592" s="3">
        <v>3</v>
      </c>
      <c r="Q592" s="3">
        <v>3</v>
      </c>
    </row>
    <row r="593" spans="1:20">
      <c r="A593" s="3" t="s">
        <v>2660</v>
      </c>
      <c r="C593" s="3">
        <v>3</v>
      </c>
      <c r="E593" s="3" t="s">
        <v>324</v>
      </c>
      <c r="F593" s="3" t="s">
        <v>2661</v>
      </c>
      <c r="G593" s="3" t="s">
        <v>2405</v>
      </c>
      <c r="H593" s="3" t="s">
        <v>852</v>
      </c>
      <c r="O593" s="3">
        <v>3</v>
      </c>
      <c r="Q593" s="3">
        <v>3</v>
      </c>
    </row>
    <row r="594" spans="1:20">
      <c r="A594" s="3" t="s">
        <v>2662</v>
      </c>
      <c r="C594" s="3">
        <v>3</v>
      </c>
      <c r="E594" s="3" t="s">
        <v>653</v>
      </c>
      <c r="F594" s="3" t="s">
        <v>2663</v>
      </c>
      <c r="G594" s="3" t="s">
        <v>2405</v>
      </c>
      <c r="H594" s="3" t="s">
        <v>39</v>
      </c>
      <c r="O594" s="3">
        <v>3</v>
      </c>
    </row>
    <row r="595" spans="1:20">
      <c r="A595" s="3" t="s">
        <v>2664</v>
      </c>
      <c r="C595" s="3">
        <v>3</v>
      </c>
      <c r="E595" s="3" t="s">
        <v>70</v>
      </c>
      <c r="F595" s="3" t="s">
        <v>2665</v>
      </c>
      <c r="G595" s="3" t="s">
        <v>2405</v>
      </c>
      <c r="O595" s="3">
        <v>2</v>
      </c>
      <c r="Q595" s="3">
        <v>1</v>
      </c>
      <c r="R595" s="3">
        <v>2</v>
      </c>
    </row>
    <row r="596" spans="1:20">
      <c r="A596" s="3" t="s">
        <v>2666</v>
      </c>
      <c r="C596" s="3">
        <v>3</v>
      </c>
      <c r="E596" s="3" t="s">
        <v>59</v>
      </c>
      <c r="F596" s="3" t="s">
        <v>2667</v>
      </c>
      <c r="G596" s="3" t="s">
        <v>2405</v>
      </c>
      <c r="O596" s="3">
        <v>3</v>
      </c>
      <c r="R596" s="3">
        <v>2</v>
      </c>
    </row>
    <row r="597" spans="1:20">
      <c r="A597" s="3" t="s">
        <v>3796</v>
      </c>
      <c r="C597" s="3">
        <v>3</v>
      </c>
      <c r="E597" s="3" t="s">
        <v>653</v>
      </c>
      <c r="F597" s="3" t="s">
        <v>3797</v>
      </c>
      <c r="G597" s="3" t="s">
        <v>3666</v>
      </c>
      <c r="K597" s="4">
        <v>1337</v>
      </c>
      <c r="L597" s="3">
        <v>101</v>
      </c>
      <c r="M597" s="3" t="s">
        <v>24</v>
      </c>
      <c r="N597" s="3" t="s">
        <v>25</v>
      </c>
      <c r="O597" s="3">
        <v>2</v>
      </c>
      <c r="S597" s="6">
        <v>13928013.33</v>
      </c>
      <c r="T597" s="5">
        <v>-0.1404</v>
      </c>
    </row>
    <row r="598" spans="1:20">
      <c r="A598" s="3" t="s">
        <v>3802</v>
      </c>
      <c r="C598" s="3">
        <v>3</v>
      </c>
      <c r="E598" s="3" t="s">
        <v>51</v>
      </c>
      <c r="F598" s="3" t="s">
        <v>3803</v>
      </c>
      <c r="G598" s="3" t="s">
        <v>3666</v>
      </c>
      <c r="K598" s="3">
        <v>40</v>
      </c>
      <c r="L598" s="3">
        <v>0</v>
      </c>
      <c r="M598" s="3" t="s">
        <v>829</v>
      </c>
      <c r="O598" s="3">
        <v>2</v>
      </c>
      <c r="S598" s="6">
        <v>3497482.33</v>
      </c>
      <c r="T598" s="5">
        <v>-6.3700000000000007E-2</v>
      </c>
    </row>
    <row r="599" spans="1:20">
      <c r="A599" s="3" t="s">
        <v>3804</v>
      </c>
      <c r="C599" s="3">
        <v>3</v>
      </c>
      <c r="E599" s="3" t="s">
        <v>212</v>
      </c>
      <c r="F599" s="3" t="s">
        <v>3805</v>
      </c>
      <c r="G599" s="3" t="s">
        <v>3666</v>
      </c>
      <c r="O599" s="3">
        <v>3</v>
      </c>
      <c r="Q599" s="3">
        <v>2</v>
      </c>
      <c r="S599" s="4">
        <v>12949480</v>
      </c>
      <c r="T599" s="5">
        <v>-2.5000000000000001E-2</v>
      </c>
    </row>
    <row r="600" spans="1:20">
      <c r="A600" s="3" t="s">
        <v>3806</v>
      </c>
      <c r="C600" s="3">
        <v>3</v>
      </c>
      <c r="E600" s="3" t="s">
        <v>3807</v>
      </c>
      <c r="F600" s="3" t="s">
        <v>3808</v>
      </c>
      <c r="G600" s="3" t="s">
        <v>3666</v>
      </c>
      <c r="O600" s="3">
        <v>3</v>
      </c>
      <c r="Q600" s="3">
        <v>1</v>
      </c>
      <c r="R600" s="3">
        <v>1</v>
      </c>
      <c r="S600" s="6">
        <v>5246921.67</v>
      </c>
      <c r="T600" s="5">
        <v>-7.6799999999999993E-2</v>
      </c>
    </row>
    <row r="601" spans="1:20">
      <c r="A601" s="3" t="s">
        <v>3809</v>
      </c>
      <c r="C601" s="3">
        <v>3</v>
      </c>
      <c r="E601" s="3" t="s">
        <v>588</v>
      </c>
      <c r="F601" s="3" t="s">
        <v>3810</v>
      </c>
      <c r="G601" s="3" t="s">
        <v>3666</v>
      </c>
      <c r="K601" s="4">
        <v>1461</v>
      </c>
      <c r="L601" s="3">
        <v>150</v>
      </c>
      <c r="M601" s="3" t="s">
        <v>24</v>
      </c>
      <c r="N601" s="3" t="s">
        <v>25</v>
      </c>
      <c r="O601" s="3">
        <v>2</v>
      </c>
      <c r="Q601" s="3">
        <v>2</v>
      </c>
      <c r="S601" s="6">
        <v>2435094.17</v>
      </c>
      <c r="T601" s="5">
        <v>6.2399999999999997E-2</v>
      </c>
    </row>
    <row r="602" spans="1:20">
      <c r="A602" s="3" t="s">
        <v>3811</v>
      </c>
      <c r="C602" s="3">
        <v>3</v>
      </c>
      <c r="E602" s="3" t="s">
        <v>3812</v>
      </c>
      <c r="F602" s="3" t="s">
        <v>3813</v>
      </c>
      <c r="G602" s="3" t="s">
        <v>3666</v>
      </c>
      <c r="K602" s="3">
        <v>327</v>
      </c>
      <c r="L602" s="3">
        <v>33</v>
      </c>
      <c r="M602" s="3" t="s">
        <v>24</v>
      </c>
      <c r="N602" s="3" t="s">
        <v>25</v>
      </c>
      <c r="O602" s="3">
        <v>3</v>
      </c>
      <c r="Q602" s="3">
        <v>2</v>
      </c>
      <c r="S602" s="6">
        <v>3538490.83</v>
      </c>
      <c r="T602" s="5">
        <v>-0.1149</v>
      </c>
    </row>
    <row r="603" spans="1:20">
      <c r="A603" s="3" t="s">
        <v>3814</v>
      </c>
      <c r="C603" s="3">
        <v>3</v>
      </c>
      <c r="E603" s="3" t="s">
        <v>212</v>
      </c>
      <c r="F603" s="3" t="s">
        <v>3815</v>
      </c>
      <c r="G603" s="3" t="s">
        <v>3666</v>
      </c>
      <c r="K603" s="3">
        <v>7</v>
      </c>
      <c r="L603" s="3">
        <v>4</v>
      </c>
      <c r="M603" s="3" t="s">
        <v>3816</v>
      </c>
      <c r="N603" s="3" t="s">
        <v>25</v>
      </c>
      <c r="O603" s="3">
        <v>2</v>
      </c>
      <c r="R603" s="3">
        <v>1</v>
      </c>
      <c r="S603" s="6">
        <v>488878.33</v>
      </c>
      <c r="T603" s="5">
        <v>0.15720000000000001</v>
      </c>
    </row>
    <row r="604" spans="1:20">
      <c r="A604" s="3" t="s">
        <v>3817</v>
      </c>
      <c r="C604" s="3">
        <v>3</v>
      </c>
      <c r="E604" s="3" t="s">
        <v>473</v>
      </c>
      <c r="F604" s="3" t="s">
        <v>3818</v>
      </c>
      <c r="G604" s="3" t="s">
        <v>3666</v>
      </c>
      <c r="O604" s="3">
        <v>3</v>
      </c>
      <c r="Q604" s="3">
        <v>1</v>
      </c>
    </row>
    <row r="605" spans="1:20">
      <c r="A605" s="3" t="s">
        <v>3821</v>
      </c>
      <c r="C605" s="3">
        <v>3</v>
      </c>
      <c r="E605" s="3" t="s">
        <v>442</v>
      </c>
      <c r="F605" s="3" t="s">
        <v>3822</v>
      </c>
      <c r="G605" s="3" t="s">
        <v>3666</v>
      </c>
      <c r="H605" s="3" t="s">
        <v>39</v>
      </c>
      <c r="O605" s="3">
        <v>3</v>
      </c>
      <c r="Q605" s="3">
        <v>1</v>
      </c>
    </row>
    <row r="606" spans="1:20">
      <c r="A606" s="3" t="s">
        <v>4065</v>
      </c>
      <c r="C606" s="3">
        <v>3</v>
      </c>
      <c r="E606" s="3" t="s">
        <v>70</v>
      </c>
      <c r="F606" s="3" t="s">
        <v>4066</v>
      </c>
      <c r="G606" s="3" t="s">
        <v>4031</v>
      </c>
      <c r="K606" s="3">
        <v>0</v>
      </c>
      <c r="L606" s="3">
        <v>4</v>
      </c>
      <c r="N606" s="3" t="s">
        <v>40</v>
      </c>
      <c r="O606" s="3">
        <v>3</v>
      </c>
      <c r="Q606" s="3">
        <v>1</v>
      </c>
      <c r="S606" s="6">
        <v>18279.5</v>
      </c>
      <c r="T606" s="5">
        <v>0.1381</v>
      </c>
    </row>
    <row r="607" spans="1:20">
      <c r="A607" s="3" t="s">
        <v>4067</v>
      </c>
      <c r="C607" s="3">
        <v>3</v>
      </c>
      <c r="E607" s="3" t="s">
        <v>689</v>
      </c>
      <c r="F607" s="3" t="s">
        <v>4068</v>
      </c>
      <c r="G607" s="3" t="s">
        <v>4031</v>
      </c>
      <c r="O607" s="3">
        <v>2</v>
      </c>
      <c r="R607" s="3">
        <v>2</v>
      </c>
      <c r="S607" s="6">
        <v>7410198.5</v>
      </c>
      <c r="T607" s="5">
        <v>7.3499999999999996E-2</v>
      </c>
    </row>
    <row r="608" spans="1:20">
      <c r="A608" s="3" t="s">
        <v>4205</v>
      </c>
      <c r="C608" s="3">
        <v>3</v>
      </c>
      <c r="E608" s="3" t="s">
        <v>177</v>
      </c>
      <c r="F608" s="3" t="s">
        <v>4206</v>
      </c>
      <c r="G608" s="3" t="s">
        <v>4203</v>
      </c>
      <c r="O608" s="3">
        <v>3</v>
      </c>
      <c r="R608" s="3">
        <v>3</v>
      </c>
    </row>
    <row r="609" spans="1:20">
      <c r="A609" s="3" t="s">
        <v>319</v>
      </c>
      <c r="C609" s="3">
        <v>2</v>
      </c>
      <c r="D609" s="3">
        <v>1</v>
      </c>
      <c r="E609" s="3" t="s">
        <v>73</v>
      </c>
      <c r="F609" s="3" t="s">
        <v>320</v>
      </c>
      <c r="G609" s="3" t="s">
        <v>29</v>
      </c>
      <c r="H609" s="3" t="s">
        <v>39</v>
      </c>
      <c r="I609" s="3">
        <v>1</v>
      </c>
      <c r="J609" s="3">
        <v>12</v>
      </c>
      <c r="O609" s="3">
        <v>2</v>
      </c>
      <c r="Q609" s="3">
        <v>1</v>
      </c>
      <c r="R609" s="3">
        <v>1</v>
      </c>
    </row>
    <row r="610" spans="1:20">
      <c r="A610" s="3" t="s">
        <v>275</v>
      </c>
      <c r="C610" s="3">
        <v>2</v>
      </c>
      <c r="D610" s="3">
        <v>1</v>
      </c>
      <c r="E610" s="3" t="s">
        <v>59</v>
      </c>
      <c r="F610" s="3" t="s">
        <v>276</v>
      </c>
      <c r="G610" s="3" t="s">
        <v>29</v>
      </c>
      <c r="H610" s="3" t="s">
        <v>108</v>
      </c>
      <c r="I610" s="3">
        <v>1</v>
      </c>
      <c r="O610" s="3">
        <v>2</v>
      </c>
      <c r="Q610" s="3">
        <v>1</v>
      </c>
      <c r="S610" s="4">
        <v>11418</v>
      </c>
      <c r="T610" s="5">
        <v>-0.24890000000000001</v>
      </c>
    </row>
    <row r="611" spans="1:20">
      <c r="A611" s="3" t="s">
        <v>297</v>
      </c>
      <c r="C611" s="3">
        <v>2</v>
      </c>
      <c r="D611" s="3">
        <v>1</v>
      </c>
      <c r="E611" s="3" t="s">
        <v>37</v>
      </c>
      <c r="F611" s="3" t="s">
        <v>298</v>
      </c>
      <c r="G611" s="3" t="s">
        <v>29</v>
      </c>
      <c r="H611" s="3" t="s">
        <v>39</v>
      </c>
      <c r="I611" s="3">
        <v>1</v>
      </c>
      <c r="O611" s="3">
        <v>2</v>
      </c>
      <c r="Q611" s="3">
        <v>1</v>
      </c>
    </row>
    <row r="612" spans="1:20">
      <c r="A612" s="3" t="s">
        <v>351</v>
      </c>
      <c r="C612" s="3">
        <v>2</v>
      </c>
      <c r="D612" s="3">
        <v>1</v>
      </c>
      <c r="E612" s="3" t="s">
        <v>59</v>
      </c>
      <c r="F612" s="3" t="s">
        <v>352</v>
      </c>
      <c r="G612" s="3" t="s">
        <v>103</v>
      </c>
      <c r="H612" s="3" t="s">
        <v>23</v>
      </c>
      <c r="I612" s="3">
        <v>1</v>
      </c>
      <c r="O612" s="3">
        <v>2</v>
      </c>
    </row>
    <row r="613" spans="1:20">
      <c r="A613" s="3" t="s">
        <v>2566</v>
      </c>
      <c r="C613" s="3">
        <v>2</v>
      </c>
      <c r="D613" s="3">
        <v>1</v>
      </c>
      <c r="E613" s="3" t="s">
        <v>2567</v>
      </c>
      <c r="F613" s="3" t="s">
        <v>2568</v>
      </c>
      <c r="G613" s="3" t="s">
        <v>2405</v>
      </c>
      <c r="H613" s="3" t="s">
        <v>23</v>
      </c>
      <c r="I613" s="3">
        <v>1</v>
      </c>
      <c r="O613" s="3">
        <v>2</v>
      </c>
    </row>
    <row r="614" spans="1:20">
      <c r="A614" s="3" t="s">
        <v>2610</v>
      </c>
      <c r="C614" s="3">
        <v>2</v>
      </c>
      <c r="D614" s="3">
        <v>1</v>
      </c>
      <c r="E614" s="3" t="s">
        <v>564</v>
      </c>
      <c r="F614" s="3" t="s">
        <v>2611</v>
      </c>
      <c r="G614" s="3" t="s">
        <v>2405</v>
      </c>
      <c r="I614" s="3">
        <v>1</v>
      </c>
      <c r="O614" s="3">
        <v>2</v>
      </c>
      <c r="R614" s="3">
        <v>1</v>
      </c>
    </row>
    <row r="615" spans="1:20">
      <c r="A615" s="3" t="s">
        <v>2619</v>
      </c>
      <c r="C615" s="3">
        <v>2</v>
      </c>
      <c r="D615" s="3">
        <v>1</v>
      </c>
      <c r="E615" s="3" t="s">
        <v>383</v>
      </c>
      <c r="F615" s="3" t="s">
        <v>2620</v>
      </c>
      <c r="G615" s="3" t="s">
        <v>2405</v>
      </c>
      <c r="I615" s="3">
        <v>1</v>
      </c>
      <c r="O615" s="3">
        <v>2</v>
      </c>
      <c r="Q615" s="3">
        <v>1</v>
      </c>
    </row>
    <row r="616" spans="1:20">
      <c r="A616" s="3" t="s">
        <v>351</v>
      </c>
      <c r="C616" s="3">
        <v>2</v>
      </c>
      <c r="D616" s="3">
        <v>1</v>
      </c>
      <c r="E616" s="3" t="s">
        <v>59</v>
      </c>
      <c r="F616" s="3" t="s">
        <v>352</v>
      </c>
      <c r="G616" s="3" t="s">
        <v>103</v>
      </c>
      <c r="H616" s="3" t="s">
        <v>23</v>
      </c>
      <c r="I616" s="3">
        <v>1</v>
      </c>
      <c r="O616" s="3">
        <v>2</v>
      </c>
    </row>
    <row r="617" spans="1:20">
      <c r="A617" s="3" t="s">
        <v>2630</v>
      </c>
      <c r="C617" s="3">
        <v>2</v>
      </c>
      <c r="D617" s="3">
        <v>1</v>
      </c>
      <c r="E617" s="3" t="s">
        <v>70</v>
      </c>
      <c r="F617" s="3" t="s">
        <v>2631</v>
      </c>
      <c r="G617" s="3" t="s">
        <v>2405</v>
      </c>
      <c r="I617" s="3">
        <v>1</v>
      </c>
      <c r="O617" s="3">
        <v>2</v>
      </c>
    </row>
    <row r="618" spans="1:20">
      <c r="A618" s="3" t="s">
        <v>2632</v>
      </c>
      <c r="C618" s="3">
        <v>2</v>
      </c>
      <c r="D618" s="3">
        <v>1</v>
      </c>
      <c r="E618" s="3" t="s">
        <v>994</v>
      </c>
      <c r="F618" s="3" t="s">
        <v>2633</v>
      </c>
      <c r="G618" s="3" t="s">
        <v>2405</v>
      </c>
      <c r="I618" s="3">
        <v>1</v>
      </c>
      <c r="O618" s="3">
        <v>2</v>
      </c>
    </row>
    <row r="619" spans="1:20">
      <c r="A619" s="3" t="s">
        <v>3759</v>
      </c>
      <c r="C619" s="3">
        <v>2</v>
      </c>
      <c r="D619" s="3">
        <v>1</v>
      </c>
      <c r="E619" s="3" t="s">
        <v>3760</v>
      </c>
      <c r="F619" s="3" t="s">
        <v>3761</v>
      </c>
      <c r="G619" s="3" t="s">
        <v>3666</v>
      </c>
      <c r="I619" s="3">
        <v>1</v>
      </c>
      <c r="K619" s="3">
        <v>0</v>
      </c>
      <c r="L619" s="3">
        <v>0</v>
      </c>
      <c r="M619" s="3" t="s">
        <v>2816</v>
      </c>
      <c r="O619" s="3">
        <v>2</v>
      </c>
      <c r="S619" s="4">
        <v>7096903</v>
      </c>
      <c r="T619" s="5">
        <v>-9.9400000000000002E-2</v>
      </c>
    </row>
    <row r="620" spans="1:20">
      <c r="A620" s="3" t="s">
        <v>3773</v>
      </c>
      <c r="C620" s="3">
        <v>2</v>
      </c>
      <c r="D620" s="3">
        <v>1</v>
      </c>
      <c r="E620" s="3" t="s">
        <v>371</v>
      </c>
      <c r="F620" s="3" t="s">
        <v>3774</v>
      </c>
      <c r="G620" s="3" t="s">
        <v>3666</v>
      </c>
      <c r="I620" s="3">
        <v>1</v>
      </c>
      <c r="O620" s="3">
        <v>2</v>
      </c>
      <c r="Q620" s="3">
        <v>1</v>
      </c>
      <c r="R620" s="3">
        <v>1</v>
      </c>
    </row>
    <row r="621" spans="1:20">
      <c r="A621" s="3" t="s">
        <v>3782</v>
      </c>
      <c r="C621" s="3">
        <v>2</v>
      </c>
      <c r="D621" s="3">
        <v>1</v>
      </c>
      <c r="E621" s="3" t="s">
        <v>893</v>
      </c>
      <c r="F621" s="3" t="s">
        <v>3783</v>
      </c>
      <c r="G621" s="3" t="s">
        <v>3666</v>
      </c>
      <c r="I621" s="3">
        <v>1</v>
      </c>
      <c r="K621" s="3">
        <v>0</v>
      </c>
      <c r="L621" s="3">
        <v>8</v>
      </c>
      <c r="N621" s="3" t="s">
        <v>25</v>
      </c>
      <c r="O621" s="3">
        <v>2</v>
      </c>
      <c r="Q621" s="3">
        <v>1</v>
      </c>
      <c r="S621" s="6">
        <v>420946.83</v>
      </c>
      <c r="T621" s="5">
        <v>-0.20349999999999999</v>
      </c>
    </row>
    <row r="622" spans="1:20">
      <c r="A622" s="3" t="s">
        <v>3786</v>
      </c>
      <c r="C622" s="3">
        <v>2</v>
      </c>
      <c r="D622" s="3">
        <v>1</v>
      </c>
      <c r="E622" s="3" t="s">
        <v>371</v>
      </c>
      <c r="F622" s="3" t="s">
        <v>3787</v>
      </c>
      <c r="G622" s="3" t="s">
        <v>3666</v>
      </c>
      <c r="I622" s="3">
        <v>1</v>
      </c>
      <c r="K622" s="3">
        <v>33</v>
      </c>
      <c r="L622" s="3">
        <v>0</v>
      </c>
      <c r="M622" s="3" t="s">
        <v>24</v>
      </c>
      <c r="O622" s="3">
        <v>2</v>
      </c>
      <c r="Q622" s="3">
        <v>1</v>
      </c>
      <c r="R622" s="3">
        <v>1</v>
      </c>
      <c r="S622" s="6">
        <v>2143949.83</v>
      </c>
      <c r="T622" s="5">
        <v>-9.4899999999999998E-2</v>
      </c>
    </row>
    <row r="623" spans="1:20">
      <c r="A623" s="3" t="s">
        <v>3792</v>
      </c>
      <c r="C623" s="3">
        <v>2</v>
      </c>
      <c r="D623" s="3">
        <v>1</v>
      </c>
      <c r="E623" s="3" t="s">
        <v>1166</v>
      </c>
      <c r="F623" s="3" t="s">
        <v>3793</v>
      </c>
      <c r="G623" s="3" t="s">
        <v>3745</v>
      </c>
      <c r="H623" s="3" t="s">
        <v>684</v>
      </c>
      <c r="I623" s="3">
        <v>1</v>
      </c>
      <c r="O623" s="3">
        <v>2</v>
      </c>
      <c r="Q623" s="3">
        <v>2</v>
      </c>
    </row>
    <row r="624" spans="1:20">
      <c r="A624" s="3" t="s">
        <v>4042</v>
      </c>
      <c r="C624" s="3">
        <v>2</v>
      </c>
      <c r="D624" s="3">
        <v>1</v>
      </c>
      <c r="E624" s="3" t="s">
        <v>149</v>
      </c>
      <c r="F624" s="3" t="s">
        <v>4043</v>
      </c>
      <c r="G624" s="3" t="s">
        <v>4044</v>
      </c>
      <c r="H624" s="3" t="s">
        <v>4045</v>
      </c>
      <c r="I624" s="3">
        <v>1</v>
      </c>
      <c r="O624" s="3">
        <v>2</v>
      </c>
      <c r="Q624" s="3">
        <v>1</v>
      </c>
      <c r="R624" s="3">
        <v>1</v>
      </c>
    </row>
    <row r="625" spans="1:20">
      <c r="A625" s="3" t="s">
        <v>4050</v>
      </c>
      <c r="C625" s="3">
        <v>2</v>
      </c>
      <c r="D625" s="3">
        <v>1</v>
      </c>
      <c r="E625" s="3" t="s">
        <v>533</v>
      </c>
      <c r="F625" s="3" t="s">
        <v>4051</v>
      </c>
      <c r="G625" s="3" t="s">
        <v>4031</v>
      </c>
      <c r="H625" s="3" t="s">
        <v>54</v>
      </c>
      <c r="I625" s="3">
        <v>1</v>
      </c>
      <c r="O625" s="3">
        <v>2</v>
      </c>
      <c r="S625" s="4">
        <v>3269</v>
      </c>
      <c r="T625" s="5">
        <v>2.5045999999999999</v>
      </c>
    </row>
    <row r="626" spans="1:20">
      <c r="A626" s="3" t="s">
        <v>4052</v>
      </c>
      <c r="C626" s="3">
        <v>2</v>
      </c>
      <c r="D626" s="3">
        <v>1</v>
      </c>
      <c r="E626" s="3" t="s">
        <v>27</v>
      </c>
      <c r="F626" s="3" t="s">
        <v>4053</v>
      </c>
      <c r="G626" s="3" t="s">
        <v>4054</v>
      </c>
      <c r="H626" s="3" t="s">
        <v>54</v>
      </c>
      <c r="I626" s="3">
        <v>1</v>
      </c>
      <c r="K626" s="3">
        <v>0</v>
      </c>
      <c r="L626" s="3">
        <v>1</v>
      </c>
      <c r="N626" s="3" t="s">
        <v>294</v>
      </c>
      <c r="O626" s="3">
        <v>2</v>
      </c>
      <c r="R626" s="3">
        <v>1</v>
      </c>
      <c r="T626" s="5">
        <v>0.12770000000000001</v>
      </c>
    </row>
    <row r="627" spans="1:20">
      <c r="A627" s="3" t="s">
        <v>4057</v>
      </c>
      <c r="C627" s="3">
        <v>2</v>
      </c>
      <c r="D627" s="3">
        <v>1</v>
      </c>
      <c r="E627" s="3" t="s">
        <v>4058</v>
      </c>
      <c r="F627" s="3" t="s">
        <v>4059</v>
      </c>
      <c r="G627" s="3" t="s">
        <v>4031</v>
      </c>
      <c r="I627" s="3">
        <v>1</v>
      </c>
      <c r="O627" s="3">
        <v>1</v>
      </c>
    </row>
    <row r="628" spans="1:20">
      <c r="A628" s="3" t="s">
        <v>4063</v>
      </c>
      <c r="C628" s="3">
        <v>2</v>
      </c>
      <c r="D628" s="3">
        <v>1</v>
      </c>
      <c r="E628" s="3" t="s">
        <v>70</v>
      </c>
      <c r="F628" s="3" t="s">
        <v>4064</v>
      </c>
      <c r="G628" s="3" t="s">
        <v>4031</v>
      </c>
      <c r="I628" s="3">
        <v>1</v>
      </c>
      <c r="K628" s="3">
        <v>0</v>
      </c>
      <c r="L628" s="3">
        <v>7</v>
      </c>
      <c r="N628" s="3" t="s">
        <v>77</v>
      </c>
      <c r="O628" s="3">
        <v>1</v>
      </c>
      <c r="T628" s="5">
        <v>-0.67020000000000002</v>
      </c>
    </row>
    <row r="629" spans="1:20">
      <c r="A629" s="3" t="s">
        <v>363</v>
      </c>
      <c r="C629" s="3">
        <v>2</v>
      </c>
      <c r="E629" s="3" t="s">
        <v>364</v>
      </c>
      <c r="F629" s="3" t="s">
        <v>365</v>
      </c>
      <c r="G629" s="3" t="s">
        <v>29</v>
      </c>
      <c r="J629" s="3">
        <v>24</v>
      </c>
      <c r="O629" s="3">
        <v>2</v>
      </c>
    </row>
    <row r="630" spans="1:20">
      <c r="A630" s="3" t="s">
        <v>332</v>
      </c>
      <c r="C630" s="3">
        <v>2</v>
      </c>
      <c r="E630" s="3" t="s">
        <v>333</v>
      </c>
      <c r="F630" s="3" t="s">
        <v>334</v>
      </c>
      <c r="G630" s="3" t="s">
        <v>29</v>
      </c>
      <c r="H630" s="3" t="s">
        <v>335</v>
      </c>
      <c r="J630" s="3">
        <v>14</v>
      </c>
      <c r="O630" s="3">
        <v>2</v>
      </c>
      <c r="R630" s="3">
        <v>1</v>
      </c>
    </row>
    <row r="631" spans="1:20">
      <c r="A631" s="3" t="s">
        <v>272</v>
      </c>
      <c r="C631" s="3">
        <v>2</v>
      </c>
      <c r="E631" s="3" t="s">
        <v>273</v>
      </c>
      <c r="F631" s="3" t="s">
        <v>274</v>
      </c>
      <c r="G631" s="3" t="s">
        <v>29</v>
      </c>
      <c r="H631" s="3" t="s">
        <v>39</v>
      </c>
      <c r="J631" s="3">
        <v>12</v>
      </c>
      <c r="K631" s="3">
        <v>0</v>
      </c>
      <c r="L631" s="3">
        <v>4</v>
      </c>
      <c r="N631" s="3" t="s">
        <v>25</v>
      </c>
      <c r="O631" s="3">
        <v>2</v>
      </c>
      <c r="R631" s="3">
        <v>2</v>
      </c>
      <c r="S631" s="6">
        <v>2232.5</v>
      </c>
      <c r="T631" s="5">
        <v>2.3490000000000002</v>
      </c>
    </row>
    <row r="632" spans="1:20">
      <c r="A632" s="3" t="s">
        <v>326</v>
      </c>
      <c r="C632" s="3">
        <v>2</v>
      </c>
      <c r="E632" s="3" t="s">
        <v>327</v>
      </c>
      <c r="F632" s="3" t="s">
        <v>328</v>
      </c>
      <c r="G632" s="3" t="s">
        <v>29</v>
      </c>
      <c r="H632" s="3" t="s">
        <v>39</v>
      </c>
      <c r="J632" s="3">
        <v>12</v>
      </c>
      <c r="O632" s="3">
        <v>2</v>
      </c>
    </row>
    <row r="633" spans="1:20">
      <c r="A633" s="3" t="s">
        <v>353</v>
      </c>
      <c r="C633" s="3">
        <v>2</v>
      </c>
      <c r="E633" s="3" t="s">
        <v>125</v>
      </c>
      <c r="F633" s="3" t="s">
        <v>354</v>
      </c>
      <c r="G633" s="3" t="s">
        <v>29</v>
      </c>
      <c r="H633" s="3" t="s">
        <v>39</v>
      </c>
      <c r="J633" s="3">
        <v>12</v>
      </c>
      <c r="K633" s="3">
        <v>0</v>
      </c>
      <c r="L633" s="3">
        <v>2</v>
      </c>
      <c r="N633" s="3" t="s">
        <v>40</v>
      </c>
      <c r="O633" s="3">
        <v>2</v>
      </c>
      <c r="Q633" s="3">
        <v>1</v>
      </c>
      <c r="R633" s="3">
        <v>1</v>
      </c>
    </row>
    <row r="634" spans="1:20">
      <c r="A634" s="3" t="s">
        <v>377</v>
      </c>
      <c r="C634" s="3">
        <v>2</v>
      </c>
      <c r="E634" s="3" t="s">
        <v>378</v>
      </c>
      <c r="F634" s="3" t="s">
        <v>379</v>
      </c>
      <c r="G634" s="3" t="s">
        <v>22</v>
      </c>
      <c r="J634" s="3">
        <v>7</v>
      </c>
      <c r="O634" s="3">
        <v>2</v>
      </c>
      <c r="Q634" s="3">
        <v>2</v>
      </c>
    </row>
    <row r="635" spans="1:20">
      <c r="A635" s="3" t="s">
        <v>377</v>
      </c>
      <c r="C635" s="3">
        <v>2</v>
      </c>
      <c r="E635" s="3" t="s">
        <v>378</v>
      </c>
      <c r="F635" s="3" t="s">
        <v>379</v>
      </c>
      <c r="G635" s="3" t="s">
        <v>22</v>
      </c>
      <c r="J635" s="3">
        <v>7</v>
      </c>
      <c r="O635" s="3">
        <v>2</v>
      </c>
      <c r="Q635" s="3">
        <v>2</v>
      </c>
    </row>
    <row r="636" spans="1:20">
      <c r="A636" s="3" t="s">
        <v>316</v>
      </c>
      <c r="C636" s="3">
        <v>2</v>
      </c>
      <c r="E636" s="3" t="s">
        <v>59</v>
      </c>
      <c r="F636" s="3" t="s">
        <v>317</v>
      </c>
      <c r="G636" s="3" t="s">
        <v>29</v>
      </c>
      <c r="H636" s="3" t="s">
        <v>318</v>
      </c>
      <c r="J636" s="3">
        <v>4</v>
      </c>
      <c r="O636" s="3">
        <v>2</v>
      </c>
      <c r="R636" s="3">
        <v>1</v>
      </c>
    </row>
    <row r="637" spans="1:20">
      <c r="A637" s="3" t="s">
        <v>4046</v>
      </c>
      <c r="C637" s="3">
        <v>2</v>
      </c>
      <c r="E637" s="3" t="s">
        <v>59</v>
      </c>
      <c r="F637" s="3" t="s">
        <v>4047</v>
      </c>
      <c r="G637" s="3" t="s">
        <v>4031</v>
      </c>
      <c r="J637" s="3">
        <v>2</v>
      </c>
      <c r="O637" s="3">
        <v>2</v>
      </c>
      <c r="R637" s="3">
        <v>2</v>
      </c>
      <c r="T637" s="5">
        <v>-0.68320000000000003</v>
      </c>
    </row>
    <row r="638" spans="1:20">
      <c r="A638" s="3" t="s">
        <v>269</v>
      </c>
      <c r="C638" s="3">
        <v>2</v>
      </c>
      <c r="E638" s="3" t="s">
        <v>270</v>
      </c>
      <c r="F638" s="3" t="s">
        <v>271</v>
      </c>
      <c r="G638" s="3" t="s">
        <v>29</v>
      </c>
      <c r="K638" s="3">
        <v>0</v>
      </c>
      <c r="L638" s="3">
        <v>32</v>
      </c>
      <c r="N638" s="3" t="s">
        <v>77</v>
      </c>
      <c r="O638" s="3">
        <v>2</v>
      </c>
      <c r="R638" s="3">
        <v>2</v>
      </c>
      <c r="S638" s="4">
        <v>263267</v>
      </c>
      <c r="T638" s="5">
        <v>6.4100000000000004E-2</v>
      </c>
    </row>
    <row r="639" spans="1:20">
      <c r="A639" s="3" t="s">
        <v>277</v>
      </c>
      <c r="C639" s="3">
        <v>2</v>
      </c>
      <c r="E639" s="3" t="s">
        <v>152</v>
      </c>
      <c r="F639" s="3" t="s">
        <v>278</v>
      </c>
      <c r="G639" s="3" t="s">
        <v>29</v>
      </c>
      <c r="O639" s="3">
        <v>2</v>
      </c>
      <c r="Q639" s="3">
        <v>1</v>
      </c>
      <c r="R639" s="3">
        <v>1</v>
      </c>
      <c r="S639" s="6">
        <v>44232405.670000002</v>
      </c>
      <c r="T639" s="5">
        <v>2.7000000000000001E-3</v>
      </c>
    </row>
    <row r="640" spans="1:20">
      <c r="A640" s="3" t="s">
        <v>279</v>
      </c>
      <c r="C640" s="3">
        <v>2</v>
      </c>
      <c r="E640" s="3" t="s">
        <v>48</v>
      </c>
      <c r="F640" s="3" t="s">
        <v>280</v>
      </c>
      <c r="G640" s="3" t="s">
        <v>29</v>
      </c>
      <c r="O640" s="3">
        <v>2</v>
      </c>
      <c r="Q640" s="3">
        <v>1</v>
      </c>
    </row>
    <row r="641" spans="1:20">
      <c r="A641" s="3" t="s">
        <v>281</v>
      </c>
      <c r="C641" s="3">
        <v>2</v>
      </c>
      <c r="E641" s="3" t="s">
        <v>282</v>
      </c>
      <c r="F641" s="3" t="s">
        <v>283</v>
      </c>
      <c r="G641" s="3" t="s">
        <v>284</v>
      </c>
      <c r="H641" s="3" t="s">
        <v>39</v>
      </c>
      <c r="K641" s="3">
        <v>0</v>
      </c>
      <c r="L641" s="3">
        <v>4</v>
      </c>
      <c r="N641" s="3" t="s">
        <v>40</v>
      </c>
      <c r="O641" s="3">
        <v>2</v>
      </c>
    </row>
    <row r="642" spans="1:20">
      <c r="A642" s="3" t="s">
        <v>285</v>
      </c>
      <c r="C642" s="3">
        <v>2</v>
      </c>
      <c r="E642" s="3" t="s">
        <v>286</v>
      </c>
      <c r="F642" s="3" t="s">
        <v>287</v>
      </c>
      <c r="G642" s="3" t="s">
        <v>131</v>
      </c>
      <c r="O642" s="3">
        <v>2</v>
      </c>
      <c r="R642" s="3">
        <v>1</v>
      </c>
    </row>
    <row r="643" spans="1:20">
      <c r="A643" s="3" t="s">
        <v>288</v>
      </c>
      <c r="C643" s="3">
        <v>2</v>
      </c>
      <c r="E643" s="3" t="s">
        <v>59</v>
      </c>
      <c r="F643" s="3" t="s">
        <v>289</v>
      </c>
      <c r="G643" s="3" t="s">
        <v>290</v>
      </c>
      <c r="H643" s="3" t="s">
        <v>291</v>
      </c>
      <c r="O643" s="3">
        <v>2</v>
      </c>
      <c r="T643" s="5">
        <v>-0.60360000000000003</v>
      </c>
    </row>
    <row r="644" spans="1:20">
      <c r="A644" s="3" t="s">
        <v>292</v>
      </c>
      <c r="C644" s="3">
        <v>2</v>
      </c>
      <c r="E644" s="3" t="s">
        <v>59</v>
      </c>
      <c r="F644" s="3" t="s">
        <v>293</v>
      </c>
      <c r="G644" s="3" t="s">
        <v>29</v>
      </c>
      <c r="K644" s="3">
        <v>0</v>
      </c>
      <c r="L644" s="3">
        <v>3</v>
      </c>
      <c r="N644" s="3" t="s">
        <v>294</v>
      </c>
      <c r="O644" s="3">
        <v>2</v>
      </c>
      <c r="Q644" s="3">
        <v>2</v>
      </c>
      <c r="R644" s="3">
        <v>1</v>
      </c>
      <c r="S644" s="6">
        <v>46631.33</v>
      </c>
      <c r="T644" s="5">
        <v>-0.2361</v>
      </c>
    </row>
    <row r="645" spans="1:20">
      <c r="A645" s="3" t="s">
        <v>295</v>
      </c>
      <c r="C645" s="3">
        <v>2</v>
      </c>
      <c r="E645" s="3" t="s">
        <v>88</v>
      </c>
      <c r="F645" s="3" t="s">
        <v>296</v>
      </c>
      <c r="G645" s="3" t="s">
        <v>29</v>
      </c>
      <c r="O645" s="3">
        <v>2</v>
      </c>
      <c r="Q645" s="3">
        <v>1</v>
      </c>
      <c r="R645" s="3">
        <v>1</v>
      </c>
      <c r="T645" s="5">
        <v>0.13289999999999999</v>
      </c>
    </row>
    <row r="646" spans="1:20">
      <c r="A646" s="3" t="s">
        <v>299</v>
      </c>
      <c r="C646" s="3">
        <v>2</v>
      </c>
      <c r="E646" s="3" t="s">
        <v>70</v>
      </c>
      <c r="F646" s="3" t="s">
        <v>300</v>
      </c>
      <c r="G646" s="3" t="s">
        <v>29</v>
      </c>
      <c r="H646" s="3" t="s">
        <v>54</v>
      </c>
      <c r="O646" s="3">
        <v>2</v>
      </c>
    </row>
    <row r="647" spans="1:20">
      <c r="A647" s="3" t="s">
        <v>301</v>
      </c>
      <c r="C647" s="3">
        <v>2</v>
      </c>
      <c r="E647" s="3" t="s">
        <v>302</v>
      </c>
      <c r="F647" s="3" t="s">
        <v>303</v>
      </c>
      <c r="G647" s="3" t="s">
        <v>29</v>
      </c>
      <c r="O647" s="3">
        <v>2</v>
      </c>
    </row>
    <row r="648" spans="1:20">
      <c r="A648" s="3" t="s">
        <v>304</v>
      </c>
      <c r="C648" s="3">
        <v>2</v>
      </c>
      <c r="E648" s="3" t="s">
        <v>27</v>
      </c>
      <c r="F648" s="3" t="s">
        <v>305</v>
      </c>
      <c r="G648" s="3" t="s">
        <v>29</v>
      </c>
      <c r="O648" s="3">
        <v>2</v>
      </c>
      <c r="R648" s="3">
        <v>2</v>
      </c>
    </row>
    <row r="649" spans="1:20">
      <c r="A649" s="3" t="s">
        <v>306</v>
      </c>
      <c r="C649" s="3">
        <v>2</v>
      </c>
      <c r="E649" s="3" t="s">
        <v>307</v>
      </c>
      <c r="F649" s="3" t="s">
        <v>308</v>
      </c>
      <c r="G649" s="3" t="s">
        <v>131</v>
      </c>
      <c r="K649" s="3">
        <v>0</v>
      </c>
      <c r="L649" s="3">
        <v>2</v>
      </c>
      <c r="N649" s="3" t="s">
        <v>40</v>
      </c>
      <c r="O649" s="3">
        <v>1</v>
      </c>
      <c r="S649" s="6">
        <v>4534.17</v>
      </c>
      <c r="T649" s="5">
        <v>0.97199999999999998</v>
      </c>
    </row>
    <row r="650" spans="1:20">
      <c r="A650" s="3" t="s">
        <v>309</v>
      </c>
      <c r="C650" s="3">
        <v>2</v>
      </c>
      <c r="E650" s="3" t="s">
        <v>310</v>
      </c>
      <c r="F650" s="3" t="s">
        <v>311</v>
      </c>
      <c r="G650" s="3" t="s">
        <v>29</v>
      </c>
      <c r="O650" s="3">
        <v>2</v>
      </c>
      <c r="Q650" s="3">
        <v>1</v>
      </c>
      <c r="T650" s="5">
        <v>1.0271999999999999</v>
      </c>
    </row>
    <row r="651" spans="1:20">
      <c r="A651" s="3" t="s">
        <v>312</v>
      </c>
      <c r="C651" s="3">
        <v>2</v>
      </c>
      <c r="E651" s="3" t="s">
        <v>27</v>
      </c>
      <c r="F651" s="3" t="s">
        <v>313</v>
      </c>
      <c r="G651" s="3" t="s">
        <v>22</v>
      </c>
      <c r="O651" s="3">
        <v>2</v>
      </c>
      <c r="Q651" s="3">
        <v>2</v>
      </c>
      <c r="S651" s="6">
        <v>919747.5</v>
      </c>
      <c r="T651" s="5">
        <v>-6.9699999999999998E-2</v>
      </c>
    </row>
    <row r="652" spans="1:20">
      <c r="A652" s="3" t="s">
        <v>314</v>
      </c>
      <c r="C652" s="3">
        <v>2</v>
      </c>
      <c r="E652" s="3" t="s">
        <v>59</v>
      </c>
      <c r="F652" s="3" t="s">
        <v>315</v>
      </c>
      <c r="G652" s="3" t="s">
        <v>29</v>
      </c>
      <c r="O652" s="3">
        <v>2</v>
      </c>
    </row>
    <row r="653" spans="1:20">
      <c r="A653" s="3" t="s">
        <v>321</v>
      </c>
      <c r="C653" s="3">
        <v>2</v>
      </c>
      <c r="E653" s="3" t="s">
        <v>59</v>
      </c>
      <c r="F653" s="3" t="s">
        <v>322</v>
      </c>
      <c r="G653" s="3" t="s">
        <v>103</v>
      </c>
      <c r="O653" s="3">
        <v>2</v>
      </c>
      <c r="Q653" s="3">
        <v>1</v>
      </c>
    </row>
    <row r="654" spans="1:20">
      <c r="A654" s="3" t="s">
        <v>323</v>
      </c>
      <c r="C654" s="3">
        <v>2</v>
      </c>
      <c r="E654" s="3" t="s">
        <v>324</v>
      </c>
      <c r="F654" s="3" t="s">
        <v>325</v>
      </c>
      <c r="G654" s="3" t="s">
        <v>29</v>
      </c>
      <c r="H654" s="3" t="s">
        <v>39</v>
      </c>
      <c r="O654" s="3">
        <v>2</v>
      </c>
    </row>
    <row r="655" spans="1:20">
      <c r="A655" s="3" t="s">
        <v>329</v>
      </c>
      <c r="C655" s="3">
        <v>2</v>
      </c>
      <c r="E655" s="3" t="s">
        <v>330</v>
      </c>
      <c r="F655" s="3" t="s">
        <v>331</v>
      </c>
      <c r="G655" s="3" t="s">
        <v>131</v>
      </c>
      <c r="H655" s="3" t="s">
        <v>54</v>
      </c>
      <c r="O655" s="3">
        <v>2</v>
      </c>
      <c r="R655" s="3">
        <v>1</v>
      </c>
    </row>
    <row r="656" spans="1:20">
      <c r="A656" s="3" t="s">
        <v>336</v>
      </c>
      <c r="C656" s="3">
        <v>2</v>
      </c>
      <c r="E656" s="3" t="s">
        <v>163</v>
      </c>
      <c r="F656" s="3" t="s">
        <v>337</v>
      </c>
      <c r="G656" s="3" t="s">
        <v>22</v>
      </c>
      <c r="H656" s="3" t="s">
        <v>338</v>
      </c>
      <c r="O656" s="3">
        <v>2</v>
      </c>
      <c r="Q656" s="3">
        <v>1</v>
      </c>
    </row>
    <row r="657" spans="1:20">
      <c r="A657" s="3" t="s">
        <v>339</v>
      </c>
      <c r="C657" s="3">
        <v>2</v>
      </c>
      <c r="E657" s="3" t="s">
        <v>81</v>
      </c>
      <c r="F657" s="3" t="s">
        <v>340</v>
      </c>
      <c r="G657" s="3" t="s">
        <v>341</v>
      </c>
      <c r="H657" s="3" t="s">
        <v>39</v>
      </c>
      <c r="O657" s="3">
        <v>2</v>
      </c>
    </row>
    <row r="658" spans="1:20">
      <c r="A658" s="3" t="s">
        <v>342</v>
      </c>
      <c r="C658" s="3">
        <v>2</v>
      </c>
      <c r="E658" s="3" t="s">
        <v>343</v>
      </c>
      <c r="F658" s="3" t="s">
        <v>344</v>
      </c>
      <c r="G658" s="3" t="s">
        <v>29</v>
      </c>
      <c r="H658" s="3" t="s">
        <v>54</v>
      </c>
      <c r="O658" s="3">
        <v>2</v>
      </c>
    </row>
    <row r="659" spans="1:20">
      <c r="A659" s="3" t="s">
        <v>345</v>
      </c>
      <c r="C659" s="3">
        <v>2</v>
      </c>
      <c r="E659" s="3" t="s">
        <v>346</v>
      </c>
      <c r="F659" s="3" t="s">
        <v>347</v>
      </c>
      <c r="G659" s="3" t="s">
        <v>29</v>
      </c>
      <c r="H659" s="3" t="s">
        <v>39</v>
      </c>
      <c r="O659" s="3">
        <v>2</v>
      </c>
      <c r="R659" s="3">
        <v>2</v>
      </c>
      <c r="S659" s="6">
        <v>2072694.33</v>
      </c>
      <c r="T659" s="5">
        <v>-6.6E-3</v>
      </c>
    </row>
    <row r="660" spans="1:20">
      <c r="A660" s="3" t="s">
        <v>348</v>
      </c>
      <c r="C660" s="3">
        <v>2</v>
      </c>
      <c r="E660" s="3" t="s">
        <v>349</v>
      </c>
      <c r="F660" s="3" t="s">
        <v>350</v>
      </c>
      <c r="G660" s="3" t="s">
        <v>29</v>
      </c>
      <c r="H660" s="3" t="s">
        <v>39</v>
      </c>
      <c r="O660" s="3">
        <v>2</v>
      </c>
      <c r="Q660" s="3">
        <v>1</v>
      </c>
      <c r="T660" s="5">
        <v>3.5999999999999999E-3</v>
      </c>
    </row>
    <row r="661" spans="1:20">
      <c r="A661" s="3" t="s">
        <v>355</v>
      </c>
      <c r="C661" s="3">
        <v>2</v>
      </c>
      <c r="E661" s="3" t="s">
        <v>356</v>
      </c>
      <c r="F661" s="3" t="s">
        <v>357</v>
      </c>
      <c r="G661" s="3" t="s">
        <v>29</v>
      </c>
      <c r="O661" s="3">
        <v>1</v>
      </c>
    </row>
    <row r="662" spans="1:20">
      <c r="A662" s="3" t="s">
        <v>358</v>
      </c>
      <c r="C662" s="3">
        <v>2</v>
      </c>
      <c r="E662" s="3" t="s">
        <v>59</v>
      </c>
      <c r="F662" s="3" t="s">
        <v>359</v>
      </c>
      <c r="G662" s="3" t="s">
        <v>29</v>
      </c>
      <c r="O662" s="3">
        <v>2</v>
      </c>
    </row>
    <row r="663" spans="1:20">
      <c r="A663" s="3" t="s">
        <v>360</v>
      </c>
      <c r="C663" s="3">
        <v>2</v>
      </c>
      <c r="E663" s="3" t="s">
        <v>361</v>
      </c>
      <c r="F663" s="3" t="s">
        <v>362</v>
      </c>
      <c r="G663" s="3" t="s">
        <v>29</v>
      </c>
      <c r="O663" s="3">
        <v>2</v>
      </c>
      <c r="R663" s="3">
        <v>1</v>
      </c>
      <c r="S663" s="6">
        <v>15774175.33</v>
      </c>
      <c r="T663" s="5">
        <v>-6.88E-2</v>
      </c>
    </row>
    <row r="664" spans="1:20">
      <c r="A664" s="3" t="s">
        <v>366</v>
      </c>
      <c r="C664" s="3">
        <v>2</v>
      </c>
      <c r="E664" s="3" t="s">
        <v>70</v>
      </c>
      <c r="F664" s="3" t="s">
        <v>367</v>
      </c>
      <c r="G664" s="3" t="s">
        <v>29</v>
      </c>
      <c r="H664" s="3" t="s">
        <v>54</v>
      </c>
      <c r="O664" s="3">
        <v>2</v>
      </c>
      <c r="R664" s="3">
        <v>2</v>
      </c>
    </row>
    <row r="665" spans="1:20">
      <c r="A665" s="3" t="s">
        <v>368</v>
      </c>
      <c r="C665" s="3">
        <v>2</v>
      </c>
      <c r="E665" s="3" t="s">
        <v>117</v>
      </c>
      <c r="F665" s="3" t="s">
        <v>369</v>
      </c>
      <c r="G665" s="3" t="s">
        <v>29</v>
      </c>
      <c r="O665" s="3">
        <v>2</v>
      </c>
      <c r="Q665" s="3">
        <v>1</v>
      </c>
    </row>
    <row r="666" spans="1:20">
      <c r="A666" s="3" t="s">
        <v>370</v>
      </c>
      <c r="C666" s="3">
        <v>2</v>
      </c>
      <c r="E666" s="3" t="s">
        <v>371</v>
      </c>
      <c r="F666" s="3" t="s">
        <v>372</v>
      </c>
      <c r="G666" s="3" t="s">
        <v>29</v>
      </c>
      <c r="H666" s="3" t="s">
        <v>373</v>
      </c>
      <c r="O666" s="3">
        <v>2</v>
      </c>
      <c r="Q666" s="3">
        <v>2</v>
      </c>
      <c r="R666" s="3">
        <v>2</v>
      </c>
    </row>
    <row r="667" spans="1:20">
      <c r="A667" s="3" t="s">
        <v>374</v>
      </c>
      <c r="C667" s="3">
        <v>2</v>
      </c>
      <c r="E667" s="3" t="s">
        <v>88</v>
      </c>
      <c r="F667" s="3" t="s">
        <v>375</v>
      </c>
      <c r="G667" s="3" t="s">
        <v>103</v>
      </c>
      <c r="H667" s="3" t="s">
        <v>376</v>
      </c>
      <c r="O667" s="3">
        <v>1</v>
      </c>
      <c r="R667" s="3">
        <v>1</v>
      </c>
    </row>
    <row r="668" spans="1:20">
      <c r="A668" s="3" t="s">
        <v>380</v>
      </c>
      <c r="C668" s="3">
        <v>2</v>
      </c>
      <c r="E668" s="3" t="s">
        <v>59</v>
      </c>
      <c r="F668" s="3" t="s">
        <v>381</v>
      </c>
      <c r="G668" s="3" t="s">
        <v>29</v>
      </c>
      <c r="H668" s="3" t="s">
        <v>39</v>
      </c>
      <c r="O668" s="3">
        <v>1</v>
      </c>
      <c r="R668" s="3">
        <v>1</v>
      </c>
      <c r="S668" s="6">
        <v>48686537.5</v>
      </c>
      <c r="T668" s="5">
        <v>-7.9600000000000004E-2</v>
      </c>
    </row>
    <row r="669" spans="1:20">
      <c r="A669" s="3" t="s">
        <v>382</v>
      </c>
      <c r="C669" s="3">
        <v>2</v>
      </c>
      <c r="E669" s="3" t="s">
        <v>383</v>
      </c>
      <c r="F669" s="3" t="s">
        <v>384</v>
      </c>
      <c r="G669" s="3" t="s">
        <v>385</v>
      </c>
      <c r="H669" s="3" t="s">
        <v>39</v>
      </c>
      <c r="O669" s="3">
        <v>2</v>
      </c>
    </row>
    <row r="670" spans="1:20">
      <c r="A670" s="3" t="s">
        <v>2559</v>
      </c>
      <c r="C670" s="3">
        <v>2</v>
      </c>
      <c r="E670" s="3" t="s">
        <v>34</v>
      </c>
      <c r="F670" s="3" t="s">
        <v>2560</v>
      </c>
      <c r="G670" s="3" t="s">
        <v>2405</v>
      </c>
      <c r="K670" s="3">
        <v>0</v>
      </c>
      <c r="L670" s="3">
        <v>2</v>
      </c>
      <c r="N670" s="3" t="s">
        <v>40</v>
      </c>
      <c r="O670" s="3">
        <v>2</v>
      </c>
      <c r="R670" s="3">
        <v>2</v>
      </c>
    </row>
    <row r="671" spans="1:20">
      <c r="A671" s="3" t="s">
        <v>281</v>
      </c>
      <c r="C671" s="3">
        <v>2</v>
      </c>
      <c r="E671" s="3" t="s">
        <v>282</v>
      </c>
      <c r="F671" s="3" t="s">
        <v>283</v>
      </c>
      <c r="G671" s="3" t="s">
        <v>284</v>
      </c>
      <c r="H671" s="3" t="s">
        <v>39</v>
      </c>
      <c r="K671" s="3">
        <v>0</v>
      </c>
      <c r="L671" s="3">
        <v>4</v>
      </c>
      <c r="N671" s="3" t="s">
        <v>40</v>
      </c>
      <c r="O671" s="3">
        <v>2</v>
      </c>
    </row>
    <row r="672" spans="1:20">
      <c r="A672" s="3" t="s">
        <v>2561</v>
      </c>
      <c r="C672" s="3">
        <v>2</v>
      </c>
      <c r="E672" s="3" t="s">
        <v>482</v>
      </c>
      <c r="F672" s="3" t="s">
        <v>2562</v>
      </c>
      <c r="G672" s="3" t="s">
        <v>2414</v>
      </c>
      <c r="H672" s="3" t="s">
        <v>2563</v>
      </c>
      <c r="O672" s="3">
        <v>2</v>
      </c>
      <c r="S672" s="6">
        <v>2501.33</v>
      </c>
      <c r="T672" s="5">
        <v>0.28939999999999999</v>
      </c>
    </row>
    <row r="673" spans="1:20">
      <c r="A673" s="3" t="s">
        <v>2564</v>
      </c>
      <c r="C673" s="3">
        <v>2</v>
      </c>
      <c r="E673" s="3" t="s">
        <v>59</v>
      </c>
      <c r="F673" s="3" t="s">
        <v>2565</v>
      </c>
      <c r="G673" s="3" t="s">
        <v>2405</v>
      </c>
      <c r="O673" s="3">
        <v>2</v>
      </c>
      <c r="Q673" s="3">
        <v>1</v>
      </c>
    </row>
    <row r="674" spans="1:20">
      <c r="A674" s="3" t="s">
        <v>2569</v>
      </c>
      <c r="C674" s="3">
        <v>2</v>
      </c>
      <c r="E674" s="3" t="s">
        <v>59</v>
      </c>
      <c r="F674" s="3" t="s">
        <v>2570</v>
      </c>
      <c r="G674" s="3" t="s">
        <v>2405</v>
      </c>
      <c r="O674" s="3">
        <v>2</v>
      </c>
      <c r="R674" s="3">
        <v>1</v>
      </c>
    </row>
    <row r="675" spans="1:20">
      <c r="A675" s="3" t="s">
        <v>2571</v>
      </c>
      <c r="C675" s="3">
        <v>2</v>
      </c>
      <c r="E675" s="3" t="s">
        <v>442</v>
      </c>
      <c r="F675" s="3" t="s">
        <v>2572</v>
      </c>
      <c r="G675" s="3" t="s">
        <v>2405</v>
      </c>
      <c r="H675" s="3" t="s">
        <v>54</v>
      </c>
      <c r="K675" s="3">
        <v>0</v>
      </c>
      <c r="L675" s="3">
        <v>1</v>
      </c>
      <c r="N675" s="3" t="s">
        <v>40</v>
      </c>
      <c r="O675" s="3">
        <v>1</v>
      </c>
    </row>
    <row r="676" spans="1:20">
      <c r="A676" s="3" t="s">
        <v>288</v>
      </c>
      <c r="C676" s="3">
        <v>2</v>
      </c>
      <c r="E676" s="3" t="s">
        <v>59</v>
      </c>
      <c r="F676" s="3" t="s">
        <v>289</v>
      </c>
      <c r="G676" s="3" t="s">
        <v>290</v>
      </c>
      <c r="H676" s="3" t="s">
        <v>291</v>
      </c>
      <c r="O676" s="3">
        <v>2</v>
      </c>
      <c r="T676" s="5">
        <v>-0.60360000000000003</v>
      </c>
    </row>
    <row r="677" spans="1:20">
      <c r="A677" s="3" t="s">
        <v>2573</v>
      </c>
      <c r="C677" s="3">
        <v>2</v>
      </c>
      <c r="E677" s="3" t="s">
        <v>2532</v>
      </c>
      <c r="F677" s="3" t="s">
        <v>2574</v>
      </c>
      <c r="G677" s="3" t="s">
        <v>2575</v>
      </c>
      <c r="H677" s="3" t="s">
        <v>2576</v>
      </c>
      <c r="O677" s="3">
        <v>1</v>
      </c>
      <c r="R677" s="3">
        <v>2</v>
      </c>
    </row>
    <row r="678" spans="1:20">
      <c r="A678" s="3" t="s">
        <v>2577</v>
      </c>
      <c r="C678" s="3">
        <v>2</v>
      </c>
      <c r="E678" s="3" t="s">
        <v>88</v>
      </c>
      <c r="F678" s="3" t="s">
        <v>2578</v>
      </c>
      <c r="G678" s="3" t="s">
        <v>2405</v>
      </c>
      <c r="H678" s="3" t="s">
        <v>39</v>
      </c>
      <c r="O678" s="3">
        <v>2</v>
      </c>
      <c r="S678" s="6">
        <v>5494.5</v>
      </c>
      <c r="T678" s="5">
        <v>0.40660000000000002</v>
      </c>
    </row>
    <row r="679" spans="1:20">
      <c r="A679" s="3" t="s">
        <v>2579</v>
      </c>
      <c r="C679" s="3">
        <v>2</v>
      </c>
      <c r="E679" s="3" t="s">
        <v>59</v>
      </c>
      <c r="F679" s="3" t="s">
        <v>2580</v>
      </c>
      <c r="G679" s="3" t="s">
        <v>2414</v>
      </c>
      <c r="H679" s="3" t="s">
        <v>23</v>
      </c>
      <c r="O679" s="3">
        <v>2</v>
      </c>
    </row>
    <row r="680" spans="1:20">
      <c r="A680" s="3" t="s">
        <v>2581</v>
      </c>
      <c r="C680" s="3">
        <v>2</v>
      </c>
      <c r="E680" s="3" t="s">
        <v>530</v>
      </c>
      <c r="F680" s="3" t="s">
        <v>2582</v>
      </c>
      <c r="G680" s="3" t="s">
        <v>2405</v>
      </c>
      <c r="O680" s="3">
        <v>2</v>
      </c>
    </row>
    <row r="681" spans="1:20">
      <c r="A681" s="3" t="s">
        <v>2583</v>
      </c>
      <c r="C681" s="3">
        <v>2</v>
      </c>
      <c r="E681" s="3" t="s">
        <v>163</v>
      </c>
      <c r="F681" s="3" t="s">
        <v>2584</v>
      </c>
      <c r="G681" s="3" t="s">
        <v>2405</v>
      </c>
      <c r="O681" s="3">
        <v>2</v>
      </c>
    </row>
    <row r="682" spans="1:20">
      <c r="A682" s="3" t="s">
        <v>2585</v>
      </c>
      <c r="C682" s="3">
        <v>2</v>
      </c>
      <c r="E682" s="3" t="s">
        <v>838</v>
      </c>
      <c r="F682" s="3" t="s">
        <v>2586</v>
      </c>
      <c r="G682" s="3" t="s">
        <v>2587</v>
      </c>
      <c r="K682" s="3">
        <v>0</v>
      </c>
      <c r="L682" s="3">
        <v>2</v>
      </c>
      <c r="N682" s="3" t="s">
        <v>294</v>
      </c>
      <c r="O682" s="3">
        <v>2</v>
      </c>
      <c r="Q682" s="3">
        <v>2</v>
      </c>
      <c r="R682" s="3">
        <v>1</v>
      </c>
      <c r="S682" s="6">
        <v>9098.5</v>
      </c>
      <c r="T682" s="5">
        <v>-0.49869999999999998</v>
      </c>
    </row>
    <row r="683" spans="1:20">
      <c r="A683" s="3" t="s">
        <v>2588</v>
      </c>
      <c r="C683" s="3">
        <v>2</v>
      </c>
      <c r="E683" s="3" t="s">
        <v>530</v>
      </c>
      <c r="F683" s="3" t="s">
        <v>2589</v>
      </c>
      <c r="G683" s="3" t="s">
        <v>2590</v>
      </c>
      <c r="H683" s="3" t="s">
        <v>2591</v>
      </c>
      <c r="O683" s="3">
        <v>2</v>
      </c>
      <c r="Q683" s="3">
        <v>1</v>
      </c>
      <c r="R683" s="3">
        <v>1</v>
      </c>
      <c r="T683" s="5">
        <v>0.7097</v>
      </c>
    </row>
    <row r="684" spans="1:20">
      <c r="A684" s="3" t="s">
        <v>2592</v>
      </c>
      <c r="C684" s="3">
        <v>2</v>
      </c>
      <c r="E684" s="3" t="s">
        <v>152</v>
      </c>
      <c r="F684" s="3" t="s">
        <v>2593</v>
      </c>
      <c r="G684" s="3" t="s">
        <v>2405</v>
      </c>
      <c r="H684" s="3" t="s">
        <v>23</v>
      </c>
      <c r="O684" s="3">
        <v>1</v>
      </c>
    </row>
    <row r="685" spans="1:20">
      <c r="A685" s="3" t="s">
        <v>2594</v>
      </c>
      <c r="C685" s="3">
        <v>2</v>
      </c>
      <c r="E685" s="3" t="s">
        <v>2595</v>
      </c>
      <c r="F685" s="3" t="s">
        <v>2596</v>
      </c>
      <c r="G685" s="3" t="s">
        <v>2405</v>
      </c>
      <c r="O685" s="3">
        <v>2</v>
      </c>
    </row>
    <row r="686" spans="1:20">
      <c r="A686" s="3" t="s">
        <v>2597</v>
      </c>
      <c r="C686" s="3">
        <v>2</v>
      </c>
      <c r="E686" s="3" t="s">
        <v>88</v>
      </c>
      <c r="F686" s="3" t="s">
        <v>2598</v>
      </c>
      <c r="G686" s="3" t="s">
        <v>2405</v>
      </c>
      <c r="H686" s="3" t="s">
        <v>54</v>
      </c>
      <c r="O686" s="3">
        <v>2</v>
      </c>
      <c r="R686" s="3">
        <v>1</v>
      </c>
    </row>
    <row r="687" spans="1:20">
      <c r="A687" s="3" t="s">
        <v>2599</v>
      </c>
      <c r="C687" s="3">
        <v>2</v>
      </c>
      <c r="E687" s="3" t="s">
        <v>2600</v>
      </c>
      <c r="F687" s="3" t="s">
        <v>2601</v>
      </c>
      <c r="G687" s="3" t="s">
        <v>2405</v>
      </c>
      <c r="H687" s="3" t="s">
        <v>23</v>
      </c>
      <c r="O687" s="3">
        <v>2</v>
      </c>
      <c r="S687" s="3">
        <v>450.33</v>
      </c>
      <c r="T687" s="7">
        <v>-0.05</v>
      </c>
    </row>
    <row r="688" spans="1:20">
      <c r="A688" s="3" t="s">
        <v>2602</v>
      </c>
      <c r="C688" s="3">
        <v>2</v>
      </c>
      <c r="E688" s="3" t="s">
        <v>70</v>
      </c>
      <c r="F688" s="3" t="s">
        <v>2603</v>
      </c>
      <c r="G688" s="3" t="s">
        <v>2405</v>
      </c>
      <c r="O688" s="3">
        <v>1</v>
      </c>
    </row>
    <row r="689" spans="1:20">
      <c r="A689" s="3" t="s">
        <v>2604</v>
      </c>
      <c r="C689" s="3">
        <v>2</v>
      </c>
      <c r="E689" s="3" t="s">
        <v>730</v>
      </c>
      <c r="F689" s="3" t="s">
        <v>2605</v>
      </c>
      <c r="G689" s="3" t="s">
        <v>2405</v>
      </c>
      <c r="H689" s="3" t="s">
        <v>54</v>
      </c>
      <c r="O689" s="3">
        <v>2</v>
      </c>
      <c r="R689" s="3">
        <v>2</v>
      </c>
    </row>
    <row r="690" spans="1:20">
      <c r="A690" s="3" t="s">
        <v>321</v>
      </c>
      <c r="C690" s="3">
        <v>2</v>
      </c>
      <c r="E690" s="3" t="s">
        <v>59</v>
      </c>
      <c r="F690" s="3" t="s">
        <v>322</v>
      </c>
      <c r="G690" s="3" t="s">
        <v>103</v>
      </c>
      <c r="O690" s="3">
        <v>2</v>
      </c>
      <c r="Q690" s="3">
        <v>1</v>
      </c>
    </row>
    <row r="691" spans="1:20">
      <c r="A691" s="3" t="s">
        <v>2606</v>
      </c>
      <c r="C691" s="3">
        <v>2</v>
      </c>
      <c r="E691" s="3" t="s">
        <v>59</v>
      </c>
      <c r="F691" s="3" t="s">
        <v>2607</v>
      </c>
      <c r="G691" s="3" t="s">
        <v>2405</v>
      </c>
      <c r="H691" s="3" t="s">
        <v>23</v>
      </c>
      <c r="O691" s="3">
        <v>2</v>
      </c>
    </row>
    <row r="692" spans="1:20">
      <c r="A692" s="3" t="s">
        <v>2608</v>
      </c>
      <c r="C692" s="3">
        <v>2</v>
      </c>
      <c r="E692" s="3" t="s">
        <v>27</v>
      </c>
      <c r="F692" s="3" t="s">
        <v>2609</v>
      </c>
      <c r="G692" s="3" t="s">
        <v>2405</v>
      </c>
      <c r="O692" s="3">
        <v>2</v>
      </c>
      <c r="R692" s="3">
        <v>1</v>
      </c>
    </row>
    <row r="693" spans="1:20">
      <c r="A693" s="3" t="s">
        <v>2612</v>
      </c>
      <c r="C693" s="3">
        <v>2</v>
      </c>
      <c r="E693" s="3" t="s">
        <v>268</v>
      </c>
      <c r="F693" s="3" t="s">
        <v>2613</v>
      </c>
      <c r="G693" s="3" t="s">
        <v>2405</v>
      </c>
      <c r="O693" s="3">
        <v>2</v>
      </c>
    </row>
    <row r="694" spans="1:20">
      <c r="A694" s="3" t="s">
        <v>2614</v>
      </c>
      <c r="C694" s="3">
        <v>2</v>
      </c>
      <c r="E694" s="3" t="s">
        <v>533</v>
      </c>
      <c r="F694" s="3" t="s">
        <v>2615</v>
      </c>
      <c r="G694" s="3" t="s">
        <v>2405</v>
      </c>
      <c r="O694" s="3">
        <v>1</v>
      </c>
      <c r="Q694" s="3">
        <v>2</v>
      </c>
      <c r="R694" s="3">
        <v>2</v>
      </c>
    </row>
    <row r="695" spans="1:20">
      <c r="A695" s="3" t="s">
        <v>2616</v>
      </c>
      <c r="C695" s="3">
        <v>2</v>
      </c>
      <c r="E695" s="3" t="s">
        <v>2617</v>
      </c>
      <c r="F695" s="3" t="s">
        <v>2618</v>
      </c>
      <c r="G695" s="3" t="s">
        <v>2405</v>
      </c>
      <c r="K695" s="3">
        <v>0</v>
      </c>
      <c r="L695" s="3">
        <v>1</v>
      </c>
      <c r="N695" s="3" t="s">
        <v>651</v>
      </c>
      <c r="O695" s="3">
        <v>1</v>
      </c>
    </row>
    <row r="696" spans="1:20">
      <c r="A696" s="3" t="s">
        <v>2621</v>
      </c>
      <c r="C696" s="3">
        <v>2</v>
      </c>
      <c r="E696" s="3" t="s">
        <v>427</v>
      </c>
      <c r="F696" s="3" t="s">
        <v>2622</v>
      </c>
      <c r="G696" s="3" t="s">
        <v>2405</v>
      </c>
      <c r="H696" s="3" t="s">
        <v>39</v>
      </c>
      <c r="O696" s="3">
        <v>2</v>
      </c>
      <c r="Q696" s="3">
        <v>1</v>
      </c>
    </row>
    <row r="697" spans="1:20">
      <c r="A697" s="3" t="s">
        <v>2623</v>
      </c>
      <c r="C697" s="3">
        <v>2</v>
      </c>
      <c r="E697" s="3" t="s">
        <v>533</v>
      </c>
      <c r="F697" s="3" t="s">
        <v>2624</v>
      </c>
      <c r="G697" s="3" t="s">
        <v>2405</v>
      </c>
      <c r="H697" s="3" t="s">
        <v>480</v>
      </c>
      <c r="O697" s="3">
        <v>2</v>
      </c>
      <c r="Q697" s="3">
        <v>2</v>
      </c>
    </row>
    <row r="698" spans="1:20">
      <c r="A698" s="3" t="s">
        <v>374</v>
      </c>
      <c r="C698" s="3">
        <v>2</v>
      </c>
      <c r="E698" s="3" t="s">
        <v>88</v>
      </c>
      <c r="F698" s="3" t="s">
        <v>375</v>
      </c>
      <c r="G698" s="3" t="s">
        <v>103</v>
      </c>
      <c r="H698" s="3" t="s">
        <v>376</v>
      </c>
      <c r="O698" s="3">
        <v>1</v>
      </c>
      <c r="R698" s="3">
        <v>1</v>
      </c>
    </row>
    <row r="699" spans="1:20">
      <c r="A699" s="3" t="s">
        <v>2625</v>
      </c>
      <c r="C699" s="3">
        <v>2</v>
      </c>
      <c r="E699" s="3" t="s">
        <v>2626</v>
      </c>
      <c r="F699" s="3" t="s">
        <v>2627</v>
      </c>
      <c r="G699" s="3" t="s">
        <v>2405</v>
      </c>
      <c r="O699" s="3">
        <v>1</v>
      </c>
    </row>
    <row r="700" spans="1:20">
      <c r="A700" s="3" t="s">
        <v>2628</v>
      </c>
      <c r="C700" s="3">
        <v>2</v>
      </c>
      <c r="E700" s="3" t="s">
        <v>101</v>
      </c>
      <c r="F700" s="3" t="s">
        <v>2629</v>
      </c>
      <c r="G700" s="3" t="s">
        <v>2405</v>
      </c>
      <c r="H700" s="3" t="s">
        <v>39</v>
      </c>
      <c r="O700" s="3">
        <v>2</v>
      </c>
    </row>
    <row r="701" spans="1:20">
      <c r="A701" s="3" t="s">
        <v>281</v>
      </c>
      <c r="C701" s="3">
        <v>2</v>
      </c>
      <c r="E701" s="3" t="s">
        <v>282</v>
      </c>
      <c r="F701" s="3" t="s">
        <v>283</v>
      </c>
      <c r="G701" s="3" t="s">
        <v>284</v>
      </c>
      <c r="H701" s="3" t="s">
        <v>39</v>
      </c>
      <c r="K701" s="3">
        <v>0</v>
      </c>
      <c r="L701" s="3">
        <v>4</v>
      </c>
      <c r="N701" s="3" t="s">
        <v>40</v>
      </c>
      <c r="O701" s="3">
        <v>2</v>
      </c>
    </row>
    <row r="702" spans="1:20">
      <c r="A702" s="3" t="s">
        <v>3561</v>
      </c>
      <c r="C702" s="3">
        <v>2</v>
      </c>
      <c r="E702" s="3" t="s">
        <v>70</v>
      </c>
      <c r="F702" s="3" t="s">
        <v>3562</v>
      </c>
      <c r="G702" s="3" t="s">
        <v>3556</v>
      </c>
      <c r="O702" s="3">
        <v>2</v>
      </c>
      <c r="R702" s="3">
        <v>1</v>
      </c>
    </row>
    <row r="703" spans="1:20">
      <c r="A703" s="3" t="s">
        <v>3563</v>
      </c>
      <c r="C703" s="3">
        <v>2</v>
      </c>
      <c r="E703" s="3" t="s">
        <v>3564</v>
      </c>
      <c r="F703" s="3" t="s">
        <v>3565</v>
      </c>
      <c r="G703" s="3" t="s">
        <v>3552</v>
      </c>
      <c r="H703" s="3" t="s">
        <v>3566</v>
      </c>
      <c r="O703" s="3">
        <v>1</v>
      </c>
      <c r="R703" s="3">
        <v>2</v>
      </c>
      <c r="T703" s="5">
        <v>-0.28799999999999998</v>
      </c>
    </row>
    <row r="704" spans="1:20">
      <c r="A704" s="3" t="s">
        <v>3567</v>
      </c>
      <c r="C704" s="3">
        <v>2</v>
      </c>
      <c r="E704" s="3" t="s">
        <v>3568</v>
      </c>
      <c r="F704" s="3" t="s">
        <v>3569</v>
      </c>
      <c r="G704" s="3" t="s">
        <v>3556</v>
      </c>
      <c r="O704" s="3">
        <v>2</v>
      </c>
    </row>
    <row r="705" spans="1:20">
      <c r="A705" s="3" t="s">
        <v>3754</v>
      </c>
      <c r="C705" s="3">
        <v>2</v>
      </c>
      <c r="E705" s="3" t="s">
        <v>3755</v>
      </c>
      <c r="F705" s="3" t="s">
        <v>3756</v>
      </c>
      <c r="G705" s="3" t="s">
        <v>3666</v>
      </c>
      <c r="K705" s="3">
        <v>171</v>
      </c>
      <c r="L705" s="3">
        <v>14</v>
      </c>
      <c r="M705" s="3" t="s">
        <v>24</v>
      </c>
      <c r="N705" s="3" t="s">
        <v>3676</v>
      </c>
      <c r="O705" s="3">
        <v>2</v>
      </c>
      <c r="S705" s="6">
        <v>6494683.1699999999</v>
      </c>
      <c r="T705" s="5">
        <v>-0.2092</v>
      </c>
    </row>
    <row r="706" spans="1:20">
      <c r="A706" s="3" t="s">
        <v>3757</v>
      </c>
      <c r="C706" s="3">
        <v>2</v>
      </c>
      <c r="E706" s="3" t="s">
        <v>1995</v>
      </c>
      <c r="F706" s="3" t="s">
        <v>3758</v>
      </c>
      <c r="G706" s="3" t="s">
        <v>3666</v>
      </c>
      <c r="H706" s="3" t="s">
        <v>39</v>
      </c>
      <c r="O706" s="3">
        <v>2</v>
      </c>
      <c r="Q706" s="3">
        <v>1</v>
      </c>
      <c r="S706" s="6">
        <v>1111394.33</v>
      </c>
      <c r="T706" s="5">
        <v>-0.14879999999999999</v>
      </c>
    </row>
    <row r="707" spans="1:20">
      <c r="A707" s="3" t="s">
        <v>3762</v>
      </c>
      <c r="C707" s="3">
        <v>2</v>
      </c>
      <c r="E707" s="3" t="s">
        <v>263</v>
      </c>
      <c r="F707" s="3" t="s">
        <v>3763</v>
      </c>
      <c r="G707" s="3" t="s">
        <v>3666</v>
      </c>
      <c r="K707" s="3">
        <v>1</v>
      </c>
      <c r="L707" s="3">
        <v>0</v>
      </c>
      <c r="M707" s="3" t="s">
        <v>24</v>
      </c>
      <c r="O707" s="3">
        <v>1</v>
      </c>
      <c r="R707" s="3">
        <v>1</v>
      </c>
      <c r="S707" s="6">
        <v>1459108.5</v>
      </c>
      <c r="T707" s="5">
        <v>-8.5300000000000001E-2</v>
      </c>
    </row>
    <row r="708" spans="1:20">
      <c r="A708" s="3" t="s">
        <v>3764</v>
      </c>
      <c r="C708" s="3">
        <v>2</v>
      </c>
      <c r="E708" s="3" t="s">
        <v>37</v>
      </c>
      <c r="F708" s="3" t="s">
        <v>3765</v>
      </c>
      <c r="G708" s="3" t="s">
        <v>3666</v>
      </c>
      <c r="K708" s="3">
        <v>514</v>
      </c>
      <c r="L708" s="3">
        <v>37</v>
      </c>
      <c r="M708" s="3" t="s">
        <v>24</v>
      </c>
      <c r="N708" s="3" t="s">
        <v>425</v>
      </c>
      <c r="O708" s="3">
        <v>2</v>
      </c>
      <c r="S708" s="6">
        <v>3123150.17</v>
      </c>
      <c r="T708" s="5">
        <v>2.3800000000000002E-2</v>
      </c>
    </row>
    <row r="709" spans="1:20">
      <c r="A709" s="3" t="s">
        <v>3766</v>
      </c>
      <c r="C709" s="3">
        <v>2</v>
      </c>
      <c r="E709" s="3" t="s">
        <v>847</v>
      </c>
      <c r="F709" s="3" t="s">
        <v>3767</v>
      </c>
      <c r="G709" s="3" t="s">
        <v>3666</v>
      </c>
      <c r="K709" s="3">
        <v>72</v>
      </c>
      <c r="L709" s="3">
        <v>6</v>
      </c>
      <c r="M709" s="3" t="s">
        <v>24</v>
      </c>
      <c r="N709" s="3" t="s">
        <v>25</v>
      </c>
      <c r="O709" s="3">
        <v>1</v>
      </c>
      <c r="S709" s="6">
        <v>804219.17</v>
      </c>
      <c r="T709" s="5">
        <v>-0.1401</v>
      </c>
    </row>
    <row r="710" spans="1:20">
      <c r="A710" s="3" t="s">
        <v>3768</v>
      </c>
      <c r="C710" s="3">
        <v>2</v>
      </c>
      <c r="E710" s="3" t="s">
        <v>3769</v>
      </c>
      <c r="F710" s="3" t="s">
        <v>3770</v>
      </c>
      <c r="G710" s="3" t="s">
        <v>3666</v>
      </c>
      <c r="K710" s="3">
        <v>186</v>
      </c>
      <c r="L710" s="3">
        <v>33</v>
      </c>
      <c r="M710" s="3" t="s">
        <v>3692</v>
      </c>
      <c r="N710" s="3" t="s">
        <v>25</v>
      </c>
      <c r="O710" s="3">
        <v>2</v>
      </c>
      <c r="R710" s="3">
        <v>1</v>
      </c>
      <c r="S710" s="6">
        <v>5174057.17</v>
      </c>
      <c r="T710" s="5">
        <v>-9.4700000000000006E-2</v>
      </c>
    </row>
    <row r="711" spans="1:20">
      <c r="A711" s="3" t="s">
        <v>3771</v>
      </c>
      <c r="C711" s="3">
        <v>2</v>
      </c>
      <c r="E711" s="3" t="s">
        <v>212</v>
      </c>
      <c r="F711" s="3" t="s">
        <v>3772</v>
      </c>
      <c r="G711" s="3" t="s">
        <v>3666</v>
      </c>
      <c r="K711" s="3">
        <v>0</v>
      </c>
      <c r="L711" s="3">
        <v>1</v>
      </c>
      <c r="N711" s="3" t="s">
        <v>40</v>
      </c>
      <c r="O711" s="3">
        <v>2</v>
      </c>
      <c r="R711" s="3">
        <v>1</v>
      </c>
      <c r="S711" s="6">
        <v>4484.17</v>
      </c>
      <c r="T711" s="5">
        <v>-0.31109999999999999</v>
      </c>
    </row>
    <row r="712" spans="1:20">
      <c r="A712" s="3" t="s">
        <v>3775</v>
      </c>
      <c r="C712" s="3">
        <v>2</v>
      </c>
      <c r="E712" s="3" t="s">
        <v>307</v>
      </c>
      <c r="F712" s="3" t="s">
        <v>3776</v>
      </c>
      <c r="G712" s="3" t="s">
        <v>3666</v>
      </c>
      <c r="K712" s="3">
        <v>500</v>
      </c>
      <c r="L712" s="3">
        <v>35</v>
      </c>
      <c r="M712" s="3" t="s">
        <v>24</v>
      </c>
      <c r="N712" s="3" t="s">
        <v>25</v>
      </c>
      <c r="O712" s="3">
        <v>1</v>
      </c>
      <c r="R712" s="3">
        <v>1</v>
      </c>
      <c r="S712" s="4">
        <v>4962371</v>
      </c>
      <c r="T712" s="5">
        <v>-0.1943</v>
      </c>
    </row>
    <row r="713" spans="1:20">
      <c r="A713" s="3" t="s">
        <v>3777</v>
      </c>
      <c r="C713" s="3">
        <v>2</v>
      </c>
      <c r="E713" s="3" t="s">
        <v>73</v>
      </c>
      <c r="F713" s="3" t="s">
        <v>3778</v>
      </c>
      <c r="G713" s="3" t="s">
        <v>3666</v>
      </c>
      <c r="O713" s="3">
        <v>2</v>
      </c>
      <c r="Q713" s="3">
        <v>2</v>
      </c>
      <c r="R713" s="3">
        <v>1</v>
      </c>
      <c r="S713" s="6">
        <v>9572675.8300000001</v>
      </c>
      <c r="T713" s="5">
        <v>-0.11509999999999999</v>
      </c>
    </row>
    <row r="714" spans="1:20">
      <c r="A714" s="3" t="s">
        <v>3779</v>
      </c>
      <c r="C714" s="3">
        <v>2</v>
      </c>
      <c r="E714" s="3" t="s">
        <v>3780</v>
      </c>
      <c r="F714" s="3" t="s">
        <v>3781</v>
      </c>
      <c r="G714" s="3" t="s">
        <v>3666</v>
      </c>
      <c r="K714" s="3">
        <v>61</v>
      </c>
      <c r="L714" s="3">
        <v>13</v>
      </c>
      <c r="M714" s="3" t="s">
        <v>24</v>
      </c>
      <c r="N714" s="3" t="s">
        <v>25</v>
      </c>
      <c r="O714" s="3">
        <v>1</v>
      </c>
      <c r="Q714" s="3">
        <v>2</v>
      </c>
      <c r="S714" s="6">
        <v>2614479.67</v>
      </c>
      <c r="T714" s="5">
        <v>-8.3099999999999993E-2</v>
      </c>
    </row>
    <row r="715" spans="1:20">
      <c r="A715" s="3" t="s">
        <v>3784</v>
      </c>
      <c r="C715" s="3">
        <v>2</v>
      </c>
      <c r="E715" s="3" t="s">
        <v>282</v>
      </c>
      <c r="F715" s="3" t="s">
        <v>3785</v>
      </c>
      <c r="G715" s="3" t="s">
        <v>3666</v>
      </c>
      <c r="K715" s="3">
        <v>0</v>
      </c>
      <c r="L715" s="3">
        <v>68</v>
      </c>
      <c r="N715" s="3" t="s">
        <v>25</v>
      </c>
      <c r="O715" s="3">
        <v>2</v>
      </c>
      <c r="Q715" s="3">
        <v>1</v>
      </c>
      <c r="S715" s="6">
        <v>10134406.33</v>
      </c>
      <c r="T715" s="5">
        <v>-0.32029999999999997</v>
      </c>
    </row>
    <row r="716" spans="1:20">
      <c r="A716" s="3" t="s">
        <v>312</v>
      </c>
      <c r="C716" s="3">
        <v>2</v>
      </c>
      <c r="E716" s="3" t="s">
        <v>27</v>
      </c>
      <c r="F716" s="3" t="s">
        <v>313</v>
      </c>
      <c r="G716" s="3" t="s">
        <v>22</v>
      </c>
      <c r="O716" s="3">
        <v>2</v>
      </c>
      <c r="Q716" s="3">
        <v>2</v>
      </c>
      <c r="S716" s="6">
        <v>919747.5</v>
      </c>
      <c r="T716" s="5">
        <v>-6.9699999999999998E-2</v>
      </c>
    </row>
    <row r="717" spans="1:20">
      <c r="A717" s="3" t="s">
        <v>336</v>
      </c>
      <c r="C717" s="3">
        <v>2</v>
      </c>
      <c r="E717" s="3" t="s">
        <v>163</v>
      </c>
      <c r="F717" s="3" t="s">
        <v>337</v>
      </c>
      <c r="G717" s="3" t="s">
        <v>22</v>
      </c>
      <c r="H717" s="3" t="s">
        <v>338</v>
      </c>
      <c r="O717" s="3">
        <v>2</v>
      </c>
      <c r="Q717" s="3">
        <v>1</v>
      </c>
    </row>
    <row r="718" spans="1:20">
      <c r="A718" s="3" t="s">
        <v>3788</v>
      </c>
      <c r="C718" s="3">
        <v>2</v>
      </c>
      <c r="E718" s="3" t="s">
        <v>70</v>
      </c>
      <c r="F718" s="3" t="s">
        <v>3789</v>
      </c>
      <c r="G718" s="3" t="s">
        <v>3666</v>
      </c>
      <c r="H718" s="3" t="s">
        <v>54</v>
      </c>
      <c r="O718" s="3">
        <v>2</v>
      </c>
      <c r="S718" s="6">
        <v>17318474.170000002</v>
      </c>
      <c r="T718" s="5">
        <v>7.9299999999999995E-2</v>
      </c>
    </row>
    <row r="719" spans="1:20">
      <c r="A719" s="3" t="s">
        <v>3790</v>
      </c>
      <c r="C719" s="3">
        <v>2</v>
      </c>
      <c r="E719" s="3" t="s">
        <v>473</v>
      </c>
      <c r="F719" s="3" t="s">
        <v>3791</v>
      </c>
      <c r="G719" s="3" t="s">
        <v>3666</v>
      </c>
      <c r="O719" s="3">
        <v>2</v>
      </c>
      <c r="R719" s="3">
        <v>2</v>
      </c>
    </row>
    <row r="720" spans="1:20">
      <c r="A720" s="3" t="s">
        <v>382</v>
      </c>
      <c r="C720" s="3">
        <v>2</v>
      </c>
      <c r="E720" s="3" t="s">
        <v>383</v>
      </c>
      <c r="F720" s="3" t="s">
        <v>384</v>
      </c>
      <c r="G720" s="3" t="s">
        <v>385</v>
      </c>
      <c r="H720" s="3" t="s">
        <v>39</v>
      </c>
      <c r="O720" s="3">
        <v>2</v>
      </c>
    </row>
    <row r="721" spans="1:20">
      <c r="A721" s="3" t="s">
        <v>3794</v>
      </c>
      <c r="C721" s="3">
        <v>2</v>
      </c>
      <c r="E721" s="3" t="s">
        <v>152</v>
      </c>
      <c r="F721" s="3" t="s">
        <v>3795</v>
      </c>
      <c r="G721" s="3" t="s">
        <v>3666</v>
      </c>
      <c r="O721" s="3">
        <v>2</v>
      </c>
      <c r="S721" s="6">
        <v>44232405.670000002</v>
      </c>
      <c r="T721" s="5">
        <v>2.7000000000000001E-3</v>
      </c>
    </row>
    <row r="722" spans="1:20">
      <c r="A722" s="3" t="s">
        <v>4048</v>
      </c>
      <c r="C722" s="3">
        <v>2</v>
      </c>
      <c r="E722" s="3" t="s">
        <v>196</v>
      </c>
      <c r="F722" s="3" t="s">
        <v>4049</v>
      </c>
      <c r="G722" s="3" t="s">
        <v>4031</v>
      </c>
      <c r="H722" s="3" t="s">
        <v>852</v>
      </c>
      <c r="O722" s="3">
        <v>2</v>
      </c>
      <c r="Q722" s="3">
        <v>2</v>
      </c>
    </row>
    <row r="723" spans="1:20">
      <c r="A723" s="3" t="s">
        <v>4055</v>
      </c>
      <c r="C723" s="3">
        <v>2</v>
      </c>
      <c r="E723" s="3" t="s">
        <v>59</v>
      </c>
      <c r="F723" s="3" t="s">
        <v>4056</v>
      </c>
      <c r="G723" s="3" t="s">
        <v>4031</v>
      </c>
      <c r="O723" s="3">
        <v>2</v>
      </c>
      <c r="Q723" s="3">
        <v>1</v>
      </c>
      <c r="S723" s="6">
        <v>8960.67</v>
      </c>
      <c r="T723" s="5">
        <v>-0.27710000000000001</v>
      </c>
    </row>
    <row r="724" spans="1:20">
      <c r="A724" s="3" t="s">
        <v>4060</v>
      </c>
      <c r="C724" s="3">
        <v>2</v>
      </c>
      <c r="E724" s="3" t="s">
        <v>4061</v>
      </c>
      <c r="F724" s="3" t="s">
        <v>4062</v>
      </c>
      <c r="G724" s="3" t="s">
        <v>4031</v>
      </c>
      <c r="O724" s="3">
        <v>2</v>
      </c>
    </row>
    <row r="725" spans="1:20">
      <c r="A725" s="3" t="s">
        <v>255</v>
      </c>
      <c r="C725" s="3">
        <v>1</v>
      </c>
      <c r="D725" s="3">
        <v>1</v>
      </c>
      <c r="E725" s="3" t="s">
        <v>31</v>
      </c>
      <c r="F725" s="3" t="s">
        <v>256</v>
      </c>
      <c r="G725" s="3" t="s">
        <v>29</v>
      </c>
      <c r="H725" s="3" t="s">
        <v>39</v>
      </c>
      <c r="I725" s="3">
        <v>1</v>
      </c>
      <c r="J725" s="3">
        <v>13</v>
      </c>
      <c r="O725" s="3">
        <v>1</v>
      </c>
    </row>
    <row r="726" spans="1:20">
      <c r="A726" s="3" t="s">
        <v>63</v>
      </c>
      <c r="C726" s="3">
        <v>1</v>
      </c>
      <c r="D726" s="3">
        <v>1</v>
      </c>
      <c r="E726" s="3" t="s">
        <v>64</v>
      </c>
      <c r="F726" s="3" t="s">
        <v>65</v>
      </c>
      <c r="G726" s="3" t="s">
        <v>29</v>
      </c>
      <c r="H726" s="3" t="s">
        <v>23</v>
      </c>
      <c r="I726" s="3">
        <v>1</v>
      </c>
      <c r="O726" s="3">
        <v>1</v>
      </c>
      <c r="Q726" s="3">
        <v>1</v>
      </c>
      <c r="S726" s="6">
        <v>1913.5</v>
      </c>
      <c r="T726" s="5">
        <v>-0.39629999999999999</v>
      </c>
    </row>
    <row r="727" spans="1:20">
      <c r="A727" s="3" t="s">
        <v>133</v>
      </c>
      <c r="C727" s="3">
        <v>1</v>
      </c>
      <c r="D727" s="3">
        <v>1</v>
      </c>
      <c r="E727" s="3" t="s">
        <v>134</v>
      </c>
      <c r="F727" s="3" t="s">
        <v>135</v>
      </c>
      <c r="G727" s="3" t="s">
        <v>29</v>
      </c>
      <c r="I727" s="3">
        <v>1</v>
      </c>
      <c r="O727" s="3">
        <v>1</v>
      </c>
    </row>
    <row r="728" spans="1:20">
      <c r="A728" s="3" t="s">
        <v>201</v>
      </c>
      <c r="C728" s="3">
        <v>1</v>
      </c>
      <c r="D728" s="3">
        <v>1</v>
      </c>
      <c r="E728" s="3" t="s">
        <v>202</v>
      </c>
      <c r="F728" s="3" t="s">
        <v>203</v>
      </c>
      <c r="G728" s="3" t="s">
        <v>204</v>
      </c>
      <c r="H728" s="3" t="s">
        <v>54</v>
      </c>
      <c r="I728" s="3">
        <v>1</v>
      </c>
      <c r="O728" s="3">
        <v>1</v>
      </c>
    </row>
    <row r="729" spans="1:20">
      <c r="A729" s="3" t="s">
        <v>220</v>
      </c>
      <c r="C729" s="3">
        <v>1</v>
      </c>
      <c r="D729" s="3">
        <v>1</v>
      </c>
      <c r="E729" s="3" t="s">
        <v>221</v>
      </c>
      <c r="F729" s="3" t="s">
        <v>222</v>
      </c>
      <c r="G729" s="3" t="s">
        <v>29</v>
      </c>
      <c r="H729" s="3" t="s">
        <v>39</v>
      </c>
      <c r="I729" s="3">
        <v>1</v>
      </c>
      <c r="O729" s="3">
        <v>1</v>
      </c>
    </row>
    <row r="730" spans="1:20">
      <c r="A730" s="3" t="s">
        <v>2410</v>
      </c>
      <c r="C730" s="3">
        <v>1</v>
      </c>
      <c r="D730" s="3">
        <v>1</v>
      </c>
      <c r="E730" s="3" t="s">
        <v>454</v>
      </c>
      <c r="F730" s="3" t="s">
        <v>2411</v>
      </c>
      <c r="G730" s="3" t="s">
        <v>2405</v>
      </c>
      <c r="H730" s="3" t="s">
        <v>684</v>
      </c>
      <c r="I730" s="3">
        <v>1</v>
      </c>
      <c r="K730" s="3">
        <v>0</v>
      </c>
      <c r="L730" s="3">
        <v>1</v>
      </c>
      <c r="N730" s="3" t="s">
        <v>40</v>
      </c>
      <c r="O730" s="3">
        <v>1</v>
      </c>
      <c r="Q730" s="3">
        <v>1</v>
      </c>
    </row>
    <row r="731" spans="1:20">
      <c r="A731" s="3" t="s">
        <v>2423</v>
      </c>
      <c r="C731" s="3">
        <v>1</v>
      </c>
      <c r="D731" s="3">
        <v>1</v>
      </c>
      <c r="E731" s="3" t="s">
        <v>70</v>
      </c>
      <c r="F731" s="3" t="s">
        <v>2424</v>
      </c>
      <c r="G731" s="3" t="s">
        <v>2405</v>
      </c>
      <c r="H731" s="3" t="s">
        <v>39</v>
      </c>
      <c r="I731" s="3">
        <v>1</v>
      </c>
      <c r="O731" s="3">
        <v>1</v>
      </c>
    </row>
    <row r="732" spans="1:20">
      <c r="A732" s="3" t="s">
        <v>2436</v>
      </c>
      <c r="C732" s="3">
        <v>1</v>
      </c>
      <c r="D732" s="3">
        <v>1</v>
      </c>
      <c r="E732" s="3" t="s">
        <v>70</v>
      </c>
      <c r="F732" s="3" t="s">
        <v>2437</v>
      </c>
      <c r="G732" s="3" t="s">
        <v>2405</v>
      </c>
      <c r="I732" s="3">
        <v>1</v>
      </c>
      <c r="O732" s="3">
        <v>1</v>
      </c>
      <c r="S732" s="6">
        <v>64735504540.5</v>
      </c>
      <c r="T732" s="5">
        <v>6.6E-3</v>
      </c>
    </row>
    <row r="733" spans="1:20">
      <c r="A733" s="3" t="s">
        <v>2444</v>
      </c>
      <c r="C733" s="3">
        <v>1</v>
      </c>
      <c r="D733" s="3">
        <v>1</v>
      </c>
      <c r="E733" s="3" t="s">
        <v>70</v>
      </c>
      <c r="F733" s="3" t="s">
        <v>2445</v>
      </c>
      <c r="G733" s="3" t="s">
        <v>2405</v>
      </c>
      <c r="I733" s="3">
        <v>1</v>
      </c>
      <c r="O733" s="3">
        <v>1</v>
      </c>
      <c r="R733" s="3">
        <v>1</v>
      </c>
    </row>
    <row r="734" spans="1:20">
      <c r="A734" s="3" t="s">
        <v>2448</v>
      </c>
      <c r="C734" s="3">
        <v>1</v>
      </c>
      <c r="D734" s="3">
        <v>1</v>
      </c>
      <c r="E734" s="3" t="s">
        <v>482</v>
      </c>
      <c r="F734" s="3" t="s">
        <v>2448</v>
      </c>
      <c r="G734" s="3" t="s">
        <v>2405</v>
      </c>
      <c r="I734" s="3">
        <v>1</v>
      </c>
      <c r="O734" s="3">
        <v>1</v>
      </c>
    </row>
    <row r="735" spans="1:20">
      <c r="A735" s="3" t="s">
        <v>2463</v>
      </c>
      <c r="C735" s="3">
        <v>1</v>
      </c>
      <c r="D735" s="3">
        <v>1</v>
      </c>
      <c r="E735" s="3" t="s">
        <v>653</v>
      </c>
      <c r="F735" s="3" t="s">
        <v>2464</v>
      </c>
      <c r="G735" s="3" t="s">
        <v>2422</v>
      </c>
      <c r="I735" s="3">
        <v>1</v>
      </c>
      <c r="O735" s="3">
        <v>1</v>
      </c>
    </row>
    <row r="736" spans="1:20">
      <c r="A736" s="3" t="s">
        <v>2465</v>
      </c>
      <c r="C736" s="3">
        <v>1</v>
      </c>
      <c r="D736" s="3">
        <v>1</v>
      </c>
      <c r="E736" s="3" t="s">
        <v>177</v>
      </c>
      <c r="F736" s="3" t="s">
        <v>2466</v>
      </c>
      <c r="G736" s="3" t="s">
        <v>2414</v>
      </c>
      <c r="H736" s="3" t="s">
        <v>2467</v>
      </c>
      <c r="I736" s="3">
        <v>1</v>
      </c>
      <c r="O736" s="3">
        <v>1</v>
      </c>
      <c r="R736" s="3">
        <v>1</v>
      </c>
    </row>
    <row r="737" spans="1:20">
      <c r="A737" s="3" t="s">
        <v>2499</v>
      </c>
      <c r="C737" s="3">
        <v>1</v>
      </c>
      <c r="D737" s="3">
        <v>1</v>
      </c>
      <c r="E737" s="3" t="s">
        <v>476</v>
      </c>
      <c r="F737" s="3" t="s">
        <v>2500</v>
      </c>
      <c r="G737" s="3" t="s">
        <v>2422</v>
      </c>
      <c r="I737" s="3">
        <v>1</v>
      </c>
      <c r="O737" s="3">
        <v>1</v>
      </c>
    </row>
    <row r="738" spans="1:20">
      <c r="A738" s="3" t="s">
        <v>2506</v>
      </c>
      <c r="C738" s="3">
        <v>1</v>
      </c>
      <c r="D738" s="3">
        <v>1</v>
      </c>
      <c r="E738" s="3" t="s">
        <v>88</v>
      </c>
      <c r="F738" s="3" t="s">
        <v>2507</v>
      </c>
      <c r="G738" s="3" t="s">
        <v>2405</v>
      </c>
      <c r="H738" s="3" t="s">
        <v>39</v>
      </c>
      <c r="I738" s="3">
        <v>1</v>
      </c>
      <c r="O738" s="3">
        <v>1</v>
      </c>
    </row>
    <row r="739" spans="1:20">
      <c r="A739" s="3" t="s">
        <v>2508</v>
      </c>
      <c r="C739" s="3">
        <v>1</v>
      </c>
      <c r="D739" s="3">
        <v>1</v>
      </c>
      <c r="E739" s="3" t="s">
        <v>2509</v>
      </c>
      <c r="F739" s="3" t="s">
        <v>2510</v>
      </c>
      <c r="G739" s="3" t="s">
        <v>2405</v>
      </c>
      <c r="I739" s="3">
        <v>1</v>
      </c>
      <c r="O739" s="3">
        <v>1</v>
      </c>
    </row>
    <row r="740" spans="1:20">
      <c r="A740" s="3" t="s">
        <v>201</v>
      </c>
      <c r="C740" s="3">
        <v>1</v>
      </c>
      <c r="D740" s="3">
        <v>1</v>
      </c>
      <c r="E740" s="3" t="s">
        <v>202</v>
      </c>
      <c r="F740" s="3" t="s">
        <v>203</v>
      </c>
      <c r="G740" s="3" t="s">
        <v>204</v>
      </c>
      <c r="H740" s="3" t="s">
        <v>54</v>
      </c>
      <c r="I740" s="3">
        <v>1</v>
      </c>
      <c r="O740" s="3">
        <v>1</v>
      </c>
    </row>
    <row r="741" spans="1:20">
      <c r="A741" s="3" t="s">
        <v>2515</v>
      </c>
      <c r="C741" s="3">
        <v>1</v>
      </c>
      <c r="D741" s="3">
        <v>1</v>
      </c>
      <c r="E741" s="3" t="s">
        <v>2516</v>
      </c>
      <c r="F741" s="3" t="s">
        <v>2517</v>
      </c>
      <c r="G741" s="3" t="s">
        <v>2405</v>
      </c>
      <c r="H741" s="3" t="s">
        <v>54</v>
      </c>
      <c r="I741" s="3">
        <v>1</v>
      </c>
      <c r="K741" s="3">
        <v>10</v>
      </c>
      <c r="L741" s="3">
        <v>0</v>
      </c>
      <c r="M741" s="3" t="s">
        <v>24</v>
      </c>
      <c r="O741" s="3">
        <v>1</v>
      </c>
    </row>
    <row r="742" spans="1:20">
      <c r="A742" s="3" t="s">
        <v>2520</v>
      </c>
      <c r="C742" s="3">
        <v>1</v>
      </c>
      <c r="D742" s="3">
        <v>1</v>
      </c>
      <c r="E742" s="3" t="s">
        <v>48</v>
      </c>
      <c r="F742" s="3" t="s">
        <v>2521</v>
      </c>
      <c r="G742" s="3" t="s">
        <v>2414</v>
      </c>
      <c r="H742" s="3" t="s">
        <v>54</v>
      </c>
      <c r="I742" s="3">
        <v>1</v>
      </c>
      <c r="O742" s="3">
        <v>1</v>
      </c>
    </row>
    <row r="743" spans="1:20">
      <c r="A743" s="3" t="s">
        <v>2541</v>
      </c>
      <c r="C743" s="3">
        <v>1</v>
      </c>
      <c r="D743" s="3">
        <v>1</v>
      </c>
      <c r="E743" s="3" t="s">
        <v>70</v>
      </c>
      <c r="F743" s="3" t="s">
        <v>2542</v>
      </c>
      <c r="G743" s="3" t="s">
        <v>2405</v>
      </c>
      <c r="I743" s="3">
        <v>1</v>
      </c>
      <c r="O743" s="3">
        <v>1</v>
      </c>
    </row>
    <row r="744" spans="1:20">
      <c r="A744" s="3" t="s">
        <v>2547</v>
      </c>
      <c r="C744" s="3">
        <v>1</v>
      </c>
      <c r="D744" s="3">
        <v>1</v>
      </c>
      <c r="E744" s="3" t="s">
        <v>1897</v>
      </c>
      <c r="F744" s="3" t="s">
        <v>2548</v>
      </c>
      <c r="G744" s="3" t="s">
        <v>2405</v>
      </c>
      <c r="I744" s="3">
        <v>1</v>
      </c>
      <c r="O744" s="3">
        <v>1</v>
      </c>
    </row>
    <row r="745" spans="1:20">
      <c r="A745" s="3" t="s">
        <v>3670</v>
      </c>
      <c r="C745" s="3">
        <v>1</v>
      </c>
      <c r="D745" s="3">
        <v>1</v>
      </c>
      <c r="E745" s="3" t="s">
        <v>186</v>
      </c>
      <c r="F745" s="3" t="s">
        <v>3671</v>
      </c>
      <c r="G745" s="3" t="s">
        <v>3666</v>
      </c>
      <c r="I745" s="3">
        <v>1</v>
      </c>
      <c r="K745" s="3">
        <v>36</v>
      </c>
      <c r="L745" s="3">
        <v>0</v>
      </c>
      <c r="M745" s="3" t="s">
        <v>3672</v>
      </c>
      <c r="O745" s="3">
        <v>1</v>
      </c>
      <c r="S745" s="6">
        <v>1491742.17</v>
      </c>
      <c r="T745" s="5">
        <v>-1.18E-2</v>
      </c>
    </row>
    <row r="746" spans="1:20">
      <c r="A746" s="3" t="s">
        <v>3683</v>
      </c>
      <c r="C746" s="3">
        <v>1</v>
      </c>
      <c r="D746" s="3">
        <v>1</v>
      </c>
      <c r="E746" s="3" t="s">
        <v>3684</v>
      </c>
      <c r="F746" s="3" t="s">
        <v>3685</v>
      </c>
      <c r="G746" s="3" t="s">
        <v>3666</v>
      </c>
      <c r="I746" s="3">
        <v>1</v>
      </c>
      <c r="K746" s="3">
        <v>323</v>
      </c>
      <c r="L746" s="3">
        <v>63</v>
      </c>
      <c r="M746" s="3" t="s">
        <v>24</v>
      </c>
      <c r="N746" s="3" t="s">
        <v>25</v>
      </c>
      <c r="O746" s="3">
        <v>1</v>
      </c>
      <c r="S746" s="6">
        <v>5137477.5</v>
      </c>
      <c r="T746" s="5">
        <v>-1.9300000000000001E-2</v>
      </c>
    </row>
    <row r="747" spans="1:20">
      <c r="A747" s="3" t="s">
        <v>3709</v>
      </c>
      <c r="C747" s="3">
        <v>1</v>
      </c>
      <c r="D747" s="3">
        <v>1</v>
      </c>
      <c r="E747" s="3" t="s">
        <v>73</v>
      </c>
      <c r="F747" s="3" t="s">
        <v>3710</v>
      </c>
      <c r="G747" s="3" t="s">
        <v>3666</v>
      </c>
      <c r="I747" s="3">
        <v>1</v>
      </c>
      <c r="O747" s="3">
        <v>1</v>
      </c>
      <c r="S747" s="6">
        <v>4825825.33</v>
      </c>
      <c r="T747" s="5">
        <v>-0.22320000000000001</v>
      </c>
    </row>
    <row r="748" spans="1:20">
      <c r="A748" s="3" t="s">
        <v>201</v>
      </c>
      <c r="C748" s="3">
        <v>1</v>
      </c>
      <c r="D748" s="3">
        <v>1</v>
      </c>
      <c r="E748" s="3" t="s">
        <v>202</v>
      </c>
      <c r="F748" s="3" t="s">
        <v>203</v>
      </c>
      <c r="G748" s="3" t="s">
        <v>204</v>
      </c>
      <c r="H748" s="3" t="s">
        <v>54</v>
      </c>
      <c r="I748" s="3">
        <v>1</v>
      </c>
      <c r="O748" s="3">
        <v>1</v>
      </c>
    </row>
    <row r="749" spans="1:20">
      <c r="A749" s="3" t="s">
        <v>3732</v>
      </c>
      <c r="C749" s="3">
        <v>1</v>
      </c>
      <c r="D749" s="3">
        <v>1</v>
      </c>
      <c r="E749" s="3" t="s">
        <v>212</v>
      </c>
      <c r="F749" s="3" t="s">
        <v>3733</v>
      </c>
      <c r="G749" s="3" t="s">
        <v>3666</v>
      </c>
      <c r="I749" s="3">
        <v>1</v>
      </c>
      <c r="O749" s="3">
        <v>1</v>
      </c>
    </row>
    <row r="750" spans="1:20">
      <c r="A750" s="3" t="s">
        <v>3743</v>
      </c>
      <c r="C750" s="3">
        <v>1</v>
      </c>
      <c r="D750" s="3">
        <v>1</v>
      </c>
      <c r="E750" s="3" t="s">
        <v>42</v>
      </c>
      <c r="F750" s="3" t="s">
        <v>3744</v>
      </c>
      <c r="G750" s="3" t="s">
        <v>3745</v>
      </c>
      <c r="H750" s="3" t="s">
        <v>54</v>
      </c>
      <c r="I750" s="3">
        <v>1</v>
      </c>
      <c r="O750" s="3">
        <v>1</v>
      </c>
      <c r="R750" s="3">
        <v>1</v>
      </c>
    </row>
    <row r="751" spans="1:20">
      <c r="A751" s="3" t="s">
        <v>4034</v>
      </c>
      <c r="C751" s="3">
        <v>1</v>
      </c>
      <c r="D751" s="3">
        <v>1</v>
      </c>
      <c r="E751" s="3" t="s">
        <v>3668</v>
      </c>
      <c r="F751" s="3" t="s">
        <v>4035</v>
      </c>
      <c r="G751" s="3" t="s">
        <v>4031</v>
      </c>
      <c r="I751" s="3">
        <v>1</v>
      </c>
      <c r="K751" s="3">
        <v>0</v>
      </c>
      <c r="L751" s="3">
        <v>2</v>
      </c>
      <c r="N751" s="3" t="s">
        <v>77</v>
      </c>
      <c r="O751" s="3">
        <v>1</v>
      </c>
    </row>
    <row r="752" spans="1:20">
      <c r="A752" s="3" t="s">
        <v>58</v>
      </c>
      <c r="C752" s="3">
        <v>1</v>
      </c>
      <c r="E752" s="3" t="s">
        <v>59</v>
      </c>
      <c r="F752" s="3" t="s">
        <v>60</v>
      </c>
      <c r="G752" s="3" t="s">
        <v>29</v>
      </c>
      <c r="J752" s="3">
        <v>48</v>
      </c>
      <c r="O752" s="3">
        <v>1</v>
      </c>
    </row>
    <row r="753" spans="1:20">
      <c r="A753" s="3" t="s">
        <v>195</v>
      </c>
      <c r="C753" s="3">
        <v>1</v>
      </c>
      <c r="E753" s="3" t="s">
        <v>196</v>
      </c>
      <c r="F753" s="3" t="s">
        <v>197</v>
      </c>
      <c r="G753" s="3" t="s">
        <v>29</v>
      </c>
      <c r="J753" s="3">
        <v>32</v>
      </c>
      <c r="O753" s="3">
        <v>1</v>
      </c>
      <c r="S753" s="6">
        <v>1395657.83</v>
      </c>
      <c r="T753" s="5">
        <v>-0.17960000000000001</v>
      </c>
    </row>
    <row r="754" spans="1:20">
      <c r="A754" s="3" t="s">
        <v>109</v>
      </c>
      <c r="C754" s="3">
        <v>1</v>
      </c>
      <c r="E754" s="3" t="s">
        <v>93</v>
      </c>
      <c r="F754" s="3" t="s">
        <v>110</v>
      </c>
      <c r="G754" s="3" t="s">
        <v>29</v>
      </c>
      <c r="H754" s="3" t="s">
        <v>39</v>
      </c>
      <c r="J754" s="3">
        <v>24</v>
      </c>
      <c r="O754" s="3">
        <v>1</v>
      </c>
      <c r="R754" s="3">
        <v>1</v>
      </c>
    </row>
    <row r="755" spans="1:20">
      <c r="A755" s="3" t="s">
        <v>30</v>
      </c>
      <c r="C755" s="3">
        <v>1</v>
      </c>
      <c r="E755" s="3" t="s">
        <v>31</v>
      </c>
      <c r="F755" s="3" t="s">
        <v>32</v>
      </c>
      <c r="G755" s="3" t="s">
        <v>29</v>
      </c>
      <c r="J755" s="3">
        <v>13</v>
      </c>
      <c r="O755" s="3">
        <v>1</v>
      </c>
      <c r="S755" s="6">
        <v>2267007.67</v>
      </c>
      <c r="T755" s="5">
        <v>-0.2621</v>
      </c>
    </row>
    <row r="756" spans="1:20">
      <c r="A756" s="3" t="s">
        <v>119</v>
      </c>
      <c r="C756" s="3">
        <v>1</v>
      </c>
      <c r="E756" s="3" t="s">
        <v>120</v>
      </c>
      <c r="F756" s="3" t="s">
        <v>121</v>
      </c>
      <c r="G756" s="3" t="s">
        <v>29</v>
      </c>
      <c r="H756" s="3" t="s">
        <v>39</v>
      </c>
      <c r="J756" s="3">
        <v>13</v>
      </c>
      <c r="O756" s="3">
        <v>1</v>
      </c>
      <c r="R756" s="3">
        <v>1</v>
      </c>
    </row>
    <row r="757" spans="1:20">
      <c r="A757" s="3" t="s">
        <v>124</v>
      </c>
      <c r="C757" s="3">
        <v>1</v>
      </c>
      <c r="E757" s="3" t="s">
        <v>125</v>
      </c>
      <c r="F757" s="3" t="s">
        <v>126</v>
      </c>
      <c r="G757" s="3" t="s">
        <v>29</v>
      </c>
      <c r="H757" s="3" t="s">
        <v>23</v>
      </c>
      <c r="J757" s="3">
        <v>13</v>
      </c>
      <c r="O757" s="3">
        <v>1</v>
      </c>
      <c r="Q757" s="3">
        <v>1</v>
      </c>
    </row>
    <row r="758" spans="1:20">
      <c r="A758" s="3" t="s">
        <v>244</v>
      </c>
      <c r="C758" s="3">
        <v>1</v>
      </c>
      <c r="E758" s="3" t="s">
        <v>245</v>
      </c>
      <c r="F758" s="3" t="s">
        <v>246</v>
      </c>
      <c r="G758" s="3" t="s">
        <v>29</v>
      </c>
      <c r="J758" s="3">
        <v>13</v>
      </c>
      <c r="O758" s="3">
        <v>1</v>
      </c>
    </row>
    <row r="759" spans="1:20">
      <c r="A759" s="3" t="s">
        <v>262</v>
      </c>
      <c r="C759" s="3">
        <v>1</v>
      </c>
      <c r="E759" s="3" t="s">
        <v>263</v>
      </c>
      <c r="F759" s="3" t="s">
        <v>264</v>
      </c>
      <c r="G759" s="3" t="s">
        <v>29</v>
      </c>
      <c r="H759" s="3" t="s">
        <v>39</v>
      </c>
      <c r="J759" s="3">
        <v>13</v>
      </c>
      <c r="O759" s="3">
        <v>1</v>
      </c>
      <c r="R759" s="3">
        <v>1</v>
      </c>
    </row>
    <row r="760" spans="1:20">
      <c r="A760" s="3" t="s">
        <v>72</v>
      </c>
      <c r="C760" s="3">
        <v>1</v>
      </c>
      <c r="E760" s="3" t="s">
        <v>73</v>
      </c>
      <c r="F760" s="3" t="s">
        <v>74</v>
      </c>
      <c r="G760" s="3" t="s">
        <v>29</v>
      </c>
      <c r="J760" s="3">
        <v>12</v>
      </c>
      <c r="O760" s="3">
        <v>1</v>
      </c>
      <c r="R760" s="3">
        <v>1</v>
      </c>
      <c r="S760" s="6">
        <v>29318.17</v>
      </c>
      <c r="T760" s="5">
        <v>-0.30220000000000002</v>
      </c>
    </row>
    <row r="761" spans="1:20">
      <c r="A761" s="3" t="s">
        <v>96</v>
      </c>
      <c r="C761" s="3">
        <v>1</v>
      </c>
      <c r="E761" s="3" t="s">
        <v>59</v>
      </c>
      <c r="F761" s="3" t="s">
        <v>97</v>
      </c>
      <c r="G761" s="3" t="s">
        <v>29</v>
      </c>
      <c r="H761" s="3" t="s">
        <v>39</v>
      </c>
      <c r="J761" s="3">
        <v>12</v>
      </c>
      <c r="O761" s="3">
        <v>1</v>
      </c>
      <c r="R761" s="3">
        <v>1</v>
      </c>
    </row>
    <row r="762" spans="1:20">
      <c r="A762" s="3" t="s">
        <v>122</v>
      </c>
      <c r="C762" s="3">
        <v>1</v>
      </c>
      <c r="E762" s="3" t="s">
        <v>42</v>
      </c>
      <c r="F762" s="3" t="s">
        <v>123</v>
      </c>
      <c r="G762" s="3" t="s">
        <v>29</v>
      </c>
      <c r="H762" s="3" t="s">
        <v>39</v>
      </c>
      <c r="J762" s="3">
        <v>12</v>
      </c>
      <c r="O762" s="3">
        <v>1</v>
      </c>
    </row>
    <row r="763" spans="1:20">
      <c r="A763" s="3" t="s">
        <v>190</v>
      </c>
      <c r="C763" s="3">
        <v>1</v>
      </c>
      <c r="E763" s="3" t="s">
        <v>73</v>
      </c>
      <c r="F763" s="3" t="s">
        <v>191</v>
      </c>
      <c r="G763" s="3" t="s">
        <v>29</v>
      </c>
      <c r="H763" s="3" t="s">
        <v>39</v>
      </c>
      <c r="J763" s="3">
        <v>12</v>
      </c>
      <c r="O763" s="3">
        <v>1</v>
      </c>
      <c r="Q763" s="3">
        <v>1</v>
      </c>
    </row>
    <row r="764" spans="1:20">
      <c r="A764" s="3" t="s">
        <v>223</v>
      </c>
      <c r="C764" s="3">
        <v>1</v>
      </c>
      <c r="E764" s="3" t="s">
        <v>224</v>
      </c>
      <c r="F764" s="3" t="s">
        <v>225</v>
      </c>
      <c r="G764" s="3" t="s">
        <v>29</v>
      </c>
      <c r="J764" s="3">
        <v>12</v>
      </c>
      <c r="O764" s="3">
        <v>1</v>
      </c>
    </row>
    <row r="765" spans="1:20">
      <c r="A765" s="3" t="s">
        <v>238</v>
      </c>
      <c r="C765" s="3">
        <v>1</v>
      </c>
      <c r="E765" s="3" t="s">
        <v>70</v>
      </c>
      <c r="F765" s="3" t="s">
        <v>239</v>
      </c>
      <c r="G765" s="3" t="s">
        <v>29</v>
      </c>
      <c r="H765" s="3" t="s">
        <v>39</v>
      </c>
      <c r="J765" s="3">
        <v>12</v>
      </c>
      <c r="O765" s="3">
        <v>1</v>
      </c>
    </row>
    <row r="766" spans="1:20">
      <c r="A766" s="3" t="s">
        <v>250</v>
      </c>
      <c r="C766" s="3">
        <v>1</v>
      </c>
      <c r="E766" s="3" t="s">
        <v>251</v>
      </c>
      <c r="F766" s="3" t="s">
        <v>252</v>
      </c>
      <c r="G766" s="3" t="s">
        <v>29</v>
      </c>
      <c r="J766" s="3">
        <v>12</v>
      </c>
      <c r="O766" s="3">
        <v>1</v>
      </c>
      <c r="Q766" s="3">
        <v>1</v>
      </c>
    </row>
    <row r="767" spans="1:20">
      <c r="A767" s="3" t="s">
        <v>257</v>
      </c>
      <c r="C767" s="3">
        <v>1</v>
      </c>
      <c r="E767" s="3" t="s">
        <v>59</v>
      </c>
      <c r="F767" s="3" t="s">
        <v>258</v>
      </c>
      <c r="G767" s="3" t="s">
        <v>29</v>
      </c>
      <c r="H767" s="3" t="s">
        <v>259</v>
      </c>
      <c r="J767" s="3">
        <v>12</v>
      </c>
      <c r="O767" s="3">
        <v>1</v>
      </c>
    </row>
    <row r="768" spans="1:20">
      <c r="A768" s="3" t="s">
        <v>98</v>
      </c>
      <c r="C768" s="3">
        <v>1</v>
      </c>
      <c r="E768" s="3" t="s">
        <v>70</v>
      </c>
      <c r="F768" s="3" t="s">
        <v>99</v>
      </c>
      <c r="G768" s="3" t="s">
        <v>29</v>
      </c>
      <c r="J768" s="3">
        <v>10</v>
      </c>
      <c r="O768" s="3">
        <v>1</v>
      </c>
      <c r="Q768" s="3">
        <v>1</v>
      </c>
      <c r="R768" s="3">
        <v>1</v>
      </c>
      <c r="S768" s="6">
        <v>6453.33</v>
      </c>
      <c r="T768" s="5">
        <v>-0.3962</v>
      </c>
    </row>
    <row r="769" spans="1:20">
      <c r="A769" s="3" t="s">
        <v>235</v>
      </c>
      <c r="C769" s="3">
        <v>1</v>
      </c>
      <c r="E769" s="3" t="s">
        <v>236</v>
      </c>
      <c r="F769" s="3" t="s">
        <v>237</v>
      </c>
      <c r="G769" s="3" t="s">
        <v>29</v>
      </c>
      <c r="H769" s="3" t="s">
        <v>39</v>
      </c>
      <c r="J769" s="3">
        <v>9</v>
      </c>
      <c r="O769" s="3">
        <v>1</v>
      </c>
      <c r="R769" s="3">
        <v>1</v>
      </c>
    </row>
    <row r="770" spans="1:20">
      <c r="A770" s="3" t="s">
        <v>170</v>
      </c>
      <c r="C770" s="3">
        <v>1</v>
      </c>
      <c r="E770" s="3" t="s">
        <v>171</v>
      </c>
      <c r="F770" s="3" t="s">
        <v>172</v>
      </c>
      <c r="G770" s="3" t="s">
        <v>29</v>
      </c>
      <c r="J770" s="3">
        <v>6</v>
      </c>
      <c r="O770" s="3">
        <v>1</v>
      </c>
      <c r="R770" s="3">
        <v>1</v>
      </c>
    </row>
    <row r="771" spans="1:20">
      <c r="A771" s="3" t="s">
        <v>90</v>
      </c>
      <c r="C771" s="3">
        <v>1</v>
      </c>
      <c r="E771" s="3" t="s">
        <v>70</v>
      </c>
      <c r="F771" s="3" t="s">
        <v>91</v>
      </c>
      <c r="G771" s="3" t="s">
        <v>29</v>
      </c>
      <c r="J771" s="3">
        <v>1</v>
      </c>
      <c r="O771" s="3">
        <v>1</v>
      </c>
      <c r="S771" s="6">
        <v>1519.83</v>
      </c>
      <c r="T771" s="5">
        <v>0.75549999999999995</v>
      </c>
    </row>
    <row r="772" spans="1:20">
      <c r="A772" s="3" t="s">
        <v>19</v>
      </c>
      <c r="C772" s="3">
        <v>1</v>
      </c>
      <c r="E772" s="3" t="s">
        <v>20</v>
      </c>
      <c r="F772" s="3" t="s">
        <v>21</v>
      </c>
      <c r="G772" s="3" t="s">
        <v>22</v>
      </c>
      <c r="H772" s="3" t="s">
        <v>23</v>
      </c>
      <c r="K772" s="4">
        <v>4083</v>
      </c>
      <c r="L772" s="3">
        <v>69</v>
      </c>
      <c r="M772" s="3" t="s">
        <v>24</v>
      </c>
      <c r="N772" s="3" t="s">
        <v>25</v>
      </c>
      <c r="O772" s="3">
        <v>1</v>
      </c>
      <c r="S772" s="4">
        <v>21282026</v>
      </c>
      <c r="T772" s="5">
        <v>-0.1099</v>
      </c>
    </row>
    <row r="773" spans="1:20">
      <c r="A773" s="3" t="s">
        <v>26</v>
      </c>
      <c r="C773" s="3">
        <v>1</v>
      </c>
      <c r="E773" s="3" t="s">
        <v>27</v>
      </c>
      <c r="F773" s="3" t="s">
        <v>28</v>
      </c>
      <c r="G773" s="3" t="s">
        <v>29</v>
      </c>
      <c r="O773" s="3">
        <v>1</v>
      </c>
    </row>
    <row r="774" spans="1:20">
      <c r="A774" s="3" t="s">
        <v>33</v>
      </c>
      <c r="C774" s="3">
        <v>1</v>
      </c>
      <c r="E774" s="3" t="s">
        <v>34</v>
      </c>
      <c r="F774" s="3" t="s">
        <v>35</v>
      </c>
      <c r="G774" s="3" t="s">
        <v>29</v>
      </c>
      <c r="O774" s="3">
        <v>1</v>
      </c>
    </row>
    <row r="775" spans="1:20">
      <c r="A775" s="3" t="s">
        <v>36</v>
      </c>
      <c r="C775" s="3">
        <v>1</v>
      </c>
      <c r="E775" s="3" t="s">
        <v>37</v>
      </c>
      <c r="F775" s="3" t="s">
        <v>38</v>
      </c>
      <c r="G775" s="3" t="s">
        <v>29</v>
      </c>
      <c r="H775" s="3" t="s">
        <v>39</v>
      </c>
      <c r="K775" s="3">
        <v>0</v>
      </c>
      <c r="L775" s="3">
        <v>1</v>
      </c>
      <c r="N775" s="3" t="s">
        <v>40</v>
      </c>
      <c r="O775" s="3">
        <v>1</v>
      </c>
      <c r="Q775" s="3">
        <v>1</v>
      </c>
    </row>
    <row r="776" spans="1:20">
      <c r="A776" s="3" t="s">
        <v>41</v>
      </c>
      <c r="C776" s="3">
        <v>1</v>
      </c>
      <c r="E776" s="3" t="s">
        <v>42</v>
      </c>
      <c r="F776" s="3" t="s">
        <v>43</v>
      </c>
      <c r="G776" s="3" t="s">
        <v>29</v>
      </c>
      <c r="K776" s="3">
        <v>0</v>
      </c>
      <c r="L776" s="3">
        <v>5</v>
      </c>
      <c r="N776" s="3" t="s">
        <v>40</v>
      </c>
      <c r="O776" s="3">
        <v>1</v>
      </c>
      <c r="Q776" s="3">
        <v>1</v>
      </c>
      <c r="S776" s="6">
        <v>10702.33</v>
      </c>
      <c r="T776" s="5">
        <v>6.3500000000000001E-2</v>
      </c>
    </row>
    <row r="777" spans="1:20">
      <c r="A777" s="3" t="s">
        <v>44</v>
      </c>
      <c r="C777" s="3">
        <v>1</v>
      </c>
      <c r="E777" s="3" t="s">
        <v>45</v>
      </c>
      <c r="F777" s="3" t="s">
        <v>46</v>
      </c>
      <c r="G777" s="3" t="s">
        <v>29</v>
      </c>
      <c r="O777" s="3">
        <v>1</v>
      </c>
    </row>
    <row r="778" spans="1:20">
      <c r="A778" s="3" t="s">
        <v>47</v>
      </c>
      <c r="C778" s="3">
        <v>1</v>
      </c>
      <c r="E778" s="3" t="s">
        <v>48</v>
      </c>
      <c r="F778" s="3" t="s">
        <v>49</v>
      </c>
      <c r="G778" s="3" t="s">
        <v>29</v>
      </c>
      <c r="H778" s="3" t="s">
        <v>23</v>
      </c>
      <c r="O778" s="3">
        <v>1</v>
      </c>
      <c r="T778" s="7">
        <v>29.88</v>
      </c>
    </row>
    <row r="779" spans="1:20">
      <c r="A779" s="3" t="s">
        <v>50</v>
      </c>
      <c r="C779" s="3">
        <v>1</v>
      </c>
      <c r="E779" s="3" t="s">
        <v>51</v>
      </c>
      <c r="F779" s="3" t="s">
        <v>52</v>
      </c>
      <c r="G779" s="3" t="s">
        <v>53</v>
      </c>
      <c r="H779" s="3" t="s">
        <v>54</v>
      </c>
      <c r="O779" s="3">
        <v>1</v>
      </c>
      <c r="T779" s="5">
        <v>-0.48130000000000001</v>
      </c>
    </row>
    <row r="780" spans="1:20">
      <c r="A780" s="3" t="s">
        <v>55</v>
      </c>
      <c r="C780" s="3">
        <v>1</v>
      </c>
      <c r="E780" s="3" t="s">
        <v>56</v>
      </c>
      <c r="F780" s="3" t="s">
        <v>57</v>
      </c>
      <c r="G780" s="3" t="s">
        <v>29</v>
      </c>
      <c r="O780" s="3">
        <v>1</v>
      </c>
      <c r="Q780" s="3">
        <v>1</v>
      </c>
    </row>
    <row r="781" spans="1:20">
      <c r="A781" s="3" t="s">
        <v>61</v>
      </c>
      <c r="C781" s="3">
        <v>1</v>
      </c>
      <c r="E781" s="3" t="s">
        <v>59</v>
      </c>
      <c r="F781" s="3" t="s">
        <v>62</v>
      </c>
      <c r="G781" s="3" t="s">
        <v>29</v>
      </c>
      <c r="O781" s="3">
        <v>1</v>
      </c>
    </row>
    <row r="782" spans="1:20">
      <c r="A782" s="3" t="s">
        <v>66</v>
      </c>
      <c r="C782" s="3">
        <v>1</v>
      </c>
      <c r="E782" s="3" t="s">
        <v>67</v>
      </c>
      <c r="F782" s="3" t="s">
        <v>68</v>
      </c>
      <c r="G782" s="3" t="s">
        <v>29</v>
      </c>
      <c r="H782" s="3" t="s">
        <v>23</v>
      </c>
      <c r="O782" s="3">
        <v>1</v>
      </c>
      <c r="R782" s="3">
        <v>1</v>
      </c>
    </row>
    <row r="783" spans="1:20">
      <c r="A783" s="3" t="s">
        <v>69</v>
      </c>
      <c r="C783" s="3">
        <v>1</v>
      </c>
      <c r="E783" s="3" t="s">
        <v>70</v>
      </c>
      <c r="F783" s="3" t="s">
        <v>71</v>
      </c>
      <c r="G783" s="3" t="s">
        <v>29</v>
      </c>
      <c r="O783" s="3">
        <v>1</v>
      </c>
      <c r="R783" s="3">
        <v>1</v>
      </c>
    </row>
    <row r="784" spans="1:20">
      <c r="A784" s="3" t="s">
        <v>75</v>
      </c>
      <c r="C784" s="3">
        <v>1</v>
      </c>
      <c r="E784" s="3" t="s">
        <v>45</v>
      </c>
      <c r="F784" s="3" t="s">
        <v>76</v>
      </c>
      <c r="G784" s="3" t="s">
        <v>29</v>
      </c>
      <c r="K784" s="3">
        <v>0</v>
      </c>
      <c r="L784" s="3">
        <v>2</v>
      </c>
      <c r="N784" s="3" t="s">
        <v>77</v>
      </c>
      <c r="O784" s="3">
        <v>1</v>
      </c>
      <c r="R784" s="3">
        <v>1</v>
      </c>
      <c r="T784" s="7">
        <v>-0.41</v>
      </c>
    </row>
    <row r="785" spans="1:20">
      <c r="A785" s="3" t="s">
        <v>78</v>
      </c>
      <c r="C785" s="3">
        <v>1</v>
      </c>
      <c r="E785" s="3" t="s">
        <v>51</v>
      </c>
      <c r="F785" s="3" t="s">
        <v>79</v>
      </c>
      <c r="G785" s="3" t="s">
        <v>29</v>
      </c>
      <c r="H785" s="3" t="s">
        <v>39</v>
      </c>
      <c r="O785" s="3">
        <v>1</v>
      </c>
    </row>
    <row r="786" spans="1:20">
      <c r="A786" s="3" t="s">
        <v>80</v>
      </c>
      <c r="C786" s="3">
        <v>1</v>
      </c>
      <c r="E786" s="3" t="s">
        <v>81</v>
      </c>
      <c r="F786" s="3" t="s">
        <v>82</v>
      </c>
      <c r="G786" s="3" t="s">
        <v>83</v>
      </c>
      <c r="H786" s="3" t="s">
        <v>84</v>
      </c>
      <c r="O786" s="3">
        <v>1</v>
      </c>
      <c r="R786" s="3">
        <v>1</v>
      </c>
    </row>
    <row r="787" spans="1:20">
      <c r="A787" s="3" t="s">
        <v>85</v>
      </c>
      <c r="C787" s="3">
        <v>1</v>
      </c>
      <c r="E787" s="3" t="s">
        <v>70</v>
      </c>
      <c r="F787" s="3" t="s">
        <v>86</v>
      </c>
      <c r="G787" s="3" t="s">
        <v>29</v>
      </c>
      <c r="O787" s="3">
        <v>1</v>
      </c>
      <c r="Q787" s="3">
        <v>1</v>
      </c>
    </row>
    <row r="788" spans="1:20">
      <c r="A788" s="3" t="s">
        <v>87</v>
      </c>
      <c r="C788" s="3">
        <v>1</v>
      </c>
      <c r="E788" s="3" t="s">
        <v>88</v>
      </c>
      <c r="F788" s="3" t="s">
        <v>89</v>
      </c>
      <c r="G788" s="3" t="s">
        <v>29</v>
      </c>
      <c r="H788" s="3" t="s">
        <v>23</v>
      </c>
      <c r="O788" s="3">
        <v>1</v>
      </c>
      <c r="R788" s="3">
        <v>1</v>
      </c>
    </row>
    <row r="789" spans="1:20">
      <c r="A789" s="3" t="s">
        <v>92</v>
      </c>
      <c r="C789" s="3">
        <v>1</v>
      </c>
      <c r="E789" s="3" t="s">
        <v>93</v>
      </c>
      <c r="F789" s="3" t="s">
        <v>94</v>
      </c>
      <c r="G789" s="3" t="s">
        <v>29</v>
      </c>
      <c r="H789" s="3" t="s">
        <v>95</v>
      </c>
      <c r="O789" s="3">
        <v>1</v>
      </c>
      <c r="Q789" s="3">
        <v>1</v>
      </c>
    </row>
    <row r="790" spans="1:20">
      <c r="A790" s="3" t="s">
        <v>100</v>
      </c>
      <c r="C790" s="3">
        <v>1</v>
      </c>
      <c r="E790" s="3" t="s">
        <v>101</v>
      </c>
      <c r="F790" s="3" t="s">
        <v>102</v>
      </c>
      <c r="G790" s="3" t="s">
        <v>103</v>
      </c>
      <c r="H790" s="3" t="s">
        <v>39</v>
      </c>
      <c r="O790" s="3">
        <v>1</v>
      </c>
      <c r="R790" s="3">
        <v>1</v>
      </c>
    </row>
    <row r="791" spans="1:20">
      <c r="A791" s="3" t="s">
        <v>104</v>
      </c>
      <c r="C791" s="3">
        <v>1</v>
      </c>
      <c r="E791" s="3" t="s">
        <v>20</v>
      </c>
      <c r="F791" s="3" t="s">
        <v>105</v>
      </c>
      <c r="G791" s="3" t="s">
        <v>29</v>
      </c>
      <c r="H791" s="3" t="s">
        <v>39</v>
      </c>
      <c r="O791" s="3">
        <v>1</v>
      </c>
      <c r="Q791" s="3">
        <v>1</v>
      </c>
    </row>
    <row r="792" spans="1:20">
      <c r="A792" s="3" t="s">
        <v>106</v>
      </c>
      <c r="C792" s="3">
        <v>1</v>
      </c>
      <c r="E792" s="3" t="s">
        <v>59</v>
      </c>
      <c r="F792" s="3" t="s">
        <v>107</v>
      </c>
      <c r="G792" s="3" t="s">
        <v>29</v>
      </c>
      <c r="H792" s="3" t="s">
        <v>108</v>
      </c>
      <c r="O792" s="3">
        <v>1</v>
      </c>
      <c r="S792" s="6">
        <v>2921.17</v>
      </c>
      <c r="T792" s="5">
        <v>-0.85450000000000004</v>
      </c>
    </row>
    <row r="793" spans="1:20">
      <c r="A793" s="3" t="s">
        <v>111</v>
      </c>
      <c r="C793" s="3">
        <v>1</v>
      </c>
      <c r="E793" s="3" t="s">
        <v>112</v>
      </c>
      <c r="F793" s="3" t="s">
        <v>113</v>
      </c>
      <c r="G793" s="3" t="s">
        <v>29</v>
      </c>
      <c r="O793" s="3">
        <v>1</v>
      </c>
    </row>
    <row r="794" spans="1:20">
      <c r="A794" s="3" t="s">
        <v>114</v>
      </c>
      <c r="C794" s="3">
        <v>1</v>
      </c>
      <c r="E794" s="3" t="s">
        <v>70</v>
      </c>
      <c r="F794" s="3" t="s">
        <v>115</v>
      </c>
      <c r="G794" s="3" t="s">
        <v>29</v>
      </c>
      <c r="O794" s="3">
        <v>1</v>
      </c>
      <c r="Q794" s="3">
        <v>1</v>
      </c>
    </row>
    <row r="795" spans="1:20">
      <c r="A795" s="3" t="s">
        <v>116</v>
      </c>
      <c r="C795" s="3">
        <v>1</v>
      </c>
      <c r="E795" s="3" t="s">
        <v>117</v>
      </c>
      <c r="F795" s="3" t="s">
        <v>118</v>
      </c>
      <c r="G795" s="3" t="s">
        <v>29</v>
      </c>
      <c r="O795" s="3">
        <v>1</v>
      </c>
      <c r="R795" s="3">
        <v>1</v>
      </c>
    </row>
    <row r="796" spans="1:20">
      <c r="A796" s="3" t="s">
        <v>127</v>
      </c>
      <c r="C796" s="3">
        <v>1</v>
      </c>
      <c r="E796" s="3" t="s">
        <v>59</v>
      </c>
      <c r="F796" s="3" t="s">
        <v>128</v>
      </c>
      <c r="G796" s="3" t="s">
        <v>53</v>
      </c>
      <c r="O796" s="3">
        <v>1</v>
      </c>
    </row>
    <row r="797" spans="1:20">
      <c r="A797" s="3" t="s">
        <v>129</v>
      </c>
      <c r="C797" s="3">
        <v>1</v>
      </c>
      <c r="E797" s="3" t="s">
        <v>70</v>
      </c>
      <c r="F797" s="3" t="s">
        <v>130</v>
      </c>
      <c r="G797" s="3" t="s">
        <v>131</v>
      </c>
      <c r="H797" s="3" t="s">
        <v>132</v>
      </c>
      <c r="O797" s="3">
        <v>1</v>
      </c>
      <c r="R797" s="3">
        <v>1</v>
      </c>
    </row>
    <row r="798" spans="1:20">
      <c r="A798" s="3" t="s">
        <v>136</v>
      </c>
      <c r="C798" s="3">
        <v>1</v>
      </c>
      <c r="E798" s="3" t="s">
        <v>137</v>
      </c>
      <c r="F798" s="3" t="s">
        <v>138</v>
      </c>
      <c r="G798" s="3" t="s">
        <v>29</v>
      </c>
      <c r="O798" s="3">
        <v>1</v>
      </c>
      <c r="Q798" s="3">
        <v>1</v>
      </c>
    </row>
    <row r="799" spans="1:20">
      <c r="A799" s="3" t="s">
        <v>139</v>
      </c>
      <c r="C799" s="3">
        <v>1</v>
      </c>
      <c r="E799" s="3" t="s">
        <v>70</v>
      </c>
      <c r="F799" s="3" t="s">
        <v>140</v>
      </c>
      <c r="G799" s="3" t="s">
        <v>29</v>
      </c>
      <c r="O799" s="3">
        <v>1</v>
      </c>
      <c r="R799" s="3">
        <v>1</v>
      </c>
    </row>
    <row r="800" spans="1:20">
      <c r="A800" s="3" t="s">
        <v>141</v>
      </c>
      <c r="C800" s="3">
        <v>1</v>
      </c>
      <c r="E800" s="3" t="s">
        <v>134</v>
      </c>
      <c r="F800" s="3" t="s">
        <v>142</v>
      </c>
      <c r="G800" s="3" t="s">
        <v>29</v>
      </c>
      <c r="H800" s="3" t="s">
        <v>39</v>
      </c>
      <c r="O800" s="3">
        <v>1</v>
      </c>
    </row>
    <row r="801" spans="1:20">
      <c r="A801" s="3" t="s">
        <v>143</v>
      </c>
      <c r="C801" s="3">
        <v>1</v>
      </c>
      <c r="E801" s="3" t="s">
        <v>70</v>
      </c>
      <c r="F801" s="3" t="s">
        <v>144</v>
      </c>
      <c r="G801" s="3" t="s">
        <v>29</v>
      </c>
      <c r="K801" s="3">
        <v>0</v>
      </c>
      <c r="L801" s="3">
        <v>1</v>
      </c>
      <c r="N801" s="3" t="s">
        <v>145</v>
      </c>
      <c r="O801" s="3">
        <v>1</v>
      </c>
      <c r="R801" s="3">
        <v>1</v>
      </c>
    </row>
    <row r="802" spans="1:20">
      <c r="A802" s="3" t="s">
        <v>146</v>
      </c>
      <c r="C802" s="3">
        <v>1</v>
      </c>
      <c r="E802" s="3" t="s">
        <v>27</v>
      </c>
      <c r="F802" s="3" t="s">
        <v>147</v>
      </c>
      <c r="G802" s="3" t="s">
        <v>29</v>
      </c>
      <c r="H802" s="3" t="s">
        <v>39</v>
      </c>
      <c r="O802" s="3">
        <v>1</v>
      </c>
      <c r="S802" s="3">
        <v>748.83</v>
      </c>
      <c r="T802" s="5">
        <v>-0.1074</v>
      </c>
    </row>
    <row r="803" spans="1:20">
      <c r="A803" s="3" t="s">
        <v>148</v>
      </c>
      <c r="C803" s="3">
        <v>1</v>
      </c>
      <c r="E803" s="3" t="s">
        <v>149</v>
      </c>
      <c r="F803" s="3" t="s">
        <v>150</v>
      </c>
      <c r="G803" s="3" t="s">
        <v>29</v>
      </c>
      <c r="O803" s="3">
        <v>1</v>
      </c>
      <c r="Q803" s="3">
        <v>1</v>
      </c>
    </row>
    <row r="804" spans="1:20">
      <c r="A804" s="3" t="s">
        <v>151</v>
      </c>
      <c r="C804" s="3">
        <v>1</v>
      </c>
      <c r="E804" s="3" t="s">
        <v>152</v>
      </c>
      <c r="F804" s="3" t="s">
        <v>153</v>
      </c>
      <c r="G804" s="3" t="s">
        <v>29</v>
      </c>
      <c r="O804" s="3">
        <v>1</v>
      </c>
      <c r="S804" s="6">
        <v>44232405.670000002</v>
      </c>
      <c r="T804" s="5">
        <v>2.7000000000000001E-3</v>
      </c>
    </row>
    <row r="805" spans="1:20">
      <c r="A805" s="3" t="s">
        <v>154</v>
      </c>
      <c r="C805" s="3">
        <v>1</v>
      </c>
      <c r="E805" s="3" t="s">
        <v>48</v>
      </c>
      <c r="F805" s="3" t="s">
        <v>155</v>
      </c>
      <c r="G805" s="3" t="s">
        <v>29</v>
      </c>
      <c r="O805" s="3">
        <v>1</v>
      </c>
      <c r="R805" s="3">
        <v>1</v>
      </c>
      <c r="T805" s="5">
        <v>8.2713000000000001</v>
      </c>
    </row>
    <row r="806" spans="1:20">
      <c r="A806" s="3" t="s">
        <v>156</v>
      </c>
      <c r="C806" s="3">
        <v>1</v>
      </c>
      <c r="E806" s="3" t="s">
        <v>157</v>
      </c>
      <c r="F806" s="3" t="s">
        <v>158</v>
      </c>
      <c r="G806" s="3" t="s">
        <v>29</v>
      </c>
      <c r="H806" s="3" t="s">
        <v>39</v>
      </c>
      <c r="O806" s="3">
        <v>1</v>
      </c>
    </row>
    <row r="807" spans="1:20">
      <c r="A807" s="3" t="s">
        <v>159</v>
      </c>
      <c r="C807" s="3">
        <v>1</v>
      </c>
      <c r="E807" s="3" t="s">
        <v>160</v>
      </c>
      <c r="F807" s="3" t="s">
        <v>161</v>
      </c>
      <c r="G807" s="3" t="s">
        <v>29</v>
      </c>
      <c r="H807" s="3" t="s">
        <v>39</v>
      </c>
      <c r="O807" s="3">
        <v>1</v>
      </c>
    </row>
    <row r="808" spans="1:20">
      <c r="A808" s="3" t="s">
        <v>162</v>
      </c>
      <c r="C808" s="3">
        <v>1</v>
      </c>
      <c r="E808" s="3" t="s">
        <v>163</v>
      </c>
      <c r="F808" s="3" t="s">
        <v>164</v>
      </c>
      <c r="G808" s="3" t="s">
        <v>29</v>
      </c>
      <c r="H808" s="3" t="s">
        <v>23</v>
      </c>
      <c r="O808" s="3">
        <v>1</v>
      </c>
    </row>
    <row r="809" spans="1:20">
      <c r="A809" s="3" t="s">
        <v>165</v>
      </c>
      <c r="C809" s="3">
        <v>1</v>
      </c>
      <c r="E809" s="3" t="s">
        <v>134</v>
      </c>
      <c r="F809" s="3" t="s">
        <v>166</v>
      </c>
      <c r="G809" s="3" t="s">
        <v>29</v>
      </c>
      <c r="O809" s="3">
        <v>1</v>
      </c>
    </row>
    <row r="810" spans="1:20">
      <c r="A810" s="3" t="s">
        <v>167</v>
      </c>
      <c r="C810" s="3">
        <v>1</v>
      </c>
      <c r="E810" s="3" t="s">
        <v>168</v>
      </c>
      <c r="F810" s="3" t="s">
        <v>169</v>
      </c>
      <c r="G810" s="3" t="s">
        <v>29</v>
      </c>
      <c r="O810" s="3">
        <v>1</v>
      </c>
      <c r="R810" s="3">
        <v>1</v>
      </c>
    </row>
    <row r="811" spans="1:20">
      <c r="A811" s="3" t="s">
        <v>173</v>
      </c>
      <c r="C811" s="3">
        <v>1</v>
      </c>
      <c r="E811" s="3" t="s">
        <v>174</v>
      </c>
      <c r="F811" s="3" t="s">
        <v>175</v>
      </c>
      <c r="G811" s="3" t="s">
        <v>29</v>
      </c>
      <c r="O811" s="3">
        <v>1</v>
      </c>
      <c r="S811" s="4">
        <v>32118841</v>
      </c>
      <c r="T811" s="5">
        <v>-8.9300000000000004E-2</v>
      </c>
    </row>
    <row r="812" spans="1:20">
      <c r="A812" s="3" t="s">
        <v>176</v>
      </c>
      <c r="C812" s="3">
        <v>1</v>
      </c>
      <c r="E812" s="3" t="s">
        <v>177</v>
      </c>
      <c r="F812" s="3" t="s">
        <v>178</v>
      </c>
      <c r="G812" s="3" t="s">
        <v>29</v>
      </c>
      <c r="O812" s="3">
        <v>1</v>
      </c>
    </row>
    <row r="813" spans="1:20">
      <c r="A813" s="3" t="s">
        <v>179</v>
      </c>
      <c r="C813" s="3">
        <v>1</v>
      </c>
      <c r="E813" s="3" t="s">
        <v>59</v>
      </c>
      <c r="F813" s="3" t="s">
        <v>180</v>
      </c>
      <c r="G813" s="3" t="s">
        <v>29</v>
      </c>
      <c r="H813" s="3" t="s">
        <v>54</v>
      </c>
      <c r="O813" s="3">
        <v>1</v>
      </c>
      <c r="R813" s="3">
        <v>1</v>
      </c>
    </row>
    <row r="814" spans="1:20">
      <c r="A814" s="3" t="s">
        <v>181</v>
      </c>
      <c r="C814" s="3">
        <v>1</v>
      </c>
      <c r="E814" s="3" t="s">
        <v>51</v>
      </c>
      <c r="F814" s="3" t="s">
        <v>182</v>
      </c>
      <c r="G814" s="3" t="s">
        <v>103</v>
      </c>
      <c r="H814" s="3" t="s">
        <v>54</v>
      </c>
      <c r="O814" s="3">
        <v>1</v>
      </c>
      <c r="Q814" s="3">
        <v>1</v>
      </c>
    </row>
    <row r="815" spans="1:20">
      <c r="A815" s="3" t="s">
        <v>183</v>
      </c>
      <c r="C815" s="3">
        <v>1</v>
      </c>
      <c r="E815" s="3" t="s">
        <v>59</v>
      </c>
      <c r="F815" s="3" t="s">
        <v>184</v>
      </c>
      <c r="G815" s="3" t="s">
        <v>29</v>
      </c>
      <c r="H815" s="3" t="s">
        <v>54</v>
      </c>
      <c r="O815" s="3">
        <v>1</v>
      </c>
    </row>
    <row r="816" spans="1:20">
      <c r="A816" s="3" t="s">
        <v>185</v>
      </c>
      <c r="C816" s="3">
        <v>1</v>
      </c>
      <c r="E816" s="3" t="s">
        <v>186</v>
      </c>
      <c r="F816" s="3" t="s">
        <v>187</v>
      </c>
      <c r="G816" s="3" t="s">
        <v>29</v>
      </c>
      <c r="H816" s="3" t="s">
        <v>23</v>
      </c>
      <c r="O816" s="3">
        <v>1</v>
      </c>
    </row>
    <row r="817" spans="1:20">
      <c r="A817" s="3" t="s">
        <v>188</v>
      </c>
      <c r="C817" s="3">
        <v>1</v>
      </c>
      <c r="E817" s="3" t="s">
        <v>70</v>
      </c>
      <c r="F817" s="3" t="s">
        <v>189</v>
      </c>
      <c r="G817" s="3" t="s">
        <v>29</v>
      </c>
      <c r="O817" s="3">
        <v>1</v>
      </c>
    </row>
    <row r="818" spans="1:20">
      <c r="A818" s="3" t="s">
        <v>192</v>
      </c>
      <c r="C818" s="3">
        <v>1</v>
      </c>
      <c r="E818" s="3" t="s">
        <v>193</v>
      </c>
      <c r="F818" s="3" t="s">
        <v>194</v>
      </c>
      <c r="G818" s="3" t="s">
        <v>29</v>
      </c>
      <c r="H818" s="3" t="s">
        <v>39</v>
      </c>
      <c r="O818" s="3">
        <v>1</v>
      </c>
      <c r="Q818" s="3">
        <v>1</v>
      </c>
    </row>
    <row r="819" spans="1:20">
      <c r="A819" s="3" t="s">
        <v>198</v>
      </c>
      <c r="C819" s="3">
        <v>1</v>
      </c>
      <c r="E819" s="3" t="s">
        <v>199</v>
      </c>
      <c r="F819" s="3" t="s">
        <v>200</v>
      </c>
      <c r="G819" s="3" t="s">
        <v>29</v>
      </c>
      <c r="H819" s="3" t="s">
        <v>39</v>
      </c>
      <c r="O819" s="3">
        <v>1</v>
      </c>
    </row>
    <row r="820" spans="1:20">
      <c r="A820" s="3" t="s">
        <v>205</v>
      </c>
      <c r="C820" s="3">
        <v>1</v>
      </c>
      <c r="E820" s="3" t="s">
        <v>206</v>
      </c>
      <c r="F820" s="3" t="s">
        <v>207</v>
      </c>
      <c r="G820" s="3" t="s">
        <v>29</v>
      </c>
      <c r="O820" s="3">
        <v>1</v>
      </c>
      <c r="R820" s="3">
        <v>1</v>
      </c>
    </row>
    <row r="821" spans="1:20">
      <c r="A821" s="3" t="s">
        <v>208</v>
      </c>
      <c r="C821" s="3">
        <v>1</v>
      </c>
      <c r="E821" s="3" t="s">
        <v>209</v>
      </c>
      <c r="F821" s="3" t="s">
        <v>210</v>
      </c>
      <c r="G821" s="3" t="s">
        <v>29</v>
      </c>
      <c r="O821" s="3">
        <v>1</v>
      </c>
    </row>
    <row r="822" spans="1:20">
      <c r="A822" s="3" t="s">
        <v>211</v>
      </c>
      <c r="C822" s="3">
        <v>1</v>
      </c>
      <c r="E822" s="3" t="s">
        <v>212</v>
      </c>
      <c r="F822" s="3" t="s">
        <v>213</v>
      </c>
      <c r="G822" s="3" t="s">
        <v>214</v>
      </c>
      <c r="O822" s="3">
        <v>1</v>
      </c>
      <c r="S822" s="4">
        <v>12949480</v>
      </c>
      <c r="T822" s="5">
        <v>-2.5000000000000001E-2</v>
      </c>
    </row>
    <row r="823" spans="1:20">
      <c r="A823" s="3" t="s">
        <v>215</v>
      </c>
      <c r="C823" s="3">
        <v>1</v>
      </c>
      <c r="E823" s="3" t="s">
        <v>27</v>
      </c>
      <c r="F823" s="3" t="s">
        <v>216</v>
      </c>
      <c r="G823" s="3" t="s">
        <v>29</v>
      </c>
      <c r="H823" s="3" t="s">
        <v>39</v>
      </c>
      <c r="K823" s="3">
        <v>0</v>
      </c>
      <c r="L823" s="3">
        <v>1</v>
      </c>
      <c r="N823" s="3" t="s">
        <v>40</v>
      </c>
      <c r="O823" s="3">
        <v>1</v>
      </c>
      <c r="R823" s="3">
        <v>1</v>
      </c>
    </row>
    <row r="824" spans="1:20">
      <c r="A824" s="3" t="s">
        <v>217</v>
      </c>
      <c r="C824" s="3">
        <v>1</v>
      </c>
      <c r="E824" s="3" t="s">
        <v>218</v>
      </c>
      <c r="F824" s="3" t="s">
        <v>219</v>
      </c>
      <c r="G824" s="3" t="s">
        <v>29</v>
      </c>
      <c r="H824" s="3" t="s">
        <v>23</v>
      </c>
      <c r="O824" s="3">
        <v>1</v>
      </c>
    </row>
    <row r="825" spans="1:20">
      <c r="A825" s="3" t="s">
        <v>226</v>
      </c>
      <c r="C825" s="3">
        <v>1</v>
      </c>
      <c r="E825" s="3" t="s">
        <v>227</v>
      </c>
      <c r="F825" s="3" t="s">
        <v>228</v>
      </c>
      <c r="G825" s="3" t="s">
        <v>29</v>
      </c>
      <c r="O825" s="3">
        <v>1</v>
      </c>
      <c r="Q825" s="3">
        <v>1</v>
      </c>
      <c r="S825" s="6">
        <v>3904752.17</v>
      </c>
      <c r="T825" s="5">
        <v>5.3E-3</v>
      </c>
    </row>
    <row r="826" spans="1:20">
      <c r="A826" s="3" t="s">
        <v>229</v>
      </c>
      <c r="C826" s="3">
        <v>1</v>
      </c>
      <c r="E826" s="3" t="s">
        <v>70</v>
      </c>
      <c r="F826" s="3" t="s">
        <v>230</v>
      </c>
      <c r="G826" s="3" t="s">
        <v>231</v>
      </c>
      <c r="H826" s="3" t="s">
        <v>23</v>
      </c>
      <c r="O826" s="3">
        <v>1</v>
      </c>
      <c r="R826" s="3">
        <v>1</v>
      </c>
    </row>
    <row r="827" spans="1:20">
      <c r="A827" s="3" t="s">
        <v>232</v>
      </c>
      <c r="C827" s="3">
        <v>1</v>
      </c>
      <c r="E827" s="3" t="s">
        <v>233</v>
      </c>
      <c r="F827" s="3" t="s">
        <v>234</v>
      </c>
      <c r="G827" s="3" t="s">
        <v>29</v>
      </c>
      <c r="O827" s="3">
        <v>1</v>
      </c>
    </row>
    <row r="828" spans="1:20">
      <c r="A828" s="3" t="s">
        <v>240</v>
      </c>
      <c r="C828" s="3">
        <v>1</v>
      </c>
      <c r="E828" s="3" t="s">
        <v>70</v>
      </c>
      <c r="F828" s="3" t="s">
        <v>241</v>
      </c>
      <c r="G828" s="3" t="s">
        <v>29</v>
      </c>
      <c r="H828" s="3" t="s">
        <v>54</v>
      </c>
      <c r="O828" s="3">
        <v>1</v>
      </c>
      <c r="R828" s="3">
        <v>1</v>
      </c>
    </row>
    <row r="829" spans="1:20">
      <c r="A829" s="3" t="s">
        <v>242</v>
      </c>
      <c r="C829" s="3">
        <v>1</v>
      </c>
      <c r="E829" s="3" t="s">
        <v>59</v>
      </c>
      <c r="F829" s="3" t="s">
        <v>243</v>
      </c>
      <c r="G829" s="3" t="s">
        <v>29</v>
      </c>
      <c r="H829" s="3" t="s">
        <v>39</v>
      </c>
      <c r="O829" s="3">
        <v>1</v>
      </c>
    </row>
    <row r="830" spans="1:20">
      <c r="A830" s="3" t="s">
        <v>247</v>
      </c>
      <c r="C830" s="3">
        <v>1</v>
      </c>
      <c r="E830" s="3" t="s">
        <v>248</v>
      </c>
      <c r="F830" s="3" t="s">
        <v>249</v>
      </c>
      <c r="G830" s="3" t="s">
        <v>29</v>
      </c>
      <c r="O830" s="3">
        <v>1</v>
      </c>
    </row>
    <row r="831" spans="1:20">
      <c r="A831" s="3" t="s">
        <v>253</v>
      </c>
      <c r="C831" s="3">
        <v>1</v>
      </c>
      <c r="E831" s="3" t="s">
        <v>70</v>
      </c>
      <c r="F831" s="3" t="s">
        <v>254</v>
      </c>
      <c r="G831" s="3" t="s">
        <v>29</v>
      </c>
      <c r="O831" s="3">
        <v>1</v>
      </c>
      <c r="Q831" s="3">
        <v>1</v>
      </c>
      <c r="R831" s="3">
        <v>1</v>
      </c>
    </row>
    <row r="832" spans="1:20">
      <c r="A832" s="3" t="s">
        <v>260</v>
      </c>
      <c r="C832" s="3">
        <v>1</v>
      </c>
      <c r="E832" s="3" t="s">
        <v>70</v>
      </c>
      <c r="F832" s="3" t="s">
        <v>261</v>
      </c>
      <c r="G832" s="3" t="s">
        <v>131</v>
      </c>
      <c r="H832" s="3" t="s">
        <v>39</v>
      </c>
      <c r="O832" s="3">
        <v>1</v>
      </c>
    </row>
    <row r="833" spans="1:20">
      <c r="A833" s="3" t="s">
        <v>265</v>
      </c>
      <c r="C833" s="3">
        <v>1</v>
      </c>
      <c r="E833" s="3" t="s">
        <v>212</v>
      </c>
      <c r="F833" s="3" t="s">
        <v>266</v>
      </c>
      <c r="G833" s="3" t="s">
        <v>29</v>
      </c>
      <c r="O833" s="3">
        <v>1</v>
      </c>
    </row>
    <row r="834" spans="1:20">
      <c r="A834" s="3" t="s">
        <v>267</v>
      </c>
      <c r="C834" s="3">
        <v>1</v>
      </c>
      <c r="E834" s="3" t="s">
        <v>268</v>
      </c>
      <c r="F834" s="3" t="s">
        <v>267</v>
      </c>
      <c r="G834" s="3" t="s">
        <v>29</v>
      </c>
      <c r="H834" s="3" t="s">
        <v>39</v>
      </c>
      <c r="O834" s="3">
        <v>1</v>
      </c>
    </row>
    <row r="835" spans="1:20">
      <c r="A835" s="3" t="s">
        <v>2399</v>
      </c>
      <c r="C835" s="3">
        <v>1</v>
      </c>
      <c r="E835" s="3" t="s">
        <v>27</v>
      </c>
      <c r="F835" s="3" t="s">
        <v>2400</v>
      </c>
      <c r="G835" s="3" t="s">
        <v>2401</v>
      </c>
      <c r="H835" s="3" t="s">
        <v>2402</v>
      </c>
      <c r="O835" s="3">
        <v>1</v>
      </c>
      <c r="R835" s="3">
        <v>1</v>
      </c>
    </row>
    <row r="836" spans="1:20">
      <c r="A836" s="3" t="s">
        <v>2403</v>
      </c>
      <c r="C836" s="3">
        <v>1</v>
      </c>
      <c r="E836" s="3" t="s">
        <v>653</v>
      </c>
      <c r="F836" s="3" t="s">
        <v>2404</v>
      </c>
      <c r="G836" s="3" t="s">
        <v>2405</v>
      </c>
      <c r="O836" s="3">
        <v>1</v>
      </c>
      <c r="S836" s="6">
        <v>1125.5</v>
      </c>
      <c r="T836" s="5">
        <v>-0.39479999999999998</v>
      </c>
    </row>
    <row r="837" spans="1:20">
      <c r="A837" s="3" t="s">
        <v>2406</v>
      </c>
      <c r="C837" s="3">
        <v>1</v>
      </c>
      <c r="E837" s="3" t="s">
        <v>530</v>
      </c>
      <c r="F837" s="3" t="s">
        <v>2407</v>
      </c>
      <c r="G837" s="3" t="s">
        <v>2405</v>
      </c>
      <c r="K837" s="3">
        <v>2</v>
      </c>
      <c r="L837" s="3">
        <v>0</v>
      </c>
      <c r="M837" s="3" t="s">
        <v>24</v>
      </c>
      <c r="O837" s="3">
        <v>1</v>
      </c>
      <c r="Q837" s="3">
        <v>1</v>
      </c>
    </row>
    <row r="838" spans="1:20">
      <c r="A838" s="3" t="s">
        <v>2408</v>
      </c>
      <c r="C838" s="3">
        <v>1</v>
      </c>
      <c r="E838" s="3" t="s">
        <v>70</v>
      </c>
      <c r="F838" s="3" t="s">
        <v>2409</v>
      </c>
      <c r="G838" s="3" t="s">
        <v>2405</v>
      </c>
      <c r="H838" s="3" t="s">
        <v>23</v>
      </c>
      <c r="O838" s="3">
        <v>1</v>
      </c>
    </row>
    <row r="839" spans="1:20">
      <c r="A839" s="3" t="s">
        <v>2412</v>
      </c>
      <c r="C839" s="3">
        <v>1</v>
      </c>
      <c r="E839" s="3" t="s">
        <v>88</v>
      </c>
      <c r="F839" s="3" t="s">
        <v>2413</v>
      </c>
      <c r="G839" s="3" t="s">
        <v>2414</v>
      </c>
      <c r="O839" s="3">
        <v>1</v>
      </c>
    </row>
    <row r="840" spans="1:20">
      <c r="A840" s="3" t="s">
        <v>2415</v>
      </c>
      <c r="C840" s="3">
        <v>1</v>
      </c>
      <c r="E840" s="3" t="s">
        <v>1200</v>
      </c>
      <c r="F840" s="3" t="s">
        <v>2416</v>
      </c>
      <c r="G840" s="3" t="s">
        <v>2414</v>
      </c>
      <c r="H840" s="3" t="s">
        <v>801</v>
      </c>
      <c r="O840" s="3">
        <v>1</v>
      </c>
      <c r="Q840" s="3">
        <v>1</v>
      </c>
      <c r="R840" s="3">
        <v>1</v>
      </c>
    </row>
    <row r="841" spans="1:20">
      <c r="A841" s="3" t="s">
        <v>2417</v>
      </c>
      <c r="C841" s="3">
        <v>1</v>
      </c>
      <c r="E841" s="3" t="s">
        <v>1875</v>
      </c>
      <c r="F841" s="3" t="s">
        <v>2418</v>
      </c>
      <c r="G841" s="3" t="s">
        <v>2405</v>
      </c>
      <c r="O841" s="3">
        <v>1</v>
      </c>
      <c r="Q841" s="3">
        <v>1</v>
      </c>
      <c r="R841" s="3">
        <v>1</v>
      </c>
    </row>
    <row r="842" spans="1:20">
      <c r="A842" s="3" t="s">
        <v>2419</v>
      </c>
      <c r="C842" s="3">
        <v>1</v>
      </c>
      <c r="E842" s="3" t="s">
        <v>2420</v>
      </c>
      <c r="F842" s="3" t="s">
        <v>2421</v>
      </c>
      <c r="G842" s="3" t="s">
        <v>2422</v>
      </c>
      <c r="H842" s="3" t="s">
        <v>376</v>
      </c>
      <c r="K842" s="3">
        <v>0</v>
      </c>
      <c r="L842" s="3">
        <v>2</v>
      </c>
      <c r="N842" s="3" t="s">
        <v>651</v>
      </c>
      <c r="O842" s="3">
        <v>1</v>
      </c>
    </row>
    <row r="843" spans="1:20">
      <c r="A843" s="3" t="s">
        <v>2425</v>
      </c>
      <c r="C843" s="3">
        <v>1</v>
      </c>
      <c r="E843" s="3" t="s">
        <v>51</v>
      </c>
      <c r="F843" s="3" t="s">
        <v>2426</v>
      </c>
      <c r="G843" s="3" t="s">
        <v>2414</v>
      </c>
      <c r="H843" s="3" t="s">
        <v>39</v>
      </c>
      <c r="O843" s="3">
        <v>1</v>
      </c>
    </row>
    <row r="844" spans="1:20">
      <c r="A844" s="3" t="s">
        <v>2427</v>
      </c>
      <c r="C844" s="3">
        <v>1</v>
      </c>
      <c r="E844" s="3" t="s">
        <v>70</v>
      </c>
      <c r="F844" s="3" t="s">
        <v>2428</v>
      </c>
      <c r="G844" s="3" t="s">
        <v>2405</v>
      </c>
      <c r="O844" s="3">
        <v>1</v>
      </c>
      <c r="R844" s="3">
        <v>1</v>
      </c>
    </row>
    <row r="845" spans="1:20">
      <c r="A845" s="3" t="s">
        <v>2429</v>
      </c>
      <c r="C845" s="3">
        <v>1</v>
      </c>
      <c r="E845" s="3" t="s">
        <v>2430</v>
      </c>
      <c r="F845" s="3" t="s">
        <v>2431</v>
      </c>
      <c r="G845" s="3" t="s">
        <v>2414</v>
      </c>
      <c r="H845" s="3" t="s">
        <v>54</v>
      </c>
      <c r="K845" s="3">
        <v>0</v>
      </c>
      <c r="L845" s="3">
        <v>2</v>
      </c>
      <c r="N845" s="3" t="s">
        <v>651</v>
      </c>
      <c r="O845" s="3">
        <v>1</v>
      </c>
      <c r="S845" s="6">
        <v>1836.83</v>
      </c>
      <c r="T845" s="5">
        <v>-0.63949999999999996</v>
      </c>
    </row>
    <row r="846" spans="1:20">
      <c r="A846" s="3" t="s">
        <v>2432</v>
      </c>
      <c r="C846" s="3">
        <v>1</v>
      </c>
      <c r="E846" s="3" t="s">
        <v>88</v>
      </c>
      <c r="F846" s="3" t="s">
        <v>2433</v>
      </c>
      <c r="G846" s="3" t="s">
        <v>2405</v>
      </c>
      <c r="H846" s="3" t="s">
        <v>39</v>
      </c>
      <c r="O846" s="3">
        <v>1</v>
      </c>
    </row>
    <row r="847" spans="1:20">
      <c r="A847" s="3" t="s">
        <v>80</v>
      </c>
      <c r="C847" s="3">
        <v>1</v>
      </c>
      <c r="E847" s="3" t="s">
        <v>81</v>
      </c>
      <c r="F847" s="3" t="s">
        <v>82</v>
      </c>
      <c r="G847" s="3" t="s">
        <v>83</v>
      </c>
      <c r="H847" s="3" t="s">
        <v>84</v>
      </c>
      <c r="O847" s="3">
        <v>1</v>
      </c>
      <c r="R847" s="3">
        <v>1</v>
      </c>
    </row>
    <row r="848" spans="1:20">
      <c r="A848" s="3" t="s">
        <v>2434</v>
      </c>
      <c r="C848" s="3">
        <v>1</v>
      </c>
      <c r="E848" s="3" t="s">
        <v>1071</v>
      </c>
      <c r="F848" s="3" t="s">
        <v>2435</v>
      </c>
      <c r="G848" s="3" t="s">
        <v>2405</v>
      </c>
      <c r="O848" s="3">
        <v>1</v>
      </c>
      <c r="Q848" s="3">
        <v>1</v>
      </c>
    </row>
    <row r="849" spans="1:20">
      <c r="A849" s="3" t="s">
        <v>2438</v>
      </c>
      <c r="C849" s="3">
        <v>1</v>
      </c>
      <c r="E849" s="3" t="s">
        <v>70</v>
      </c>
      <c r="F849" s="3" t="s">
        <v>2439</v>
      </c>
      <c r="G849" s="3" t="s">
        <v>2405</v>
      </c>
      <c r="O849" s="3">
        <v>1</v>
      </c>
    </row>
    <row r="850" spans="1:20">
      <c r="A850" s="3" t="s">
        <v>2440</v>
      </c>
      <c r="C850" s="3">
        <v>1</v>
      </c>
      <c r="E850" s="3" t="s">
        <v>2441</v>
      </c>
      <c r="F850" s="3" t="s">
        <v>2442</v>
      </c>
      <c r="G850" s="3" t="s">
        <v>2443</v>
      </c>
      <c r="H850" s="3" t="s">
        <v>132</v>
      </c>
      <c r="O850" s="3">
        <v>1</v>
      </c>
      <c r="Q850" s="3">
        <v>1</v>
      </c>
      <c r="R850" s="3">
        <v>1</v>
      </c>
    </row>
    <row r="851" spans="1:20">
      <c r="A851" s="3" t="s">
        <v>2446</v>
      </c>
      <c r="C851" s="3">
        <v>1</v>
      </c>
      <c r="E851" s="3" t="s">
        <v>149</v>
      </c>
      <c r="F851" s="3" t="s">
        <v>2447</v>
      </c>
      <c r="G851" s="3" t="s">
        <v>2405</v>
      </c>
      <c r="O851" s="3">
        <v>1</v>
      </c>
      <c r="S851" s="3">
        <v>749.83</v>
      </c>
      <c r="T851" s="5">
        <v>1.0125</v>
      </c>
    </row>
    <row r="852" spans="1:20">
      <c r="A852" s="3" t="s">
        <v>100</v>
      </c>
      <c r="C852" s="3">
        <v>1</v>
      </c>
      <c r="E852" s="3" t="s">
        <v>101</v>
      </c>
      <c r="F852" s="3" t="s">
        <v>102</v>
      </c>
      <c r="G852" s="3" t="s">
        <v>103</v>
      </c>
      <c r="H852" s="3" t="s">
        <v>39</v>
      </c>
      <c r="O852" s="3">
        <v>1</v>
      </c>
      <c r="R852" s="3">
        <v>1</v>
      </c>
    </row>
    <row r="853" spans="1:20">
      <c r="A853" s="3" t="s">
        <v>2449</v>
      </c>
      <c r="C853" s="3">
        <v>1</v>
      </c>
      <c r="E853" s="3" t="s">
        <v>202</v>
      </c>
      <c r="F853" s="3" t="s">
        <v>2450</v>
      </c>
      <c r="G853" s="3" t="s">
        <v>2405</v>
      </c>
      <c r="O853" s="3">
        <v>1</v>
      </c>
      <c r="Q853" s="3">
        <v>1</v>
      </c>
    </row>
    <row r="854" spans="1:20">
      <c r="A854" s="3" t="s">
        <v>2451</v>
      </c>
      <c r="C854" s="3">
        <v>1</v>
      </c>
      <c r="E854" s="3" t="s">
        <v>2452</v>
      </c>
      <c r="F854" s="3" t="s">
        <v>2453</v>
      </c>
      <c r="G854" s="3" t="s">
        <v>2405</v>
      </c>
      <c r="O854" s="3">
        <v>1</v>
      </c>
      <c r="S854" s="6">
        <v>9284168.1699999999</v>
      </c>
      <c r="T854" s="5">
        <v>-0.23430000000000001</v>
      </c>
    </row>
    <row r="855" spans="1:20">
      <c r="A855" s="3" t="s">
        <v>2454</v>
      </c>
      <c r="C855" s="3">
        <v>1</v>
      </c>
      <c r="E855" s="3" t="s">
        <v>2455</v>
      </c>
      <c r="F855" s="3" t="s">
        <v>2456</v>
      </c>
      <c r="G855" s="3" t="s">
        <v>2457</v>
      </c>
      <c r="H855" s="3" t="s">
        <v>23</v>
      </c>
      <c r="O855" s="3">
        <v>1</v>
      </c>
    </row>
    <row r="856" spans="1:20">
      <c r="A856" s="3" t="s">
        <v>2458</v>
      </c>
      <c r="C856" s="3">
        <v>1</v>
      </c>
      <c r="E856" s="3" t="s">
        <v>2459</v>
      </c>
      <c r="F856" s="3" t="s">
        <v>2460</v>
      </c>
      <c r="G856" s="3" t="s">
        <v>2405</v>
      </c>
      <c r="O856" s="3">
        <v>1</v>
      </c>
      <c r="R856" s="3">
        <v>1</v>
      </c>
    </row>
    <row r="857" spans="1:20">
      <c r="A857" s="3" t="s">
        <v>2461</v>
      </c>
      <c r="C857" s="3">
        <v>1</v>
      </c>
      <c r="E857" s="3" t="s">
        <v>371</v>
      </c>
      <c r="F857" s="3" t="s">
        <v>2462</v>
      </c>
      <c r="G857" s="3" t="s">
        <v>2405</v>
      </c>
      <c r="O857" s="3">
        <v>1</v>
      </c>
      <c r="S857" s="6">
        <v>13862393.33</v>
      </c>
      <c r="T857" s="5">
        <v>-0.1842</v>
      </c>
    </row>
    <row r="858" spans="1:20">
      <c r="A858" s="3" t="s">
        <v>2468</v>
      </c>
      <c r="C858" s="3">
        <v>1</v>
      </c>
      <c r="E858" s="3" t="s">
        <v>59</v>
      </c>
      <c r="F858" s="3" t="s">
        <v>2469</v>
      </c>
      <c r="G858" s="3" t="s">
        <v>2405</v>
      </c>
      <c r="H858" s="3" t="s">
        <v>39</v>
      </c>
      <c r="O858" s="3">
        <v>1</v>
      </c>
      <c r="Q858" s="3">
        <v>1</v>
      </c>
    </row>
    <row r="859" spans="1:20">
      <c r="A859" s="3" t="s">
        <v>2470</v>
      </c>
      <c r="C859" s="3">
        <v>1</v>
      </c>
      <c r="E859" s="3" t="s">
        <v>37</v>
      </c>
      <c r="F859" s="3" t="s">
        <v>2471</v>
      </c>
      <c r="G859" s="3" t="s">
        <v>2405</v>
      </c>
      <c r="H859" s="3" t="s">
        <v>54</v>
      </c>
      <c r="O859" s="3">
        <v>1</v>
      </c>
      <c r="Q859" s="3">
        <v>1</v>
      </c>
    </row>
    <row r="860" spans="1:20">
      <c r="A860" s="3" t="s">
        <v>2472</v>
      </c>
      <c r="C860" s="3">
        <v>1</v>
      </c>
      <c r="E860" s="3" t="s">
        <v>70</v>
      </c>
      <c r="F860" s="3" t="s">
        <v>2473</v>
      </c>
      <c r="G860" s="3" t="s">
        <v>2405</v>
      </c>
      <c r="H860" s="3" t="s">
        <v>259</v>
      </c>
      <c r="O860" s="3">
        <v>1</v>
      </c>
      <c r="Q860" s="3">
        <v>1</v>
      </c>
    </row>
    <row r="861" spans="1:20">
      <c r="A861" s="3" t="s">
        <v>2474</v>
      </c>
      <c r="C861" s="3">
        <v>1</v>
      </c>
      <c r="E861" s="3" t="s">
        <v>88</v>
      </c>
      <c r="F861" s="3" t="s">
        <v>2475</v>
      </c>
      <c r="G861" s="3" t="s">
        <v>2405</v>
      </c>
      <c r="H861" s="3" t="s">
        <v>39</v>
      </c>
      <c r="K861" s="3">
        <v>0</v>
      </c>
      <c r="L861" s="3">
        <v>1</v>
      </c>
      <c r="N861" s="3" t="s">
        <v>40</v>
      </c>
      <c r="O861" s="3">
        <v>1</v>
      </c>
    </row>
    <row r="862" spans="1:20">
      <c r="A862" s="3" t="s">
        <v>2476</v>
      </c>
      <c r="C862" s="3">
        <v>1</v>
      </c>
      <c r="E862" s="3" t="s">
        <v>212</v>
      </c>
      <c r="F862" s="3" t="s">
        <v>2477</v>
      </c>
      <c r="G862" s="3" t="s">
        <v>2405</v>
      </c>
      <c r="O862" s="3">
        <v>1</v>
      </c>
      <c r="R862" s="3">
        <v>1</v>
      </c>
    </row>
    <row r="863" spans="1:20">
      <c r="A863" s="3" t="s">
        <v>2478</v>
      </c>
      <c r="C863" s="3">
        <v>1</v>
      </c>
      <c r="E863" s="3" t="s">
        <v>2479</v>
      </c>
      <c r="F863" s="3" t="s">
        <v>2480</v>
      </c>
      <c r="G863" s="3" t="s">
        <v>2405</v>
      </c>
      <c r="H863" s="3" t="s">
        <v>39</v>
      </c>
      <c r="O863" s="3">
        <v>1</v>
      </c>
    </row>
    <row r="864" spans="1:20">
      <c r="A864" s="3" t="s">
        <v>2481</v>
      </c>
      <c r="C864" s="3">
        <v>1</v>
      </c>
      <c r="E864" s="3" t="s">
        <v>93</v>
      </c>
      <c r="F864" s="3" t="s">
        <v>2482</v>
      </c>
      <c r="G864" s="3" t="s">
        <v>2405</v>
      </c>
      <c r="H864" s="3" t="s">
        <v>39</v>
      </c>
      <c r="O864" s="3">
        <v>1</v>
      </c>
      <c r="R864" s="3">
        <v>1</v>
      </c>
    </row>
    <row r="865" spans="1:20">
      <c r="A865" s="3" t="s">
        <v>2483</v>
      </c>
      <c r="C865" s="3">
        <v>1</v>
      </c>
      <c r="E865" s="3" t="s">
        <v>2484</v>
      </c>
      <c r="F865" s="3" t="s">
        <v>2485</v>
      </c>
      <c r="G865" s="3" t="s">
        <v>2405</v>
      </c>
      <c r="O865" s="3">
        <v>1</v>
      </c>
    </row>
    <row r="866" spans="1:20">
      <c r="A866" s="3" t="s">
        <v>2486</v>
      </c>
      <c r="C866" s="3">
        <v>1</v>
      </c>
      <c r="E866" s="3" t="s">
        <v>59</v>
      </c>
      <c r="F866" s="3" t="s">
        <v>2487</v>
      </c>
      <c r="G866" s="3" t="s">
        <v>2405</v>
      </c>
      <c r="O866" s="3">
        <v>1</v>
      </c>
      <c r="Q866" s="3">
        <v>1</v>
      </c>
    </row>
    <row r="867" spans="1:20">
      <c r="A867" s="3" t="s">
        <v>2488</v>
      </c>
      <c r="C867" s="3">
        <v>1</v>
      </c>
      <c r="E867" s="3" t="s">
        <v>2489</v>
      </c>
      <c r="F867" s="3" t="s">
        <v>2490</v>
      </c>
      <c r="G867" s="3" t="s">
        <v>2422</v>
      </c>
      <c r="H867" s="3" t="s">
        <v>39</v>
      </c>
      <c r="O867" s="3">
        <v>1</v>
      </c>
    </row>
    <row r="868" spans="1:20">
      <c r="A868" s="3" t="s">
        <v>2491</v>
      </c>
      <c r="C868" s="3">
        <v>1</v>
      </c>
      <c r="E868" s="3" t="s">
        <v>482</v>
      </c>
      <c r="F868" s="3" t="s">
        <v>2492</v>
      </c>
      <c r="G868" s="3" t="s">
        <v>2405</v>
      </c>
      <c r="H868" s="3" t="s">
        <v>39</v>
      </c>
      <c r="O868" s="3">
        <v>1</v>
      </c>
      <c r="Q868" s="3">
        <v>1</v>
      </c>
    </row>
    <row r="869" spans="1:20">
      <c r="A869" s="3" t="s">
        <v>2493</v>
      </c>
      <c r="C869" s="3">
        <v>1</v>
      </c>
      <c r="E869" s="3" t="s">
        <v>925</v>
      </c>
      <c r="F869" s="3" t="s">
        <v>2494</v>
      </c>
      <c r="G869" s="3" t="s">
        <v>2405</v>
      </c>
      <c r="O869" s="3">
        <v>1</v>
      </c>
      <c r="Q869" s="3">
        <v>1</v>
      </c>
    </row>
    <row r="870" spans="1:20">
      <c r="A870" s="3" t="s">
        <v>181</v>
      </c>
      <c r="C870" s="3">
        <v>1</v>
      </c>
      <c r="E870" s="3" t="s">
        <v>51</v>
      </c>
      <c r="F870" s="3" t="s">
        <v>182</v>
      </c>
      <c r="G870" s="3" t="s">
        <v>103</v>
      </c>
      <c r="H870" s="3" t="s">
        <v>54</v>
      </c>
      <c r="O870" s="3">
        <v>1</v>
      </c>
      <c r="Q870" s="3">
        <v>1</v>
      </c>
    </row>
    <row r="871" spans="1:20">
      <c r="A871" s="3" t="s">
        <v>2495</v>
      </c>
      <c r="C871" s="3">
        <v>1</v>
      </c>
      <c r="E871" s="3" t="s">
        <v>117</v>
      </c>
      <c r="F871" s="3" t="s">
        <v>2496</v>
      </c>
      <c r="G871" s="3" t="s">
        <v>2405</v>
      </c>
      <c r="H871" s="3" t="s">
        <v>54</v>
      </c>
      <c r="O871" s="3">
        <v>1</v>
      </c>
      <c r="Q871" s="3">
        <v>1</v>
      </c>
    </row>
    <row r="872" spans="1:20">
      <c r="A872" s="3" t="s">
        <v>2497</v>
      </c>
      <c r="C872" s="3">
        <v>1</v>
      </c>
      <c r="E872" s="3" t="s">
        <v>149</v>
      </c>
      <c r="F872" s="3" t="s">
        <v>2498</v>
      </c>
      <c r="G872" s="3" t="s">
        <v>2405</v>
      </c>
      <c r="O872" s="3">
        <v>1</v>
      </c>
    </row>
    <row r="873" spans="1:20">
      <c r="A873" s="3" t="s">
        <v>2501</v>
      </c>
      <c r="C873" s="3">
        <v>1</v>
      </c>
      <c r="E873" s="3" t="s">
        <v>2502</v>
      </c>
      <c r="F873" s="3" t="s">
        <v>2503</v>
      </c>
      <c r="G873" s="3" t="s">
        <v>2405</v>
      </c>
      <c r="H873" s="3" t="s">
        <v>852</v>
      </c>
      <c r="K873" s="3">
        <v>0</v>
      </c>
      <c r="L873" s="3">
        <v>1</v>
      </c>
      <c r="N873" s="3" t="s">
        <v>40</v>
      </c>
      <c r="O873" s="3">
        <v>1</v>
      </c>
      <c r="T873" s="5">
        <v>-0.54239999999999999</v>
      </c>
    </row>
    <row r="874" spans="1:20">
      <c r="A874" s="3" t="s">
        <v>2504</v>
      </c>
      <c r="C874" s="3">
        <v>1</v>
      </c>
      <c r="E874" s="3" t="s">
        <v>439</v>
      </c>
      <c r="F874" s="3" t="s">
        <v>2505</v>
      </c>
      <c r="G874" s="3" t="s">
        <v>2405</v>
      </c>
      <c r="H874" s="3" t="s">
        <v>39</v>
      </c>
      <c r="K874" s="3">
        <v>0</v>
      </c>
      <c r="L874" s="3">
        <v>1</v>
      </c>
      <c r="N874" s="3" t="s">
        <v>77</v>
      </c>
      <c r="O874" s="3">
        <v>1</v>
      </c>
    </row>
    <row r="875" spans="1:20">
      <c r="A875" s="3" t="s">
        <v>2511</v>
      </c>
      <c r="C875" s="3">
        <v>1</v>
      </c>
      <c r="E875" s="3" t="s">
        <v>1995</v>
      </c>
      <c r="F875" s="3" t="s">
        <v>2512</v>
      </c>
      <c r="G875" s="3" t="s">
        <v>2405</v>
      </c>
      <c r="K875" s="3">
        <v>0</v>
      </c>
      <c r="L875" s="3">
        <v>6</v>
      </c>
      <c r="N875" s="3" t="s">
        <v>388</v>
      </c>
      <c r="O875" s="3">
        <v>1</v>
      </c>
    </row>
    <row r="876" spans="1:20">
      <c r="A876" s="3" t="s">
        <v>2513</v>
      </c>
      <c r="C876" s="3">
        <v>1</v>
      </c>
      <c r="E876" s="3" t="s">
        <v>117</v>
      </c>
      <c r="F876" s="3" t="s">
        <v>2514</v>
      </c>
      <c r="G876" s="3" t="s">
        <v>2405</v>
      </c>
      <c r="H876" s="3" t="s">
        <v>39</v>
      </c>
      <c r="O876" s="3">
        <v>1</v>
      </c>
    </row>
    <row r="877" spans="1:20">
      <c r="A877" s="3" t="s">
        <v>211</v>
      </c>
      <c r="C877" s="3">
        <v>1</v>
      </c>
      <c r="E877" s="3" t="s">
        <v>212</v>
      </c>
      <c r="F877" s="3" t="s">
        <v>213</v>
      </c>
      <c r="G877" s="3" t="s">
        <v>214</v>
      </c>
      <c r="O877" s="3">
        <v>1</v>
      </c>
      <c r="S877" s="4">
        <v>12949480</v>
      </c>
      <c r="T877" s="5">
        <v>-2.5000000000000001E-2</v>
      </c>
    </row>
    <row r="878" spans="1:20">
      <c r="A878" s="3" t="s">
        <v>2518</v>
      </c>
      <c r="C878" s="3">
        <v>1</v>
      </c>
      <c r="E878" s="3" t="s">
        <v>48</v>
      </c>
      <c r="F878" s="3" t="s">
        <v>2519</v>
      </c>
      <c r="G878" s="3" t="s">
        <v>2405</v>
      </c>
      <c r="H878" s="3" t="s">
        <v>39</v>
      </c>
      <c r="O878" s="3">
        <v>1</v>
      </c>
      <c r="Q878" s="3">
        <v>1</v>
      </c>
    </row>
    <row r="879" spans="1:20">
      <c r="A879" s="3" t="s">
        <v>2522</v>
      </c>
      <c r="C879" s="3">
        <v>1</v>
      </c>
      <c r="E879" s="3" t="s">
        <v>439</v>
      </c>
      <c r="F879" s="3" t="s">
        <v>2523</v>
      </c>
      <c r="G879" s="3" t="s">
        <v>2405</v>
      </c>
      <c r="O879" s="3">
        <v>1</v>
      </c>
    </row>
    <row r="880" spans="1:20">
      <c r="A880" s="3" t="s">
        <v>2524</v>
      </c>
      <c r="C880" s="3">
        <v>1</v>
      </c>
      <c r="E880" s="3" t="s">
        <v>2525</v>
      </c>
      <c r="F880" s="3" t="s">
        <v>2526</v>
      </c>
      <c r="G880" s="3" t="s">
        <v>2405</v>
      </c>
      <c r="O880" s="3">
        <v>1</v>
      </c>
    </row>
    <row r="881" spans="1:20">
      <c r="A881" s="3" t="s">
        <v>2527</v>
      </c>
      <c r="C881" s="3">
        <v>1</v>
      </c>
      <c r="E881" s="3" t="s">
        <v>88</v>
      </c>
      <c r="F881" s="3" t="s">
        <v>2528</v>
      </c>
      <c r="G881" s="3" t="s">
        <v>2405</v>
      </c>
      <c r="H881" s="3" t="s">
        <v>39</v>
      </c>
      <c r="O881" s="3">
        <v>1</v>
      </c>
    </row>
    <row r="882" spans="1:20">
      <c r="A882" s="3" t="s">
        <v>2529</v>
      </c>
      <c r="C882" s="3">
        <v>1</v>
      </c>
      <c r="E882" s="3" t="s">
        <v>378</v>
      </c>
      <c r="F882" s="3" t="s">
        <v>2530</v>
      </c>
      <c r="G882" s="3" t="s">
        <v>2405</v>
      </c>
      <c r="K882" s="3">
        <v>0</v>
      </c>
      <c r="L882" s="3">
        <v>1</v>
      </c>
      <c r="N882" s="3" t="s">
        <v>25</v>
      </c>
      <c r="O882" s="3">
        <v>1</v>
      </c>
      <c r="Q882" s="3">
        <v>1</v>
      </c>
    </row>
    <row r="883" spans="1:20">
      <c r="A883" s="3" t="s">
        <v>2531</v>
      </c>
      <c r="C883" s="3">
        <v>1</v>
      </c>
      <c r="E883" s="3" t="s">
        <v>2532</v>
      </c>
      <c r="F883" s="3" t="s">
        <v>2533</v>
      </c>
      <c r="G883" s="3" t="s">
        <v>2405</v>
      </c>
      <c r="H883" s="3" t="s">
        <v>39</v>
      </c>
      <c r="O883" s="3">
        <v>1</v>
      </c>
    </row>
    <row r="884" spans="1:20">
      <c r="A884" s="3" t="s">
        <v>2534</v>
      </c>
      <c r="C884" s="3">
        <v>1</v>
      </c>
      <c r="E884" s="3" t="s">
        <v>1267</v>
      </c>
      <c r="F884" s="3" t="s">
        <v>2535</v>
      </c>
      <c r="G884" s="3" t="s">
        <v>2405</v>
      </c>
      <c r="H884" s="3" t="s">
        <v>54</v>
      </c>
      <c r="O884" s="3">
        <v>1</v>
      </c>
    </row>
    <row r="885" spans="1:20">
      <c r="A885" s="3" t="s">
        <v>2536</v>
      </c>
      <c r="C885" s="3">
        <v>1</v>
      </c>
      <c r="E885" s="3" t="s">
        <v>1528</v>
      </c>
      <c r="F885" s="3" t="s">
        <v>2537</v>
      </c>
      <c r="G885" s="3" t="s">
        <v>2538</v>
      </c>
      <c r="O885" s="3">
        <v>1</v>
      </c>
      <c r="Q885" s="3">
        <v>1</v>
      </c>
    </row>
    <row r="886" spans="1:20">
      <c r="A886" s="3" t="s">
        <v>2539</v>
      </c>
      <c r="C886" s="3">
        <v>1</v>
      </c>
      <c r="E886" s="3" t="s">
        <v>117</v>
      </c>
      <c r="F886" s="3" t="s">
        <v>2540</v>
      </c>
      <c r="G886" s="3" t="s">
        <v>2405</v>
      </c>
      <c r="O886" s="3">
        <v>1</v>
      </c>
      <c r="R886" s="3">
        <v>1</v>
      </c>
    </row>
    <row r="887" spans="1:20">
      <c r="A887" s="3" t="s">
        <v>2543</v>
      </c>
      <c r="C887" s="3">
        <v>1</v>
      </c>
      <c r="E887" s="3" t="s">
        <v>70</v>
      </c>
      <c r="F887" s="3" t="s">
        <v>2544</v>
      </c>
      <c r="G887" s="3" t="s">
        <v>2405</v>
      </c>
      <c r="O887" s="3">
        <v>1</v>
      </c>
      <c r="R887" s="3">
        <v>1</v>
      </c>
    </row>
    <row r="888" spans="1:20">
      <c r="A888" s="3" t="s">
        <v>2545</v>
      </c>
      <c r="C888" s="3">
        <v>1</v>
      </c>
      <c r="E888" s="3" t="s">
        <v>1939</v>
      </c>
      <c r="F888" s="3" t="s">
        <v>2546</v>
      </c>
      <c r="G888" s="3" t="s">
        <v>2405</v>
      </c>
      <c r="O888" s="3">
        <v>1</v>
      </c>
    </row>
    <row r="889" spans="1:20">
      <c r="A889" s="3" t="s">
        <v>2549</v>
      </c>
      <c r="C889" s="3">
        <v>1</v>
      </c>
      <c r="E889" s="3" t="s">
        <v>2550</v>
      </c>
      <c r="F889" s="3" t="s">
        <v>2551</v>
      </c>
      <c r="G889" s="3" t="s">
        <v>2422</v>
      </c>
      <c r="O889" s="3">
        <v>1</v>
      </c>
    </row>
    <row r="890" spans="1:20">
      <c r="A890" s="3" t="s">
        <v>2552</v>
      </c>
      <c r="C890" s="3">
        <v>1</v>
      </c>
      <c r="E890" s="3" t="s">
        <v>2553</v>
      </c>
      <c r="F890" s="3" t="s">
        <v>2554</v>
      </c>
      <c r="G890" s="3" t="s">
        <v>2405</v>
      </c>
      <c r="O890" s="3">
        <v>1</v>
      </c>
    </row>
    <row r="891" spans="1:20">
      <c r="A891" s="3" t="s">
        <v>2555</v>
      </c>
      <c r="C891" s="3">
        <v>1</v>
      </c>
      <c r="E891" s="3" t="s">
        <v>177</v>
      </c>
      <c r="F891" s="3" t="s">
        <v>2556</v>
      </c>
      <c r="G891" s="3" t="s">
        <v>2405</v>
      </c>
      <c r="H891" s="3" t="s">
        <v>23</v>
      </c>
      <c r="O891" s="3">
        <v>1</v>
      </c>
      <c r="R891" s="3">
        <v>1</v>
      </c>
    </row>
    <row r="892" spans="1:20">
      <c r="A892" s="3" t="s">
        <v>2557</v>
      </c>
      <c r="C892" s="3">
        <v>1</v>
      </c>
      <c r="E892" s="3" t="s">
        <v>1071</v>
      </c>
      <c r="F892" s="3" t="s">
        <v>2558</v>
      </c>
      <c r="G892" s="3" t="s">
        <v>2405</v>
      </c>
      <c r="O892" s="3">
        <v>1</v>
      </c>
      <c r="R892" s="3">
        <v>1</v>
      </c>
    </row>
    <row r="893" spans="1:20">
      <c r="A893" s="3" t="s">
        <v>3550</v>
      </c>
      <c r="C893" s="3">
        <v>1</v>
      </c>
      <c r="E893" s="3" t="s">
        <v>59</v>
      </c>
      <c r="F893" s="3" t="s">
        <v>3551</v>
      </c>
      <c r="G893" s="3" t="s">
        <v>3552</v>
      </c>
      <c r="H893" s="3" t="s">
        <v>3553</v>
      </c>
      <c r="O893" s="3">
        <v>1</v>
      </c>
      <c r="R893" s="3">
        <v>1</v>
      </c>
    </row>
    <row r="894" spans="1:20">
      <c r="A894" s="3" t="s">
        <v>3554</v>
      </c>
      <c r="C894" s="3">
        <v>1</v>
      </c>
      <c r="E894" s="3" t="s">
        <v>871</v>
      </c>
      <c r="F894" s="3" t="s">
        <v>3555</v>
      </c>
      <c r="G894" s="3" t="s">
        <v>3556</v>
      </c>
      <c r="O894" s="3">
        <v>1</v>
      </c>
    </row>
    <row r="895" spans="1:20">
      <c r="A895" s="3" t="s">
        <v>211</v>
      </c>
      <c r="C895" s="3">
        <v>1</v>
      </c>
      <c r="E895" s="3" t="s">
        <v>212</v>
      </c>
      <c r="F895" s="3" t="s">
        <v>213</v>
      </c>
      <c r="G895" s="3" t="s">
        <v>214</v>
      </c>
      <c r="O895" s="3">
        <v>1</v>
      </c>
      <c r="S895" s="4">
        <v>12949480</v>
      </c>
      <c r="T895" s="5">
        <v>-2.5000000000000001E-2</v>
      </c>
    </row>
    <row r="896" spans="1:20">
      <c r="A896" s="3" t="s">
        <v>3557</v>
      </c>
      <c r="C896" s="3">
        <v>1</v>
      </c>
      <c r="E896" s="3" t="s">
        <v>1487</v>
      </c>
      <c r="F896" s="3" t="s">
        <v>3558</v>
      </c>
      <c r="G896" s="3" t="s">
        <v>3556</v>
      </c>
      <c r="O896" s="3">
        <v>1</v>
      </c>
      <c r="R896" s="3">
        <v>1</v>
      </c>
      <c r="S896" s="3">
        <v>886.5</v>
      </c>
      <c r="T896" s="5">
        <v>-0.27810000000000001</v>
      </c>
    </row>
    <row r="897" spans="1:20">
      <c r="A897" s="3" t="s">
        <v>3559</v>
      </c>
      <c r="C897" s="3">
        <v>1</v>
      </c>
      <c r="E897" s="3" t="s">
        <v>371</v>
      </c>
      <c r="F897" s="3" t="s">
        <v>3560</v>
      </c>
      <c r="G897" s="3" t="s">
        <v>3556</v>
      </c>
      <c r="O897" s="3">
        <v>1</v>
      </c>
    </row>
    <row r="898" spans="1:20">
      <c r="A898" s="3" t="s">
        <v>3664</v>
      </c>
      <c r="C898" s="3">
        <v>1</v>
      </c>
      <c r="E898" s="3" t="s">
        <v>70</v>
      </c>
      <c r="F898" s="3" t="s">
        <v>3665</v>
      </c>
      <c r="G898" s="3" t="s">
        <v>3666</v>
      </c>
      <c r="K898" s="4">
        <v>1543</v>
      </c>
      <c r="L898" s="3">
        <v>38</v>
      </c>
      <c r="M898" s="3" t="s">
        <v>24</v>
      </c>
      <c r="N898" s="3" t="s">
        <v>25</v>
      </c>
      <c r="O898" s="3">
        <v>1</v>
      </c>
      <c r="S898" s="6">
        <v>16294416.33</v>
      </c>
      <c r="T898" s="5">
        <v>-1.49E-2</v>
      </c>
    </row>
    <row r="899" spans="1:20">
      <c r="A899" s="3" t="s">
        <v>3667</v>
      </c>
      <c r="C899" s="3">
        <v>1</v>
      </c>
      <c r="E899" s="3" t="s">
        <v>3668</v>
      </c>
      <c r="F899" s="3" t="s">
        <v>3669</v>
      </c>
      <c r="G899" s="3" t="s">
        <v>3666</v>
      </c>
      <c r="K899" s="3">
        <v>22</v>
      </c>
      <c r="L899" s="3">
        <v>0</v>
      </c>
      <c r="M899" s="3" t="s">
        <v>24</v>
      </c>
      <c r="O899" s="3">
        <v>1</v>
      </c>
      <c r="Q899" s="3">
        <v>1</v>
      </c>
      <c r="S899" s="6">
        <v>9370957.3300000001</v>
      </c>
      <c r="T899" s="5">
        <v>-0.1411</v>
      </c>
    </row>
    <row r="900" spans="1:20">
      <c r="A900" s="3" t="s">
        <v>19</v>
      </c>
      <c r="C900" s="3">
        <v>1</v>
      </c>
      <c r="E900" s="3" t="s">
        <v>20</v>
      </c>
      <c r="F900" s="3" t="s">
        <v>21</v>
      </c>
      <c r="G900" s="3" t="s">
        <v>22</v>
      </c>
      <c r="H900" s="3" t="s">
        <v>23</v>
      </c>
      <c r="K900" s="4">
        <v>4083</v>
      </c>
      <c r="L900" s="3">
        <v>69</v>
      </c>
      <c r="M900" s="3" t="s">
        <v>24</v>
      </c>
      <c r="N900" s="3" t="s">
        <v>25</v>
      </c>
      <c r="O900" s="3">
        <v>1</v>
      </c>
      <c r="S900" s="4">
        <v>21282026</v>
      </c>
      <c r="T900" s="5">
        <v>-0.1099</v>
      </c>
    </row>
    <row r="901" spans="1:20">
      <c r="A901" s="3" t="s">
        <v>3673</v>
      </c>
      <c r="C901" s="3">
        <v>1</v>
      </c>
      <c r="E901" s="3" t="s">
        <v>3674</v>
      </c>
      <c r="F901" s="3" t="s">
        <v>3675</v>
      </c>
      <c r="G901" s="3" t="s">
        <v>3666</v>
      </c>
      <c r="K901" s="3">
        <v>15</v>
      </c>
      <c r="L901" s="3">
        <v>0</v>
      </c>
      <c r="M901" s="3" t="s">
        <v>811</v>
      </c>
      <c r="N901" s="3" t="s">
        <v>3676</v>
      </c>
      <c r="O901" s="3">
        <v>1</v>
      </c>
      <c r="S901" s="6">
        <v>941160.83</v>
      </c>
      <c r="T901" s="5">
        <v>-8.5699999999999998E-2</v>
      </c>
    </row>
    <row r="902" spans="1:20">
      <c r="A902" s="3" t="s">
        <v>3677</v>
      </c>
      <c r="C902" s="3">
        <v>1</v>
      </c>
      <c r="E902" s="3" t="s">
        <v>1702</v>
      </c>
      <c r="F902" s="3" t="s">
        <v>3678</v>
      </c>
      <c r="G902" s="3" t="s">
        <v>3666</v>
      </c>
      <c r="O902" s="3">
        <v>1</v>
      </c>
      <c r="S902" s="6">
        <v>15774175.33</v>
      </c>
      <c r="T902" s="5">
        <v>-6.88E-2</v>
      </c>
    </row>
    <row r="903" spans="1:20">
      <c r="A903" s="3" t="s">
        <v>3679</v>
      </c>
      <c r="C903" s="3">
        <v>1</v>
      </c>
      <c r="E903" s="3" t="s">
        <v>458</v>
      </c>
      <c r="F903" s="3" t="s">
        <v>3680</v>
      </c>
      <c r="G903" s="3" t="s">
        <v>3666</v>
      </c>
      <c r="K903" s="3">
        <v>7</v>
      </c>
      <c r="L903" s="3">
        <v>2</v>
      </c>
      <c r="M903" s="3" t="s">
        <v>24</v>
      </c>
      <c r="N903" s="3" t="s">
        <v>40</v>
      </c>
      <c r="O903" s="3">
        <v>1</v>
      </c>
      <c r="S903" s="6">
        <v>879203.83</v>
      </c>
      <c r="T903" s="5">
        <v>-0.1225</v>
      </c>
    </row>
    <row r="904" spans="1:20">
      <c r="A904" s="3" t="s">
        <v>3681</v>
      </c>
      <c r="C904" s="3">
        <v>1</v>
      </c>
      <c r="E904" s="3" t="s">
        <v>893</v>
      </c>
      <c r="F904" s="3" t="s">
        <v>3682</v>
      </c>
      <c r="G904" s="3" t="s">
        <v>3666</v>
      </c>
      <c r="O904" s="3">
        <v>1</v>
      </c>
      <c r="S904" s="6">
        <v>10644468.83</v>
      </c>
      <c r="T904" s="5">
        <v>-8.8800000000000004E-2</v>
      </c>
    </row>
    <row r="905" spans="1:20">
      <c r="A905" s="3" t="s">
        <v>3686</v>
      </c>
      <c r="C905" s="3">
        <v>1</v>
      </c>
      <c r="E905" s="3" t="s">
        <v>149</v>
      </c>
      <c r="F905" s="3" t="s">
        <v>3687</v>
      </c>
      <c r="G905" s="3" t="s">
        <v>3666</v>
      </c>
      <c r="O905" s="3">
        <v>1</v>
      </c>
      <c r="S905" s="4">
        <v>6686250</v>
      </c>
      <c r="T905" s="5">
        <v>-0.14230000000000001</v>
      </c>
    </row>
    <row r="906" spans="1:20">
      <c r="A906" s="3" t="s">
        <v>3688</v>
      </c>
      <c r="C906" s="3">
        <v>1</v>
      </c>
      <c r="E906" s="3" t="s">
        <v>20</v>
      </c>
      <c r="F906" s="3" t="s">
        <v>3689</v>
      </c>
      <c r="G906" s="3" t="s">
        <v>3666</v>
      </c>
      <c r="K906" s="3">
        <v>0</v>
      </c>
      <c r="L906" s="3">
        <v>2</v>
      </c>
      <c r="N906" s="3" t="s">
        <v>25</v>
      </c>
      <c r="O906" s="3">
        <v>1</v>
      </c>
      <c r="S906" s="6">
        <v>460028.67</v>
      </c>
      <c r="T906" s="5">
        <v>-0.17699999999999999</v>
      </c>
    </row>
    <row r="907" spans="1:20">
      <c r="A907" s="3" t="s">
        <v>3690</v>
      </c>
      <c r="C907" s="3">
        <v>1</v>
      </c>
      <c r="E907" s="3" t="s">
        <v>378</v>
      </c>
      <c r="F907" s="3" t="s">
        <v>3691</v>
      </c>
      <c r="G907" s="3" t="s">
        <v>3666</v>
      </c>
      <c r="K907" s="3">
        <v>0</v>
      </c>
      <c r="L907" s="3">
        <v>4</v>
      </c>
      <c r="M907" s="3" t="s">
        <v>3692</v>
      </c>
      <c r="N907" s="3" t="s">
        <v>3693</v>
      </c>
      <c r="O907" s="3">
        <v>1</v>
      </c>
      <c r="Q907" s="3">
        <v>1</v>
      </c>
      <c r="S907" s="6">
        <v>278064.17</v>
      </c>
      <c r="T907" s="5">
        <v>-0.1007</v>
      </c>
    </row>
    <row r="908" spans="1:20">
      <c r="A908" s="3" t="s">
        <v>3694</v>
      </c>
      <c r="C908" s="3">
        <v>1</v>
      </c>
      <c r="E908" s="3" t="s">
        <v>27</v>
      </c>
      <c r="F908" s="3" t="s">
        <v>3695</v>
      </c>
      <c r="G908" s="3" t="s">
        <v>3666</v>
      </c>
      <c r="O908" s="3">
        <v>1</v>
      </c>
      <c r="R908" s="3">
        <v>1</v>
      </c>
    </row>
    <row r="909" spans="1:20">
      <c r="A909" s="3" t="s">
        <v>3696</v>
      </c>
      <c r="C909" s="3">
        <v>1</v>
      </c>
      <c r="E909" s="3" t="s">
        <v>1748</v>
      </c>
      <c r="F909" s="3" t="s">
        <v>3697</v>
      </c>
      <c r="G909" s="3" t="s">
        <v>3666</v>
      </c>
      <c r="O909" s="3">
        <v>1</v>
      </c>
      <c r="S909" s="4">
        <v>1050906</v>
      </c>
      <c r="T909" s="5">
        <v>7.1300000000000002E-2</v>
      </c>
    </row>
    <row r="910" spans="1:20">
      <c r="A910" s="3" t="s">
        <v>3698</v>
      </c>
      <c r="C910" s="3">
        <v>1</v>
      </c>
      <c r="E910" s="3" t="s">
        <v>3699</v>
      </c>
      <c r="F910" s="3" t="s">
        <v>3700</v>
      </c>
      <c r="G910" s="3" t="s">
        <v>3666</v>
      </c>
      <c r="O910" s="3">
        <v>1</v>
      </c>
      <c r="Q910" s="3">
        <v>1</v>
      </c>
      <c r="S910" s="6">
        <v>342526.5</v>
      </c>
      <c r="T910" s="5">
        <v>-0.43840000000000001</v>
      </c>
    </row>
    <row r="911" spans="1:20">
      <c r="A911" s="3" t="s">
        <v>3701</v>
      </c>
      <c r="C911" s="3">
        <v>1</v>
      </c>
      <c r="E911" s="3" t="s">
        <v>3702</v>
      </c>
      <c r="F911" s="3" t="s">
        <v>3703</v>
      </c>
      <c r="G911" s="3" t="s">
        <v>3666</v>
      </c>
      <c r="K911" s="3">
        <v>0</v>
      </c>
      <c r="L911" s="3">
        <v>28</v>
      </c>
      <c r="N911" s="3" t="s">
        <v>25</v>
      </c>
      <c r="O911" s="3">
        <v>1</v>
      </c>
      <c r="Q911" s="3">
        <v>1</v>
      </c>
      <c r="S911" s="6">
        <v>3318707.83</v>
      </c>
      <c r="T911" s="5">
        <v>-7.6799999999999993E-2</v>
      </c>
    </row>
    <row r="912" spans="1:20">
      <c r="A912" s="3" t="s">
        <v>3704</v>
      </c>
      <c r="C912" s="3">
        <v>1</v>
      </c>
      <c r="E912" s="3" t="s">
        <v>163</v>
      </c>
      <c r="F912" s="3" t="s">
        <v>3705</v>
      </c>
      <c r="G912" s="3" t="s">
        <v>3706</v>
      </c>
      <c r="H912" s="3" t="s">
        <v>23</v>
      </c>
      <c r="O912" s="3">
        <v>1</v>
      </c>
      <c r="Q912" s="3">
        <v>1</v>
      </c>
    </row>
    <row r="913" spans="1:20">
      <c r="A913" s="3" t="s">
        <v>3707</v>
      </c>
      <c r="C913" s="3">
        <v>1</v>
      </c>
      <c r="E913" s="3" t="s">
        <v>2452</v>
      </c>
      <c r="F913" s="3" t="s">
        <v>3708</v>
      </c>
      <c r="G913" s="3" t="s">
        <v>3666</v>
      </c>
      <c r="O913" s="3">
        <v>1</v>
      </c>
      <c r="S913" s="6">
        <v>511678.67</v>
      </c>
      <c r="T913" s="5">
        <v>-4.7800000000000002E-2</v>
      </c>
    </row>
    <row r="914" spans="1:20">
      <c r="A914" s="3" t="s">
        <v>3711</v>
      </c>
      <c r="C914" s="3">
        <v>1</v>
      </c>
      <c r="E914" s="3" t="s">
        <v>673</v>
      </c>
      <c r="F914" s="3" t="s">
        <v>3712</v>
      </c>
      <c r="G914" s="3" t="s">
        <v>3666</v>
      </c>
      <c r="K914" s="3">
        <v>0</v>
      </c>
      <c r="L914" s="3">
        <v>2</v>
      </c>
      <c r="N914" s="3" t="s">
        <v>294</v>
      </c>
      <c r="O914" s="3">
        <v>1</v>
      </c>
      <c r="R914" s="3">
        <v>1</v>
      </c>
      <c r="S914" s="6">
        <v>91932.5</v>
      </c>
      <c r="T914" s="5">
        <v>-9.3299999999999994E-2</v>
      </c>
    </row>
    <row r="915" spans="1:20">
      <c r="A915" s="3" t="s">
        <v>3713</v>
      </c>
      <c r="C915" s="3">
        <v>1</v>
      </c>
      <c r="E915" s="3" t="s">
        <v>371</v>
      </c>
      <c r="F915" s="3" t="s">
        <v>3714</v>
      </c>
      <c r="G915" s="3" t="s">
        <v>3666</v>
      </c>
      <c r="O915" s="3">
        <v>1</v>
      </c>
    </row>
    <row r="916" spans="1:20">
      <c r="A916" s="3" t="s">
        <v>3715</v>
      </c>
      <c r="C916" s="3">
        <v>1</v>
      </c>
      <c r="E916" s="3" t="s">
        <v>633</v>
      </c>
      <c r="F916" s="3" t="s">
        <v>3716</v>
      </c>
      <c r="G916" s="3" t="s">
        <v>3666</v>
      </c>
      <c r="O916" s="3">
        <v>1</v>
      </c>
      <c r="S916" s="6">
        <v>10849767.83</v>
      </c>
      <c r="T916" s="5">
        <v>-3.2000000000000001E-2</v>
      </c>
    </row>
    <row r="917" spans="1:20">
      <c r="A917" s="3" t="s">
        <v>3717</v>
      </c>
      <c r="C917" s="3">
        <v>1</v>
      </c>
      <c r="E917" s="3" t="s">
        <v>3718</v>
      </c>
      <c r="F917" s="3" t="s">
        <v>3719</v>
      </c>
      <c r="G917" s="3" t="s">
        <v>3666</v>
      </c>
      <c r="H917" s="3" t="s">
        <v>54</v>
      </c>
      <c r="O917" s="3">
        <v>1</v>
      </c>
      <c r="S917" s="6">
        <v>1146.67</v>
      </c>
      <c r="T917" s="5">
        <v>1.1306</v>
      </c>
    </row>
    <row r="918" spans="1:20">
      <c r="A918" s="3" t="s">
        <v>3720</v>
      </c>
      <c r="C918" s="3">
        <v>1</v>
      </c>
      <c r="E918" s="3" t="s">
        <v>56</v>
      </c>
      <c r="F918" s="3" t="s">
        <v>3721</v>
      </c>
      <c r="G918" s="3" t="s">
        <v>3666</v>
      </c>
      <c r="O918" s="3">
        <v>1</v>
      </c>
      <c r="T918" s="5">
        <v>1.3456999999999999</v>
      </c>
    </row>
    <row r="919" spans="1:20">
      <c r="A919" s="3" t="s">
        <v>3722</v>
      </c>
      <c r="C919" s="3">
        <v>1</v>
      </c>
      <c r="E919" s="3" t="s">
        <v>209</v>
      </c>
      <c r="F919" s="3" t="s">
        <v>3723</v>
      </c>
      <c r="G919" s="3" t="s">
        <v>3666</v>
      </c>
      <c r="H919" s="3" t="s">
        <v>39</v>
      </c>
      <c r="O919" s="3">
        <v>1</v>
      </c>
      <c r="Q919" s="3">
        <v>1</v>
      </c>
      <c r="S919" s="6">
        <v>2909419.67</v>
      </c>
      <c r="T919" s="5">
        <v>-8.8700000000000001E-2</v>
      </c>
    </row>
    <row r="920" spans="1:20">
      <c r="A920" s="3" t="s">
        <v>3724</v>
      </c>
      <c r="C920" s="3">
        <v>1</v>
      </c>
      <c r="E920" s="3" t="s">
        <v>1920</v>
      </c>
      <c r="F920" s="3" t="s">
        <v>3725</v>
      </c>
      <c r="G920" s="3" t="s">
        <v>3666</v>
      </c>
      <c r="O920" s="3">
        <v>1</v>
      </c>
      <c r="S920" s="4">
        <v>1694568</v>
      </c>
      <c r="T920" s="5">
        <v>-0.22869999999999999</v>
      </c>
    </row>
    <row r="921" spans="1:20">
      <c r="A921" s="3" t="s">
        <v>211</v>
      </c>
      <c r="C921" s="3">
        <v>1</v>
      </c>
      <c r="E921" s="3" t="s">
        <v>212</v>
      </c>
      <c r="F921" s="3" t="s">
        <v>213</v>
      </c>
      <c r="G921" s="3" t="s">
        <v>214</v>
      </c>
      <c r="O921" s="3">
        <v>1</v>
      </c>
      <c r="S921" s="4">
        <v>12949480</v>
      </c>
      <c r="T921" s="5">
        <v>-2.5000000000000001E-2</v>
      </c>
    </row>
    <row r="922" spans="1:20">
      <c r="A922" s="3" t="s">
        <v>2536</v>
      </c>
      <c r="C922" s="3">
        <v>1</v>
      </c>
      <c r="E922" s="3" t="s">
        <v>1528</v>
      </c>
      <c r="F922" s="3" t="s">
        <v>2537</v>
      </c>
      <c r="G922" s="3" t="s">
        <v>2538</v>
      </c>
      <c r="O922" s="3">
        <v>1</v>
      </c>
      <c r="Q922" s="3">
        <v>1</v>
      </c>
    </row>
    <row r="923" spans="1:20">
      <c r="A923" s="3" t="s">
        <v>3726</v>
      </c>
      <c r="C923" s="3">
        <v>1</v>
      </c>
      <c r="E923" s="3" t="s">
        <v>42</v>
      </c>
      <c r="F923" s="3" t="s">
        <v>3727</v>
      </c>
      <c r="G923" s="3" t="s">
        <v>3728</v>
      </c>
      <c r="O923" s="3">
        <v>1</v>
      </c>
    </row>
    <row r="924" spans="1:20">
      <c r="A924" s="3" t="s">
        <v>3729</v>
      </c>
      <c r="C924" s="3">
        <v>1</v>
      </c>
      <c r="E924" s="3" t="s">
        <v>212</v>
      </c>
      <c r="F924" s="3" t="s">
        <v>3730</v>
      </c>
      <c r="G924" s="3" t="s">
        <v>3666</v>
      </c>
      <c r="H924" s="3" t="s">
        <v>3731</v>
      </c>
      <c r="O924" s="3">
        <v>1</v>
      </c>
    </row>
    <row r="925" spans="1:20">
      <c r="A925" s="3" t="s">
        <v>3734</v>
      </c>
      <c r="C925" s="3">
        <v>1</v>
      </c>
      <c r="E925" s="3" t="s">
        <v>473</v>
      </c>
      <c r="F925" s="3" t="s">
        <v>3735</v>
      </c>
      <c r="G925" s="3" t="s">
        <v>3666</v>
      </c>
      <c r="O925" s="3">
        <v>1</v>
      </c>
    </row>
    <row r="926" spans="1:20">
      <c r="A926" s="3" t="s">
        <v>3736</v>
      </c>
      <c r="C926" s="3">
        <v>1</v>
      </c>
      <c r="E926" s="3" t="s">
        <v>282</v>
      </c>
      <c r="F926" s="3" t="s">
        <v>3737</v>
      </c>
      <c r="G926" s="3" t="s">
        <v>3666</v>
      </c>
      <c r="O926" s="3">
        <v>1</v>
      </c>
      <c r="S926" s="6">
        <v>10134406.33</v>
      </c>
      <c r="T926" s="5">
        <v>-0.32029999999999997</v>
      </c>
    </row>
    <row r="927" spans="1:20">
      <c r="A927" s="3" t="s">
        <v>3738</v>
      </c>
      <c r="C927" s="3">
        <v>1</v>
      </c>
      <c r="E927" s="3" t="s">
        <v>70</v>
      </c>
      <c r="F927" s="3" t="s">
        <v>3739</v>
      </c>
      <c r="G927" s="3" t="s">
        <v>3666</v>
      </c>
      <c r="O927" s="3">
        <v>1</v>
      </c>
    </row>
    <row r="928" spans="1:20">
      <c r="A928" s="3" t="s">
        <v>3740</v>
      </c>
      <c r="C928" s="3">
        <v>1</v>
      </c>
      <c r="E928" s="3" t="s">
        <v>51</v>
      </c>
      <c r="F928" s="3" t="s">
        <v>3741</v>
      </c>
      <c r="G928" s="3" t="s">
        <v>3742</v>
      </c>
      <c r="O928" s="3">
        <v>1</v>
      </c>
      <c r="Q928" s="3">
        <v>1</v>
      </c>
    </row>
    <row r="929" spans="1:20">
      <c r="A929" s="3" t="s">
        <v>3746</v>
      </c>
      <c r="C929" s="3">
        <v>1</v>
      </c>
      <c r="E929" s="3" t="s">
        <v>439</v>
      </c>
      <c r="F929" s="3" t="s">
        <v>3747</v>
      </c>
      <c r="G929" s="3" t="s">
        <v>3666</v>
      </c>
      <c r="H929" s="3" t="s">
        <v>338</v>
      </c>
      <c r="O929" s="3">
        <v>1</v>
      </c>
    </row>
    <row r="930" spans="1:20">
      <c r="A930" s="3" t="s">
        <v>3748</v>
      </c>
      <c r="C930" s="3">
        <v>1</v>
      </c>
      <c r="E930" s="3" t="s">
        <v>1166</v>
      </c>
      <c r="F930" s="3" t="s">
        <v>3749</v>
      </c>
      <c r="G930" s="3" t="s">
        <v>3666</v>
      </c>
      <c r="H930" s="3" t="s">
        <v>2651</v>
      </c>
      <c r="O930" s="3">
        <v>1</v>
      </c>
    </row>
    <row r="931" spans="1:20">
      <c r="A931" s="3" t="s">
        <v>3750</v>
      </c>
      <c r="C931" s="3">
        <v>1</v>
      </c>
      <c r="E931" s="3" t="s">
        <v>1071</v>
      </c>
      <c r="F931" s="3" t="s">
        <v>3751</v>
      </c>
      <c r="G931" s="3" t="s">
        <v>3742</v>
      </c>
      <c r="H931" s="3" t="s">
        <v>23</v>
      </c>
      <c r="K931" s="3">
        <v>0</v>
      </c>
      <c r="L931" s="3">
        <v>1</v>
      </c>
      <c r="N931" s="3" t="s">
        <v>40</v>
      </c>
      <c r="O931" s="3">
        <v>1</v>
      </c>
      <c r="R931" s="3">
        <v>1</v>
      </c>
    </row>
    <row r="932" spans="1:20">
      <c r="A932" s="3" t="s">
        <v>3752</v>
      </c>
      <c r="C932" s="3">
        <v>1</v>
      </c>
      <c r="E932" s="3" t="s">
        <v>442</v>
      </c>
      <c r="F932" s="3" t="s">
        <v>3753</v>
      </c>
      <c r="G932" s="3" t="s">
        <v>3666</v>
      </c>
      <c r="O932" s="3">
        <v>1</v>
      </c>
      <c r="S932" s="6">
        <v>7974292.1699999999</v>
      </c>
      <c r="T932" s="5">
        <v>-0.26479999999999998</v>
      </c>
    </row>
    <row r="933" spans="1:20">
      <c r="A933" s="3" t="s">
        <v>2399</v>
      </c>
      <c r="C933" s="3">
        <v>1</v>
      </c>
      <c r="E933" s="3" t="s">
        <v>27</v>
      </c>
      <c r="F933" s="3" t="s">
        <v>2400</v>
      </c>
      <c r="G933" s="3" t="s">
        <v>2401</v>
      </c>
      <c r="H933" s="3" t="s">
        <v>2402</v>
      </c>
      <c r="O933" s="3">
        <v>1</v>
      </c>
      <c r="R933" s="3">
        <v>1</v>
      </c>
    </row>
    <row r="934" spans="1:20">
      <c r="A934" s="3" t="s">
        <v>4024</v>
      </c>
      <c r="C934" s="3">
        <v>1</v>
      </c>
      <c r="E934" s="3" t="s">
        <v>4025</v>
      </c>
      <c r="F934" s="3" t="s">
        <v>4026</v>
      </c>
      <c r="G934" s="3" t="s">
        <v>4027</v>
      </c>
      <c r="H934" s="3" t="s">
        <v>4028</v>
      </c>
      <c r="O934" s="3">
        <v>1</v>
      </c>
      <c r="R934" s="3">
        <v>1</v>
      </c>
    </row>
    <row r="935" spans="1:20">
      <c r="A935" s="3" t="s">
        <v>4029</v>
      </c>
      <c r="C935" s="3">
        <v>1</v>
      </c>
      <c r="E935" s="3" t="s">
        <v>1908</v>
      </c>
      <c r="F935" s="3" t="s">
        <v>4030</v>
      </c>
      <c r="G935" s="3" t="s">
        <v>4031</v>
      </c>
      <c r="O935" s="3">
        <v>1</v>
      </c>
    </row>
    <row r="936" spans="1:20">
      <c r="A936" s="3" t="s">
        <v>4032</v>
      </c>
      <c r="C936" s="3">
        <v>1</v>
      </c>
      <c r="E936" s="3" t="s">
        <v>273</v>
      </c>
      <c r="F936" s="3" t="s">
        <v>4033</v>
      </c>
      <c r="G936" s="3" t="s">
        <v>4031</v>
      </c>
      <c r="O936" s="3">
        <v>1</v>
      </c>
      <c r="R936" s="3">
        <v>1</v>
      </c>
      <c r="S936" s="6">
        <v>12195.5</v>
      </c>
      <c r="T936" s="5">
        <v>1.46E-2</v>
      </c>
    </row>
    <row r="937" spans="1:20">
      <c r="A937" s="3" t="s">
        <v>4036</v>
      </c>
      <c r="C937" s="3">
        <v>1</v>
      </c>
      <c r="E937" s="3" t="s">
        <v>442</v>
      </c>
      <c r="F937" s="3" t="s">
        <v>4037</v>
      </c>
      <c r="G937" s="3" t="s">
        <v>4031</v>
      </c>
      <c r="O937" s="3">
        <v>1</v>
      </c>
      <c r="R937" s="3">
        <v>1</v>
      </c>
      <c r="T937" s="5">
        <v>7.9753999999999996</v>
      </c>
    </row>
    <row r="938" spans="1:20">
      <c r="A938" s="3" t="s">
        <v>3740</v>
      </c>
      <c r="C938" s="3">
        <v>1</v>
      </c>
      <c r="E938" s="3" t="s">
        <v>51</v>
      </c>
      <c r="F938" s="3" t="s">
        <v>3741</v>
      </c>
      <c r="G938" s="3" t="s">
        <v>3742</v>
      </c>
      <c r="O938" s="3">
        <v>1</v>
      </c>
      <c r="Q938" s="3">
        <v>1</v>
      </c>
    </row>
    <row r="939" spans="1:20">
      <c r="A939" s="3" t="s">
        <v>4038</v>
      </c>
      <c r="C939" s="3">
        <v>1</v>
      </c>
      <c r="E939" s="3" t="s">
        <v>70</v>
      </c>
      <c r="F939" s="3" t="s">
        <v>4039</v>
      </c>
      <c r="G939" s="3" t="s">
        <v>4031</v>
      </c>
      <c r="O939" s="3">
        <v>1</v>
      </c>
    </row>
    <row r="940" spans="1:20">
      <c r="A940" s="3" t="s">
        <v>4040</v>
      </c>
      <c r="C940" s="3">
        <v>1</v>
      </c>
      <c r="E940" s="3" t="s">
        <v>70</v>
      </c>
      <c r="F940" s="3" t="s">
        <v>4041</v>
      </c>
      <c r="G940" s="3" t="s">
        <v>4031</v>
      </c>
      <c r="O940" s="3">
        <v>1</v>
      </c>
      <c r="R940" s="3">
        <v>1</v>
      </c>
    </row>
    <row r="941" spans="1:20">
      <c r="A941" s="3" t="s">
        <v>3750</v>
      </c>
      <c r="C941" s="3">
        <v>1</v>
      </c>
      <c r="E941" s="3" t="s">
        <v>1071</v>
      </c>
      <c r="F941" s="3" t="s">
        <v>3751</v>
      </c>
      <c r="G941" s="3" t="s">
        <v>3742</v>
      </c>
      <c r="H941" s="3" t="s">
        <v>23</v>
      </c>
      <c r="K941" s="3">
        <v>0</v>
      </c>
      <c r="L941" s="3">
        <v>1</v>
      </c>
      <c r="N941" s="3" t="s">
        <v>40</v>
      </c>
      <c r="O941" s="3">
        <v>1</v>
      </c>
      <c r="R941" s="3">
        <v>1</v>
      </c>
    </row>
    <row r="942" spans="1:20">
      <c r="A942" s="3" t="s">
        <v>4200</v>
      </c>
      <c r="C942" s="3">
        <v>1</v>
      </c>
      <c r="E942" s="3" t="s">
        <v>4201</v>
      </c>
      <c r="F942" s="3" t="s">
        <v>4202</v>
      </c>
      <c r="G942" s="3" t="s">
        <v>4203</v>
      </c>
      <c r="H942" s="3" t="s">
        <v>4204</v>
      </c>
      <c r="O942" s="3">
        <v>1</v>
      </c>
      <c r="R942" s="3">
        <v>1</v>
      </c>
    </row>
    <row r="943" spans="1:20">
      <c r="A943" s="3" t="s">
        <v>2440</v>
      </c>
      <c r="C943" s="3">
        <v>1</v>
      </c>
      <c r="E943" s="3" t="s">
        <v>2441</v>
      </c>
      <c r="F943" s="3" t="s">
        <v>2442</v>
      </c>
      <c r="G943" s="3" t="s">
        <v>2443</v>
      </c>
      <c r="H943" s="3" t="s">
        <v>132</v>
      </c>
      <c r="O943" s="3">
        <v>1</v>
      </c>
      <c r="Q943" s="3">
        <v>1</v>
      </c>
      <c r="R943" s="3">
        <v>1</v>
      </c>
    </row>
    <row r="944" spans="1:20">
      <c r="A944" s="3" t="s">
        <v>3726</v>
      </c>
      <c r="C944" s="3">
        <v>1</v>
      </c>
      <c r="E944" s="3" t="s">
        <v>42</v>
      </c>
      <c r="F944" s="3" t="s">
        <v>3727</v>
      </c>
      <c r="G944" s="3" t="s">
        <v>3728</v>
      </c>
      <c r="O944" s="3">
        <v>1</v>
      </c>
    </row>
    <row r="945" spans="1:20">
      <c r="A945" s="3" t="s">
        <v>1374</v>
      </c>
      <c r="E945" s="3" t="s">
        <v>70</v>
      </c>
      <c r="F945" s="3" t="s">
        <v>1375</v>
      </c>
      <c r="G945" s="3" t="s">
        <v>103</v>
      </c>
      <c r="H945" s="3" t="s">
        <v>23</v>
      </c>
      <c r="J945" s="3">
        <v>112</v>
      </c>
      <c r="T945" s="5">
        <v>1.7261</v>
      </c>
    </row>
    <row r="946" spans="1:20">
      <c r="A946" s="3" t="s">
        <v>1374</v>
      </c>
      <c r="E946" s="3" t="s">
        <v>70</v>
      </c>
      <c r="F946" s="3" t="s">
        <v>1375</v>
      </c>
      <c r="G946" s="3" t="s">
        <v>103</v>
      </c>
      <c r="H946" s="3" t="s">
        <v>23</v>
      </c>
      <c r="J946" s="3">
        <v>112</v>
      </c>
      <c r="T946" s="5">
        <v>1.7261</v>
      </c>
    </row>
    <row r="947" spans="1:20">
      <c r="A947" s="3" t="s">
        <v>1532</v>
      </c>
      <c r="E947" s="3" t="s">
        <v>27</v>
      </c>
      <c r="F947" s="3" t="s">
        <v>1533</v>
      </c>
      <c r="G947" s="3" t="s">
        <v>29</v>
      </c>
      <c r="H947" s="3" t="s">
        <v>39</v>
      </c>
      <c r="J947" s="3">
        <v>72</v>
      </c>
    </row>
    <row r="948" spans="1:20">
      <c r="A948" s="3" t="s">
        <v>2311</v>
      </c>
      <c r="E948" s="3" t="s">
        <v>202</v>
      </c>
      <c r="F948" s="3" t="s">
        <v>2312</v>
      </c>
      <c r="G948" s="3" t="s">
        <v>29</v>
      </c>
      <c r="J948" s="3">
        <v>52</v>
      </c>
    </row>
    <row r="949" spans="1:20">
      <c r="A949" s="3" t="s">
        <v>4222</v>
      </c>
      <c r="E949" s="3" t="s">
        <v>4223</v>
      </c>
      <c r="F949" s="3" t="s">
        <v>4224</v>
      </c>
      <c r="G949" s="3" t="s">
        <v>4203</v>
      </c>
      <c r="H949" s="3" t="s">
        <v>1025</v>
      </c>
      <c r="J949" s="3">
        <v>52</v>
      </c>
    </row>
    <row r="950" spans="1:20">
      <c r="A950" s="3" t="s">
        <v>1344</v>
      </c>
      <c r="E950" s="3" t="s">
        <v>59</v>
      </c>
      <c r="F950" s="3" t="s">
        <v>1345</v>
      </c>
      <c r="G950" s="3" t="s">
        <v>29</v>
      </c>
      <c r="H950" s="3" t="s">
        <v>338</v>
      </c>
      <c r="J950" s="3">
        <v>48</v>
      </c>
    </row>
    <row r="951" spans="1:20">
      <c r="A951" s="3" t="s">
        <v>1752</v>
      </c>
      <c r="E951" s="3" t="s">
        <v>1753</v>
      </c>
      <c r="F951" s="3" t="s">
        <v>1754</v>
      </c>
      <c r="G951" s="3" t="s">
        <v>1478</v>
      </c>
      <c r="H951" s="3" t="s">
        <v>1755</v>
      </c>
      <c r="J951" s="3">
        <v>48</v>
      </c>
    </row>
    <row r="952" spans="1:20">
      <c r="A952" s="3" t="s">
        <v>1805</v>
      </c>
      <c r="E952" s="3" t="s">
        <v>202</v>
      </c>
      <c r="F952" s="3" t="s">
        <v>1806</v>
      </c>
      <c r="G952" s="3" t="s">
        <v>1807</v>
      </c>
      <c r="H952" s="3" t="s">
        <v>373</v>
      </c>
      <c r="J952" s="3">
        <v>48</v>
      </c>
    </row>
    <row r="953" spans="1:20">
      <c r="A953" s="3" t="s">
        <v>1901</v>
      </c>
      <c r="E953" s="3" t="s">
        <v>27</v>
      </c>
      <c r="F953" s="3" t="s">
        <v>1902</v>
      </c>
      <c r="G953" s="3" t="s">
        <v>29</v>
      </c>
      <c r="H953" s="3" t="s">
        <v>1903</v>
      </c>
      <c r="J953" s="3">
        <v>48</v>
      </c>
    </row>
    <row r="954" spans="1:20">
      <c r="A954" s="3" t="s">
        <v>1805</v>
      </c>
      <c r="E954" s="3" t="s">
        <v>202</v>
      </c>
      <c r="F954" s="3" t="s">
        <v>1806</v>
      </c>
      <c r="G954" s="3" t="s">
        <v>1807</v>
      </c>
      <c r="H954" s="3" t="s">
        <v>373</v>
      </c>
      <c r="J954" s="3">
        <v>48</v>
      </c>
    </row>
    <row r="955" spans="1:20">
      <c r="A955" s="3" t="s">
        <v>1805</v>
      </c>
      <c r="E955" s="3" t="s">
        <v>202</v>
      </c>
      <c r="F955" s="3" t="s">
        <v>1806</v>
      </c>
      <c r="G955" s="3" t="s">
        <v>1807</v>
      </c>
      <c r="H955" s="3" t="s">
        <v>373</v>
      </c>
      <c r="J955" s="3">
        <v>48</v>
      </c>
    </row>
    <row r="956" spans="1:20">
      <c r="A956" s="3" t="s">
        <v>1421</v>
      </c>
      <c r="E956" s="3" t="s">
        <v>59</v>
      </c>
      <c r="F956" s="3" t="s">
        <v>1422</v>
      </c>
      <c r="G956" s="3" t="s">
        <v>29</v>
      </c>
      <c r="J956" s="3">
        <v>40</v>
      </c>
      <c r="K956" s="3">
        <v>0</v>
      </c>
      <c r="L956" s="3">
        <v>4</v>
      </c>
      <c r="N956" s="3" t="s">
        <v>40</v>
      </c>
      <c r="T956" s="5">
        <v>-0.78439999999999999</v>
      </c>
    </row>
    <row r="957" spans="1:20">
      <c r="A957" s="3" t="s">
        <v>1331</v>
      </c>
      <c r="E957" s="3" t="s">
        <v>88</v>
      </c>
      <c r="F957" s="3" t="s">
        <v>1332</v>
      </c>
      <c r="G957" s="3" t="s">
        <v>131</v>
      </c>
      <c r="H957" s="3" t="s">
        <v>23</v>
      </c>
      <c r="J957" s="3">
        <v>36</v>
      </c>
    </row>
    <row r="958" spans="1:20">
      <c r="A958" s="3" t="s">
        <v>2292</v>
      </c>
      <c r="E958" s="3" t="s">
        <v>48</v>
      </c>
      <c r="F958" s="3" t="s">
        <v>2293</v>
      </c>
      <c r="G958" s="3" t="s">
        <v>29</v>
      </c>
      <c r="J958" s="3">
        <v>36</v>
      </c>
    </row>
    <row r="959" spans="1:20">
      <c r="A959" s="3" t="s">
        <v>1938</v>
      </c>
      <c r="E959" s="3" t="s">
        <v>1939</v>
      </c>
      <c r="F959" s="3" t="s">
        <v>1940</v>
      </c>
      <c r="G959" s="3" t="s">
        <v>29</v>
      </c>
      <c r="H959" s="3" t="s">
        <v>23</v>
      </c>
      <c r="J959" s="3">
        <v>32</v>
      </c>
    </row>
    <row r="960" spans="1:20">
      <c r="A960" s="3" t="s">
        <v>1261</v>
      </c>
      <c r="E960" s="3" t="s">
        <v>27</v>
      </c>
      <c r="F960" s="3" t="s">
        <v>1262</v>
      </c>
      <c r="G960" s="3" t="s">
        <v>1263</v>
      </c>
      <c r="H960" s="3" t="s">
        <v>318</v>
      </c>
      <c r="J960" s="3">
        <v>30</v>
      </c>
      <c r="K960" s="3">
        <v>0</v>
      </c>
      <c r="L960" s="3">
        <v>2</v>
      </c>
      <c r="N960" s="3" t="s">
        <v>40</v>
      </c>
      <c r="S960" s="6">
        <v>13313.5</v>
      </c>
      <c r="T960" s="5">
        <v>-2.3099999999999999E-2</v>
      </c>
    </row>
    <row r="961" spans="1:20">
      <c r="A961" s="3" t="s">
        <v>1261</v>
      </c>
      <c r="E961" s="3" t="s">
        <v>27</v>
      </c>
      <c r="F961" s="3" t="s">
        <v>1262</v>
      </c>
      <c r="G961" s="3" t="s">
        <v>1263</v>
      </c>
      <c r="H961" s="3" t="s">
        <v>318</v>
      </c>
      <c r="J961" s="3">
        <v>30</v>
      </c>
      <c r="K961" s="3">
        <v>0</v>
      </c>
      <c r="L961" s="3">
        <v>2</v>
      </c>
      <c r="N961" s="3" t="s">
        <v>40</v>
      </c>
      <c r="S961" s="6">
        <v>13313.5</v>
      </c>
      <c r="T961" s="5">
        <v>-2.3099999999999999E-2</v>
      </c>
    </row>
    <row r="962" spans="1:20">
      <c r="A962" s="3" t="s">
        <v>1261</v>
      </c>
      <c r="E962" s="3" t="s">
        <v>27</v>
      </c>
      <c r="F962" s="3" t="s">
        <v>1262</v>
      </c>
      <c r="G962" s="3" t="s">
        <v>1263</v>
      </c>
      <c r="H962" s="3" t="s">
        <v>318</v>
      </c>
      <c r="J962" s="3">
        <v>30</v>
      </c>
      <c r="K962" s="3">
        <v>0</v>
      </c>
      <c r="L962" s="3">
        <v>2</v>
      </c>
      <c r="N962" s="3" t="s">
        <v>40</v>
      </c>
      <c r="S962" s="6">
        <v>13313.5</v>
      </c>
      <c r="T962" s="5">
        <v>-2.3099999999999999E-2</v>
      </c>
    </row>
    <row r="963" spans="1:20">
      <c r="A963" s="3" t="s">
        <v>1261</v>
      </c>
      <c r="E963" s="3" t="s">
        <v>27</v>
      </c>
      <c r="F963" s="3" t="s">
        <v>1262</v>
      </c>
      <c r="G963" s="3" t="s">
        <v>1263</v>
      </c>
      <c r="H963" s="3" t="s">
        <v>318</v>
      </c>
      <c r="J963" s="3">
        <v>30</v>
      </c>
      <c r="K963" s="3">
        <v>0</v>
      </c>
      <c r="L963" s="3">
        <v>2</v>
      </c>
      <c r="N963" s="3" t="s">
        <v>40</v>
      </c>
      <c r="S963" s="6">
        <v>13313.5</v>
      </c>
      <c r="T963" s="5">
        <v>-2.3099999999999999E-2</v>
      </c>
    </row>
    <row r="964" spans="1:20">
      <c r="A964" s="3" t="s">
        <v>1261</v>
      </c>
      <c r="E964" s="3" t="s">
        <v>27</v>
      </c>
      <c r="F964" s="3" t="s">
        <v>1262</v>
      </c>
      <c r="G964" s="3" t="s">
        <v>1263</v>
      </c>
      <c r="H964" s="3" t="s">
        <v>318</v>
      </c>
      <c r="J964" s="3">
        <v>30</v>
      </c>
      <c r="K964" s="3">
        <v>0</v>
      </c>
      <c r="L964" s="3">
        <v>2</v>
      </c>
      <c r="N964" s="3" t="s">
        <v>40</v>
      </c>
      <c r="S964" s="6">
        <v>13313.5</v>
      </c>
      <c r="T964" s="5">
        <v>-2.3099999999999999E-2</v>
      </c>
    </row>
    <row r="965" spans="1:20">
      <c r="A965" s="3" t="s">
        <v>2032</v>
      </c>
      <c r="E965" s="3" t="s">
        <v>27</v>
      </c>
      <c r="F965" s="3" t="s">
        <v>2033</v>
      </c>
      <c r="G965" s="3" t="s">
        <v>29</v>
      </c>
      <c r="H965" s="3" t="s">
        <v>54</v>
      </c>
      <c r="J965" s="3">
        <v>28</v>
      </c>
    </row>
    <row r="966" spans="1:20">
      <c r="A966" s="3" t="s">
        <v>1491</v>
      </c>
      <c r="E966" s="3" t="s">
        <v>73</v>
      </c>
      <c r="F966" s="3" t="s">
        <v>1492</v>
      </c>
      <c r="G966" s="3" t="s">
        <v>29</v>
      </c>
      <c r="J966" s="3">
        <v>26</v>
      </c>
    </row>
    <row r="967" spans="1:20">
      <c r="A967" s="3" t="s">
        <v>1824</v>
      </c>
      <c r="E967" s="3" t="s">
        <v>117</v>
      </c>
      <c r="F967" s="3" t="s">
        <v>1825</v>
      </c>
      <c r="G967" s="3" t="s">
        <v>29</v>
      </c>
      <c r="H967" s="3" t="s">
        <v>54</v>
      </c>
      <c r="J967" s="3">
        <v>26</v>
      </c>
    </row>
    <row r="968" spans="1:20">
      <c r="A968" s="3" t="s">
        <v>2950</v>
      </c>
      <c r="E968" s="3" t="s">
        <v>34</v>
      </c>
      <c r="F968" s="3" t="s">
        <v>2951</v>
      </c>
      <c r="G968" s="3" t="s">
        <v>2405</v>
      </c>
      <c r="J968" s="3">
        <v>26</v>
      </c>
      <c r="S968" s="6">
        <v>12482.33</v>
      </c>
      <c r="T968" s="5">
        <v>4.7300000000000002E-2</v>
      </c>
    </row>
    <row r="969" spans="1:20">
      <c r="A969" s="3" t="s">
        <v>1404</v>
      </c>
      <c r="E969" s="3" t="s">
        <v>1405</v>
      </c>
      <c r="F969" s="3" t="s">
        <v>1406</v>
      </c>
      <c r="G969" s="3" t="s">
        <v>29</v>
      </c>
      <c r="H969" s="3" t="s">
        <v>23</v>
      </c>
      <c r="J969" s="3">
        <v>24</v>
      </c>
      <c r="S969" s="6">
        <v>1346.5</v>
      </c>
      <c r="T969" s="5">
        <v>8.5000000000000006E-3</v>
      </c>
    </row>
    <row r="970" spans="1:20">
      <c r="A970" s="3" t="s">
        <v>1682</v>
      </c>
      <c r="E970" s="3" t="s">
        <v>70</v>
      </c>
      <c r="F970" s="3" t="s">
        <v>1683</v>
      </c>
      <c r="G970" s="3" t="s">
        <v>29</v>
      </c>
      <c r="H970" s="3" t="s">
        <v>1684</v>
      </c>
      <c r="J970" s="3">
        <v>24</v>
      </c>
      <c r="K970" s="3">
        <v>0</v>
      </c>
      <c r="L970" s="3">
        <v>20</v>
      </c>
      <c r="N970" s="3" t="s">
        <v>40</v>
      </c>
      <c r="S970" s="4">
        <v>82573</v>
      </c>
      <c r="T970" s="5">
        <v>-0.1215</v>
      </c>
    </row>
    <row r="971" spans="1:20">
      <c r="A971" s="3" t="s">
        <v>1955</v>
      </c>
      <c r="E971" s="3" t="s">
        <v>1274</v>
      </c>
      <c r="F971" s="3" t="s">
        <v>1956</v>
      </c>
      <c r="G971" s="3" t="s">
        <v>29</v>
      </c>
      <c r="H971" s="3" t="s">
        <v>39</v>
      </c>
      <c r="J971" s="3">
        <v>24</v>
      </c>
    </row>
    <row r="972" spans="1:20">
      <c r="A972" s="3" t="s">
        <v>2122</v>
      </c>
      <c r="E972" s="3" t="s">
        <v>48</v>
      </c>
      <c r="F972" s="3" t="s">
        <v>2123</v>
      </c>
      <c r="G972" s="3" t="s">
        <v>29</v>
      </c>
      <c r="H972" s="3" t="s">
        <v>259</v>
      </c>
      <c r="J972" s="3">
        <v>24</v>
      </c>
    </row>
    <row r="973" spans="1:20">
      <c r="A973" s="3" t="s">
        <v>1788</v>
      </c>
      <c r="E973" s="3" t="s">
        <v>282</v>
      </c>
      <c r="F973" s="3" t="s">
        <v>1789</v>
      </c>
      <c r="G973" s="3" t="s">
        <v>29</v>
      </c>
      <c r="J973" s="3">
        <v>21</v>
      </c>
    </row>
    <row r="974" spans="1:20">
      <c r="A974" s="3" t="s">
        <v>1764</v>
      </c>
      <c r="E974" s="3" t="s">
        <v>371</v>
      </c>
      <c r="F974" s="3" t="s">
        <v>1765</v>
      </c>
      <c r="G974" s="3" t="s">
        <v>103</v>
      </c>
      <c r="H974" s="3" t="s">
        <v>54</v>
      </c>
      <c r="J974" s="3">
        <v>20</v>
      </c>
    </row>
    <row r="975" spans="1:20">
      <c r="A975" s="3" t="s">
        <v>2300</v>
      </c>
      <c r="E975" s="3" t="s">
        <v>27</v>
      </c>
      <c r="F975" s="3" t="s">
        <v>2301</v>
      </c>
      <c r="G975" s="3" t="s">
        <v>29</v>
      </c>
      <c r="J975" s="3">
        <v>20</v>
      </c>
    </row>
    <row r="976" spans="1:20">
      <c r="A976" s="3" t="s">
        <v>1764</v>
      </c>
      <c r="E976" s="3" t="s">
        <v>371</v>
      </c>
      <c r="F976" s="3" t="s">
        <v>1765</v>
      </c>
      <c r="G976" s="3" t="s">
        <v>103</v>
      </c>
      <c r="H976" s="3" t="s">
        <v>54</v>
      </c>
      <c r="J976" s="3">
        <v>20</v>
      </c>
    </row>
    <row r="977" spans="1:20">
      <c r="A977" s="3" t="s">
        <v>1768</v>
      </c>
      <c r="E977" s="3" t="s">
        <v>1769</v>
      </c>
      <c r="F977" s="3" t="s">
        <v>1770</v>
      </c>
      <c r="G977" s="3" t="s">
        <v>29</v>
      </c>
      <c r="H977" s="3" t="s">
        <v>480</v>
      </c>
      <c r="J977" s="3">
        <v>17</v>
      </c>
    </row>
    <row r="978" spans="1:20">
      <c r="A978" s="3" t="s">
        <v>2036</v>
      </c>
      <c r="E978" s="3" t="s">
        <v>2037</v>
      </c>
      <c r="F978" s="3" t="s">
        <v>2038</v>
      </c>
      <c r="G978" s="3" t="s">
        <v>29</v>
      </c>
      <c r="J978" s="3">
        <v>17</v>
      </c>
    </row>
    <row r="979" spans="1:20">
      <c r="A979" s="3" t="s">
        <v>2377</v>
      </c>
      <c r="E979" s="3" t="s">
        <v>20</v>
      </c>
      <c r="F979" s="3" t="s">
        <v>2378</v>
      </c>
      <c r="G979" s="3" t="s">
        <v>29</v>
      </c>
      <c r="H979" s="3" t="s">
        <v>2379</v>
      </c>
      <c r="J979" s="3">
        <v>17</v>
      </c>
    </row>
    <row r="980" spans="1:20">
      <c r="A980" s="3" t="s">
        <v>1284</v>
      </c>
      <c r="E980" s="3" t="s">
        <v>48</v>
      </c>
      <c r="F980" s="3" t="s">
        <v>1285</v>
      </c>
      <c r="G980" s="3" t="s">
        <v>131</v>
      </c>
      <c r="J980" s="3">
        <v>16</v>
      </c>
      <c r="S980" s="6">
        <v>1193.83</v>
      </c>
      <c r="T980" s="5">
        <v>0.43219999999999997</v>
      </c>
    </row>
    <row r="981" spans="1:20">
      <c r="A981" s="3" t="s">
        <v>1357</v>
      </c>
      <c r="E981" s="3" t="s">
        <v>1358</v>
      </c>
      <c r="F981" s="3" t="s">
        <v>1359</v>
      </c>
      <c r="G981" s="3" t="s">
        <v>1126</v>
      </c>
      <c r="H981" s="3" t="s">
        <v>318</v>
      </c>
      <c r="J981" s="3">
        <v>16</v>
      </c>
      <c r="S981" s="6">
        <v>3646.83</v>
      </c>
      <c r="T981" s="5">
        <v>-0.67789999999999995</v>
      </c>
    </row>
    <row r="982" spans="1:20">
      <c r="A982" s="3" t="s">
        <v>1452</v>
      </c>
      <c r="E982" s="3" t="s">
        <v>482</v>
      </c>
      <c r="F982" s="3" t="s">
        <v>1453</v>
      </c>
      <c r="G982" s="3" t="s">
        <v>535</v>
      </c>
      <c r="H982" s="3" t="s">
        <v>480</v>
      </c>
      <c r="J982" s="3">
        <v>16</v>
      </c>
      <c r="K982" s="3">
        <v>0</v>
      </c>
      <c r="L982" s="3">
        <v>1</v>
      </c>
      <c r="N982" s="3" t="s">
        <v>40</v>
      </c>
      <c r="T982" s="5">
        <v>0.42220000000000002</v>
      </c>
    </row>
    <row r="983" spans="1:20">
      <c r="A983" s="3" t="s">
        <v>1642</v>
      </c>
      <c r="E983" s="3" t="s">
        <v>157</v>
      </c>
      <c r="F983" s="3" t="s">
        <v>1643</v>
      </c>
      <c r="G983" s="3" t="s">
        <v>29</v>
      </c>
      <c r="J983" s="3">
        <v>16</v>
      </c>
    </row>
    <row r="984" spans="1:20">
      <c r="A984" s="3" t="s">
        <v>1718</v>
      </c>
      <c r="E984" s="3" t="s">
        <v>925</v>
      </c>
      <c r="F984" s="3" t="s">
        <v>1719</v>
      </c>
      <c r="G984" s="3" t="s">
        <v>29</v>
      </c>
      <c r="J984" s="3">
        <v>16</v>
      </c>
    </row>
    <row r="985" spans="1:20">
      <c r="A985" s="3" t="s">
        <v>2169</v>
      </c>
      <c r="E985" s="3" t="s">
        <v>307</v>
      </c>
      <c r="F985" s="3" t="s">
        <v>2170</v>
      </c>
      <c r="G985" s="3" t="s">
        <v>29</v>
      </c>
      <c r="J985" s="3">
        <v>16</v>
      </c>
    </row>
    <row r="986" spans="1:20">
      <c r="A986" s="3" t="s">
        <v>1357</v>
      </c>
      <c r="E986" s="3" t="s">
        <v>1358</v>
      </c>
      <c r="F986" s="3" t="s">
        <v>1359</v>
      </c>
      <c r="G986" s="3" t="s">
        <v>1126</v>
      </c>
      <c r="H986" s="3" t="s">
        <v>318</v>
      </c>
      <c r="J986" s="3">
        <v>16</v>
      </c>
      <c r="S986" s="6">
        <v>3646.83</v>
      </c>
      <c r="T986" s="5">
        <v>-0.67789999999999995</v>
      </c>
    </row>
    <row r="987" spans="1:20">
      <c r="A987" s="3" t="s">
        <v>1357</v>
      </c>
      <c r="E987" s="3" t="s">
        <v>1358</v>
      </c>
      <c r="F987" s="3" t="s">
        <v>1359</v>
      </c>
      <c r="G987" s="3" t="s">
        <v>1126</v>
      </c>
      <c r="H987" s="3" t="s">
        <v>318</v>
      </c>
      <c r="J987" s="3">
        <v>16</v>
      </c>
      <c r="S987" s="6">
        <v>3646.83</v>
      </c>
      <c r="T987" s="5">
        <v>-0.67789999999999995</v>
      </c>
    </row>
    <row r="988" spans="1:20">
      <c r="A988" s="3" t="s">
        <v>1452</v>
      </c>
      <c r="E988" s="3" t="s">
        <v>482</v>
      </c>
      <c r="F988" s="3" t="s">
        <v>1453</v>
      </c>
      <c r="G988" s="3" t="s">
        <v>535</v>
      </c>
      <c r="H988" s="3" t="s">
        <v>480</v>
      </c>
      <c r="J988" s="3">
        <v>16</v>
      </c>
      <c r="K988" s="3">
        <v>0</v>
      </c>
      <c r="L988" s="3">
        <v>1</v>
      </c>
      <c r="N988" s="3" t="s">
        <v>40</v>
      </c>
      <c r="T988" s="5">
        <v>0.42220000000000002</v>
      </c>
    </row>
    <row r="989" spans="1:20">
      <c r="A989" s="3" t="s">
        <v>2334</v>
      </c>
      <c r="E989" s="3" t="s">
        <v>470</v>
      </c>
      <c r="F989" s="3" t="s">
        <v>2335</v>
      </c>
      <c r="G989" s="3" t="s">
        <v>29</v>
      </c>
      <c r="H989" s="3" t="s">
        <v>2315</v>
      </c>
      <c r="J989" s="3">
        <v>15</v>
      </c>
    </row>
    <row r="990" spans="1:20">
      <c r="A990" s="3" t="s">
        <v>1762</v>
      </c>
      <c r="E990" s="3" t="s">
        <v>470</v>
      </c>
      <c r="F990" s="3" t="s">
        <v>1763</v>
      </c>
      <c r="G990" s="3" t="s">
        <v>29</v>
      </c>
      <c r="H990" s="3" t="s">
        <v>39</v>
      </c>
      <c r="J990" s="3">
        <v>14</v>
      </c>
    </row>
    <row r="991" spans="1:20">
      <c r="A991" s="3" t="s">
        <v>1924</v>
      </c>
      <c r="E991" s="3" t="s">
        <v>1925</v>
      </c>
      <c r="F991" s="3" t="s">
        <v>1926</v>
      </c>
      <c r="G991" s="3" t="s">
        <v>29</v>
      </c>
      <c r="H991" s="3" t="s">
        <v>39</v>
      </c>
      <c r="J991" s="3">
        <v>14</v>
      </c>
      <c r="S991" s="3">
        <v>930.5</v>
      </c>
      <c r="T991" s="5">
        <v>6.6733000000000002</v>
      </c>
    </row>
    <row r="992" spans="1:20">
      <c r="A992" s="3" t="s">
        <v>1981</v>
      </c>
      <c r="E992" s="3" t="s">
        <v>70</v>
      </c>
      <c r="F992" s="3" t="s">
        <v>1982</v>
      </c>
      <c r="G992" s="3" t="s">
        <v>29</v>
      </c>
      <c r="J992" s="3">
        <v>14</v>
      </c>
    </row>
    <row r="993" spans="1:14">
      <c r="A993" s="3" t="s">
        <v>2128</v>
      </c>
      <c r="E993" s="3" t="s">
        <v>70</v>
      </c>
      <c r="F993" s="3" t="s">
        <v>2129</v>
      </c>
      <c r="G993" s="3" t="s">
        <v>29</v>
      </c>
      <c r="J993" s="3">
        <v>14</v>
      </c>
    </row>
    <row r="994" spans="1:14">
      <c r="A994" s="3" t="s">
        <v>2163</v>
      </c>
      <c r="E994" s="3" t="s">
        <v>70</v>
      </c>
      <c r="F994" s="3" t="s">
        <v>2164</v>
      </c>
      <c r="G994" s="3" t="s">
        <v>29</v>
      </c>
      <c r="J994" s="3">
        <v>14</v>
      </c>
    </row>
    <row r="995" spans="1:14">
      <c r="A995" s="3" t="s">
        <v>2186</v>
      </c>
      <c r="E995" s="3" t="s">
        <v>564</v>
      </c>
      <c r="F995" s="3" t="s">
        <v>2187</v>
      </c>
      <c r="G995" s="3" t="s">
        <v>29</v>
      </c>
      <c r="J995" s="3">
        <v>14</v>
      </c>
    </row>
    <row r="996" spans="1:14">
      <c r="A996" s="3" t="s">
        <v>2207</v>
      </c>
      <c r="E996" s="3" t="s">
        <v>70</v>
      </c>
      <c r="F996" s="3" t="s">
        <v>2208</v>
      </c>
      <c r="G996" s="3" t="s">
        <v>29</v>
      </c>
      <c r="J996" s="3">
        <v>14</v>
      </c>
    </row>
    <row r="997" spans="1:14">
      <c r="A997" s="3" t="s">
        <v>2233</v>
      </c>
      <c r="E997" s="3" t="s">
        <v>307</v>
      </c>
      <c r="F997" s="3" t="s">
        <v>2234</v>
      </c>
      <c r="G997" s="3" t="s">
        <v>22</v>
      </c>
      <c r="H997" s="3" t="s">
        <v>54</v>
      </c>
      <c r="J997" s="3">
        <v>14</v>
      </c>
    </row>
    <row r="998" spans="1:14">
      <c r="A998" s="3" t="s">
        <v>2233</v>
      </c>
      <c r="E998" s="3" t="s">
        <v>307</v>
      </c>
      <c r="F998" s="3" t="s">
        <v>2234</v>
      </c>
      <c r="G998" s="3" t="s">
        <v>22</v>
      </c>
      <c r="H998" s="3" t="s">
        <v>54</v>
      </c>
      <c r="J998" s="3">
        <v>14</v>
      </c>
    </row>
    <row r="999" spans="1:14">
      <c r="A999" s="3" t="s">
        <v>1428</v>
      </c>
      <c r="E999" s="3" t="s">
        <v>1390</v>
      </c>
      <c r="F999" s="3" t="s">
        <v>1429</v>
      </c>
      <c r="G999" s="3" t="s">
        <v>231</v>
      </c>
      <c r="J999" s="3">
        <v>13</v>
      </c>
    </row>
    <row r="1000" spans="1:14">
      <c r="A1000" s="3" t="s">
        <v>1554</v>
      </c>
      <c r="E1000" s="3" t="s">
        <v>48</v>
      </c>
      <c r="F1000" s="3" t="s">
        <v>1555</v>
      </c>
      <c r="G1000" s="3" t="s">
        <v>29</v>
      </c>
      <c r="J1000" s="3">
        <v>13</v>
      </c>
    </row>
    <row r="1001" spans="1:14">
      <c r="A1001" s="3" t="s">
        <v>1657</v>
      </c>
      <c r="E1001" s="3" t="s">
        <v>689</v>
      </c>
      <c r="F1001" s="3" t="s">
        <v>1658</v>
      </c>
      <c r="G1001" s="3" t="s">
        <v>29</v>
      </c>
      <c r="J1001" s="3">
        <v>13</v>
      </c>
    </row>
    <row r="1002" spans="1:14">
      <c r="A1002" s="3" t="s">
        <v>1760</v>
      </c>
      <c r="E1002" s="3" t="s">
        <v>48</v>
      </c>
      <c r="F1002" s="3" t="s">
        <v>1761</v>
      </c>
      <c r="G1002" s="3" t="s">
        <v>29</v>
      </c>
      <c r="J1002" s="3">
        <v>13</v>
      </c>
    </row>
    <row r="1003" spans="1:14">
      <c r="A1003" s="3" t="s">
        <v>1773</v>
      </c>
      <c r="E1003" s="3" t="s">
        <v>422</v>
      </c>
      <c r="F1003" s="3" t="s">
        <v>1774</v>
      </c>
      <c r="G1003" s="3" t="s">
        <v>29</v>
      </c>
      <c r="H1003" s="3" t="s">
        <v>39</v>
      </c>
      <c r="J1003" s="3">
        <v>13</v>
      </c>
    </row>
    <row r="1004" spans="1:14">
      <c r="A1004" s="3" t="s">
        <v>2153</v>
      </c>
      <c r="E1004" s="3" t="s">
        <v>343</v>
      </c>
      <c r="F1004" s="3" t="s">
        <v>2154</v>
      </c>
      <c r="G1004" s="3" t="s">
        <v>29</v>
      </c>
      <c r="J1004" s="3">
        <v>13</v>
      </c>
    </row>
    <row r="1005" spans="1:14">
      <c r="A1005" s="3" t="s">
        <v>2371</v>
      </c>
      <c r="E1005" s="3" t="s">
        <v>70</v>
      </c>
      <c r="F1005" s="3" t="s">
        <v>2372</v>
      </c>
      <c r="G1005" s="3" t="s">
        <v>29</v>
      </c>
      <c r="J1005" s="3">
        <v>13</v>
      </c>
    </row>
    <row r="1006" spans="1:14">
      <c r="A1006" s="3" t="s">
        <v>2392</v>
      </c>
      <c r="E1006" s="3" t="s">
        <v>59</v>
      </c>
      <c r="F1006" s="3" t="s">
        <v>2393</v>
      </c>
      <c r="G1006" s="3" t="s">
        <v>29</v>
      </c>
      <c r="J1006" s="3">
        <v>13</v>
      </c>
    </row>
    <row r="1007" spans="1:14">
      <c r="A1007" s="3" t="s">
        <v>2394</v>
      </c>
      <c r="E1007" s="3" t="s">
        <v>59</v>
      </c>
      <c r="F1007" s="3" t="s">
        <v>2395</v>
      </c>
      <c r="G1007" s="3" t="s">
        <v>29</v>
      </c>
      <c r="J1007" s="3">
        <v>13</v>
      </c>
    </row>
    <row r="1008" spans="1:14">
      <c r="A1008" s="3" t="s">
        <v>1286</v>
      </c>
      <c r="E1008" s="3" t="s">
        <v>434</v>
      </c>
      <c r="F1008" s="3" t="s">
        <v>1287</v>
      </c>
      <c r="G1008" s="3" t="s">
        <v>29</v>
      </c>
      <c r="H1008" s="3" t="s">
        <v>39</v>
      </c>
      <c r="J1008" s="3">
        <v>12</v>
      </c>
      <c r="K1008" s="3">
        <v>0</v>
      </c>
      <c r="L1008" s="3">
        <v>1</v>
      </c>
      <c r="N1008" s="3" t="s">
        <v>40</v>
      </c>
    </row>
    <row r="1009" spans="1:20">
      <c r="A1009" s="3" t="s">
        <v>1400</v>
      </c>
      <c r="E1009" s="3" t="s">
        <v>88</v>
      </c>
      <c r="F1009" s="3" t="s">
        <v>1401</v>
      </c>
      <c r="G1009" s="3" t="s">
        <v>1402</v>
      </c>
      <c r="H1009" s="3" t="s">
        <v>1403</v>
      </c>
      <c r="J1009" s="3">
        <v>12</v>
      </c>
      <c r="S1009" s="3">
        <v>786.5</v>
      </c>
      <c r="T1009" s="5">
        <v>-0.25290000000000001</v>
      </c>
    </row>
    <row r="1010" spans="1:20">
      <c r="A1010" s="3" t="s">
        <v>1407</v>
      </c>
      <c r="E1010" s="3" t="s">
        <v>653</v>
      </c>
      <c r="F1010" s="3" t="s">
        <v>1408</v>
      </c>
      <c r="G1010" s="3" t="s">
        <v>29</v>
      </c>
      <c r="H1010" s="3" t="s">
        <v>23</v>
      </c>
      <c r="J1010" s="3">
        <v>12</v>
      </c>
      <c r="K1010" s="3">
        <v>0</v>
      </c>
      <c r="L1010" s="3">
        <v>1</v>
      </c>
      <c r="N1010" s="3" t="s">
        <v>40</v>
      </c>
    </row>
    <row r="1011" spans="1:20">
      <c r="A1011" s="3" t="s">
        <v>1409</v>
      </c>
      <c r="E1011" s="3" t="s">
        <v>48</v>
      </c>
      <c r="F1011" s="3" t="s">
        <v>1410</v>
      </c>
      <c r="G1011" s="3" t="s">
        <v>29</v>
      </c>
      <c r="H1011" s="3" t="s">
        <v>39</v>
      </c>
      <c r="J1011" s="3">
        <v>12</v>
      </c>
      <c r="K1011" s="3">
        <v>0</v>
      </c>
      <c r="L1011" s="3">
        <v>0</v>
      </c>
      <c r="N1011" s="3" t="s">
        <v>40</v>
      </c>
      <c r="S1011" s="3">
        <v>591.83000000000004</v>
      </c>
      <c r="T1011" s="5">
        <v>2.4712000000000001</v>
      </c>
    </row>
    <row r="1012" spans="1:20">
      <c r="A1012" s="3" t="s">
        <v>1430</v>
      </c>
      <c r="E1012" s="3" t="s">
        <v>59</v>
      </c>
      <c r="F1012" s="3" t="s">
        <v>1431</v>
      </c>
      <c r="G1012" s="3" t="s">
        <v>290</v>
      </c>
      <c r="H1012" s="3" t="s">
        <v>54</v>
      </c>
      <c r="J1012" s="3">
        <v>12</v>
      </c>
    </row>
    <row r="1013" spans="1:20">
      <c r="A1013" s="3" t="s">
        <v>1449</v>
      </c>
      <c r="E1013" s="3" t="s">
        <v>59</v>
      </c>
      <c r="F1013" s="3" t="s">
        <v>1450</v>
      </c>
      <c r="G1013" s="3" t="s">
        <v>29</v>
      </c>
      <c r="H1013" s="3" t="s">
        <v>1451</v>
      </c>
      <c r="J1013" s="3">
        <v>12</v>
      </c>
    </row>
    <row r="1014" spans="1:20">
      <c r="A1014" s="3" t="s">
        <v>1463</v>
      </c>
      <c r="E1014" s="3" t="s">
        <v>117</v>
      </c>
      <c r="F1014" s="3" t="s">
        <v>1464</v>
      </c>
      <c r="G1014" s="3" t="s">
        <v>29</v>
      </c>
      <c r="J1014" s="3">
        <v>12</v>
      </c>
    </row>
    <row r="1015" spans="1:20">
      <c r="A1015" s="3" t="s">
        <v>1469</v>
      </c>
      <c r="E1015" s="3" t="s">
        <v>1470</v>
      </c>
      <c r="F1015" s="3" t="s">
        <v>1471</v>
      </c>
      <c r="G1015" s="3" t="s">
        <v>29</v>
      </c>
      <c r="H1015" s="3" t="s">
        <v>23</v>
      </c>
      <c r="J1015" s="3">
        <v>12</v>
      </c>
    </row>
    <row r="1016" spans="1:20">
      <c r="A1016" s="3" t="s">
        <v>1474</v>
      </c>
      <c r="E1016" s="3" t="s">
        <v>149</v>
      </c>
      <c r="F1016" s="3" t="s">
        <v>1475</v>
      </c>
      <c r="G1016" s="3" t="s">
        <v>826</v>
      </c>
      <c r="H1016" s="3" t="s">
        <v>23</v>
      </c>
      <c r="J1016" s="3">
        <v>12</v>
      </c>
    </row>
    <row r="1017" spans="1:20">
      <c r="A1017" s="3" t="s">
        <v>1483</v>
      </c>
      <c r="E1017" s="3" t="s">
        <v>1484</v>
      </c>
      <c r="F1017" s="3" t="s">
        <v>1485</v>
      </c>
      <c r="G1017" s="3" t="s">
        <v>29</v>
      </c>
      <c r="H1017" s="3" t="s">
        <v>39</v>
      </c>
      <c r="J1017" s="3">
        <v>12</v>
      </c>
    </row>
    <row r="1018" spans="1:20">
      <c r="A1018" s="3" t="s">
        <v>1510</v>
      </c>
      <c r="E1018" s="3" t="s">
        <v>952</v>
      </c>
      <c r="F1018" s="3" t="s">
        <v>1511</v>
      </c>
      <c r="G1018" s="3" t="s">
        <v>29</v>
      </c>
      <c r="H1018" s="3" t="s">
        <v>39</v>
      </c>
      <c r="J1018" s="3">
        <v>12</v>
      </c>
      <c r="S1018" s="4">
        <v>2837</v>
      </c>
      <c r="T1018" s="5">
        <v>0.34200000000000003</v>
      </c>
    </row>
    <row r="1019" spans="1:20">
      <c r="A1019" s="3" t="s">
        <v>1536</v>
      </c>
      <c r="E1019" s="3" t="s">
        <v>37</v>
      </c>
      <c r="F1019" s="3" t="s">
        <v>1537</v>
      </c>
      <c r="G1019" s="3" t="s">
        <v>29</v>
      </c>
      <c r="H1019" s="3" t="s">
        <v>23</v>
      </c>
      <c r="J1019" s="3">
        <v>12</v>
      </c>
    </row>
    <row r="1020" spans="1:20">
      <c r="A1020" s="3" t="s">
        <v>1615</v>
      </c>
      <c r="E1020" s="3" t="s">
        <v>73</v>
      </c>
      <c r="F1020" s="3" t="s">
        <v>1616</v>
      </c>
      <c r="G1020" s="3" t="s">
        <v>29</v>
      </c>
      <c r="J1020" s="3">
        <v>12</v>
      </c>
      <c r="T1020" s="5">
        <v>10.4328</v>
      </c>
    </row>
    <row r="1021" spans="1:20">
      <c r="A1021" s="3" t="s">
        <v>1617</v>
      </c>
      <c r="E1021" s="3" t="s">
        <v>1618</v>
      </c>
      <c r="F1021" s="3" t="s">
        <v>1619</v>
      </c>
      <c r="G1021" s="3" t="s">
        <v>29</v>
      </c>
      <c r="J1021" s="3">
        <v>12</v>
      </c>
    </row>
    <row r="1022" spans="1:20">
      <c r="A1022" s="3" t="s">
        <v>1620</v>
      </c>
      <c r="E1022" s="3" t="s">
        <v>1621</v>
      </c>
      <c r="F1022" s="3" t="s">
        <v>1622</v>
      </c>
      <c r="G1022" s="3" t="s">
        <v>29</v>
      </c>
      <c r="J1022" s="3">
        <v>12</v>
      </c>
    </row>
    <row r="1023" spans="1:20">
      <c r="A1023" s="3" t="s">
        <v>1626</v>
      </c>
      <c r="E1023" s="3" t="s">
        <v>70</v>
      </c>
      <c r="F1023" s="3" t="s">
        <v>1627</v>
      </c>
      <c r="G1023" s="3" t="s">
        <v>29</v>
      </c>
      <c r="J1023" s="3">
        <v>12</v>
      </c>
    </row>
    <row r="1024" spans="1:20">
      <c r="A1024" s="3" t="s">
        <v>1670</v>
      </c>
      <c r="E1024" s="3" t="s">
        <v>1338</v>
      </c>
      <c r="F1024" s="3" t="s">
        <v>1671</v>
      </c>
      <c r="G1024" s="3" t="s">
        <v>29</v>
      </c>
      <c r="J1024" s="3">
        <v>12</v>
      </c>
    </row>
    <row r="1025" spans="1:20">
      <c r="A1025" s="3" t="s">
        <v>1730</v>
      </c>
      <c r="E1025" s="3" t="s">
        <v>73</v>
      </c>
      <c r="F1025" s="3" t="s">
        <v>1731</v>
      </c>
      <c r="G1025" s="3" t="s">
        <v>29</v>
      </c>
      <c r="J1025" s="3">
        <v>12</v>
      </c>
    </row>
    <row r="1026" spans="1:20">
      <c r="A1026" s="3" t="s">
        <v>1797</v>
      </c>
      <c r="E1026" s="3" t="s">
        <v>1695</v>
      </c>
      <c r="F1026" s="3" t="s">
        <v>1798</v>
      </c>
      <c r="G1026" s="3" t="s">
        <v>29</v>
      </c>
      <c r="J1026" s="3">
        <v>12</v>
      </c>
    </row>
    <row r="1027" spans="1:20">
      <c r="A1027" s="3" t="s">
        <v>1812</v>
      </c>
      <c r="E1027" s="3" t="s">
        <v>171</v>
      </c>
      <c r="F1027" s="3" t="s">
        <v>1813</v>
      </c>
      <c r="G1027" s="3" t="s">
        <v>29</v>
      </c>
      <c r="J1027" s="3">
        <v>12</v>
      </c>
    </row>
    <row r="1028" spans="1:20">
      <c r="A1028" s="3" t="s">
        <v>1818</v>
      </c>
      <c r="E1028" s="3" t="s">
        <v>1279</v>
      </c>
      <c r="F1028" s="3" t="s">
        <v>1819</v>
      </c>
      <c r="G1028" s="3" t="s">
        <v>204</v>
      </c>
      <c r="H1028" s="3" t="s">
        <v>318</v>
      </c>
      <c r="J1028" s="3">
        <v>12</v>
      </c>
      <c r="T1028" s="5">
        <v>-0.51129999999999998</v>
      </c>
    </row>
    <row r="1029" spans="1:20">
      <c r="A1029" s="3" t="s">
        <v>1885</v>
      </c>
      <c r="E1029" s="3" t="s">
        <v>1886</v>
      </c>
      <c r="F1029" s="3" t="s">
        <v>1887</v>
      </c>
      <c r="G1029" s="3" t="s">
        <v>1888</v>
      </c>
      <c r="H1029" s="3" t="s">
        <v>1889</v>
      </c>
      <c r="J1029" s="3">
        <v>12</v>
      </c>
    </row>
    <row r="1030" spans="1:20">
      <c r="A1030" s="3" t="s">
        <v>1892</v>
      </c>
      <c r="E1030" s="3" t="s">
        <v>327</v>
      </c>
      <c r="F1030" s="3" t="s">
        <v>1893</v>
      </c>
      <c r="G1030" s="3" t="s">
        <v>29</v>
      </c>
      <c r="J1030" s="3">
        <v>12</v>
      </c>
    </row>
    <row r="1031" spans="1:20">
      <c r="A1031" s="3" t="s">
        <v>1978</v>
      </c>
      <c r="E1031" s="3" t="s">
        <v>1979</v>
      </c>
      <c r="F1031" s="3" t="s">
        <v>1980</v>
      </c>
      <c r="G1031" s="3" t="s">
        <v>29</v>
      </c>
      <c r="H1031" s="3" t="s">
        <v>39</v>
      </c>
      <c r="J1031" s="3">
        <v>12</v>
      </c>
    </row>
    <row r="1032" spans="1:20">
      <c r="A1032" s="3" t="s">
        <v>2026</v>
      </c>
      <c r="E1032" s="3" t="s">
        <v>1618</v>
      </c>
      <c r="F1032" s="3" t="s">
        <v>2027</v>
      </c>
      <c r="G1032" s="3" t="s">
        <v>29</v>
      </c>
      <c r="J1032" s="3">
        <v>12</v>
      </c>
    </row>
    <row r="1033" spans="1:20">
      <c r="A1033" s="3" t="s">
        <v>2050</v>
      </c>
      <c r="E1033" s="3" t="s">
        <v>2051</v>
      </c>
      <c r="F1033" s="3" t="s">
        <v>2052</v>
      </c>
      <c r="G1033" s="3" t="s">
        <v>29</v>
      </c>
      <c r="H1033" s="3" t="s">
        <v>39</v>
      </c>
      <c r="J1033" s="3">
        <v>12</v>
      </c>
    </row>
    <row r="1034" spans="1:20">
      <c r="A1034" s="3" t="s">
        <v>2072</v>
      </c>
      <c r="E1034" s="3" t="s">
        <v>88</v>
      </c>
      <c r="F1034" s="3" t="s">
        <v>2073</v>
      </c>
      <c r="G1034" s="3" t="s">
        <v>29</v>
      </c>
      <c r="J1034" s="3">
        <v>12</v>
      </c>
    </row>
    <row r="1035" spans="1:20">
      <c r="A1035" s="3" t="s">
        <v>2112</v>
      </c>
      <c r="E1035" s="3" t="s">
        <v>51</v>
      </c>
      <c r="F1035" s="3" t="s">
        <v>2113</v>
      </c>
      <c r="G1035" s="3" t="s">
        <v>29</v>
      </c>
      <c r="J1035" s="3">
        <v>12</v>
      </c>
    </row>
    <row r="1036" spans="1:20">
      <c r="A1036" s="3" t="s">
        <v>2144</v>
      </c>
      <c r="E1036" s="3" t="s">
        <v>59</v>
      </c>
      <c r="F1036" s="3" t="s">
        <v>2145</v>
      </c>
      <c r="G1036" s="3" t="s">
        <v>29</v>
      </c>
      <c r="J1036" s="3">
        <v>12</v>
      </c>
    </row>
    <row r="1037" spans="1:20">
      <c r="A1037" s="3" t="s">
        <v>2146</v>
      </c>
      <c r="E1037" s="3" t="s">
        <v>212</v>
      </c>
      <c r="F1037" s="3" t="s">
        <v>2147</v>
      </c>
      <c r="G1037" s="3" t="s">
        <v>29</v>
      </c>
      <c r="J1037" s="3">
        <v>12</v>
      </c>
    </row>
    <row r="1038" spans="1:20">
      <c r="A1038" s="3" t="s">
        <v>2148</v>
      </c>
      <c r="E1038" s="3" t="s">
        <v>2149</v>
      </c>
      <c r="F1038" s="3" t="s">
        <v>2148</v>
      </c>
      <c r="G1038" s="3" t="s">
        <v>29</v>
      </c>
      <c r="J1038" s="3">
        <v>12</v>
      </c>
      <c r="K1038" s="3">
        <v>0</v>
      </c>
      <c r="L1038" s="3">
        <v>2</v>
      </c>
      <c r="N1038" s="3" t="s">
        <v>40</v>
      </c>
    </row>
    <row r="1039" spans="1:20">
      <c r="A1039" s="3" t="s">
        <v>2159</v>
      </c>
      <c r="E1039" s="3" t="s">
        <v>454</v>
      </c>
      <c r="F1039" s="3" t="s">
        <v>2160</v>
      </c>
      <c r="G1039" s="3" t="s">
        <v>29</v>
      </c>
      <c r="J1039" s="3">
        <v>12</v>
      </c>
    </row>
    <row r="1040" spans="1:20">
      <c r="A1040" s="3" t="s">
        <v>2225</v>
      </c>
      <c r="E1040" s="3" t="s">
        <v>88</v>
      </c>
      <c r="F1040" s="3" t="s">
        <v>2226</v>
      </c>
      <c r="G1040" s="3" t="s">
        <v>29</v>
      </c>
      <c r="H1040" s="3" t="s">
        <v>39</v>
      </c>
      <c r="J1040" s="3">
        <v>12</v>
      </c>
    </row>
    <row r="1041" spans="1:20">
      <c r="A1041" s="3" t="s">
        <v>2330</v>
      </c>
      <c r="E1041" s="3" t="s">
        <v>307</v>
      </c>
      <c r="F1041" s="3" t="s">
        <v>2331</v>
      </c>
      <c r="G1041" s="3" t="s">
        <v>29</v>
      </c>
      <c r="J1041" s="3">
        <v>12</v>
      </c>
    </row>
    <row r="1042" spans="1:20">
      <c r="A1042" s="3" t="s">
        <v>2344</v>
      </c>
      <c r="E1042" s="3" t="s">
        <v>42</v>
      </c>
      <c r="F1042" s="3" t="s">
        <v>2345</v>
      </c>
      <c r="G1042" s="3" t="s">
        <v>29</v>
      </c>
      <c r="H1042" s="3" t="s">
        <v>39</v>
      </c>
      <c r="J1042" s="3">
        <v>12</v>
      </c>
    </row>
    <row r="1043" spans="1:20">
      <c r="A1043" s="3" t="s">
        <v>2365</v>
      </c>
      <c r="E1043" s="3" t="s">
        <v>59</v>
      </c>
      <c r="F1043" s="3" t="s">
        <v>2366</v>
      </c>
      <c r="G1043" s="3" t="s">
        <v>29</v>
      </c>
      <c r="H1043" s="3" t="s">
        <v>661</v>
      </c>
      <c r="J1043" s="3">
        <v>12</v>
      </c>
    </row>
    <row r="1044" spans="1:20">
      <c r="A1044" s="3" t="s">
        <v>2369</v>
      </c>
      <c r="E1044" s="3" t="s">
        <v>434</v>
      </c>
      <c r="F1044" s="3" t="s">
        <v>2370</v>
      </c>
      <c r="G1044" s="3" t="s">
        <v>29</v>
      </c>
      <c r="J1044" s="3">
        <v>12</v>
      </c>
    </row>
    <row r="1045" spans="1:20">
      <c r="A1045" s="3" t="s">
        <v>1400</v>
      </c>
      <c r="E1045" s="3" t="s">
        <v>88</v>
      </c>
      <c r="F1045" s="3" t="s">
        <v>1401</v>
      </c>
      <c r="G1045" s="3" t="s">
        <v>1402</v>
      </c>
      <c r="H1045" s="3" t="s">
        <v>1403</v>
      </c>
      <c r="J1045" s="3">
        <v>12</v>
      </c>
      <c r="S1045" s="3">
        <v>786.5</v>
      </c>
      <c r="T1045" s="5">
        <v>-0.25290000000000001</v>
      </c>
    </row>
    <row r="1046" spans="1:20">
      <c r="A1046" s="3" t="s">
        <v>1430</v>
      </c>
      <c r="E1046" s="3" t="s">
        <v>59</v>
      </c>
      <c r="F1046" s="3" t="s">
        <v>1431</v>
      </c>
      <c r="G1046" s="3" t="s">
        <v>290</v>
      </c>
      <c r="H1046" s="3" t="s">
        <v>54</v>
      </c>
      <c r="J1046" s="3">
        <v>12</v>
      </c>
    </row>
    <row r="1047" spans="1:20">
      <c r="A1047" s="3" t="s">
        <v>1818</v>
      </c>
      <c r="E1047" s="3" t="s">
        <v>1279</v>
      </c>
      <c r="F1047" s="3" t="s">
        <v>1819</v>
      </c>
      <c r="G1047" s="3" t="s">
        <v>204</v>
      </c>
      <c r="H1047" s="3" t="s">
        <v>318</v>
      </c>
      <c r="J1047" s="3">
        <v>12</v>
      </c>
      <c r="T1047" s="5">
        <v>-0.51129999999999998</v>
      </c>
    </row>
    <row r="1048" spans="1:20">
      <c r="A1048" s="3" t="s">
        <v>1400</v>
      </c>
      <c r="E1048" s="3" t="s">
        <v>88</v>
      </c>
      <c r="F1048" s="3" t="s">
        <v>1401</v>
      </c>
      <c r="G1048" s="3" t="s">
        <v>1402</v>
      </c>
      <c r="H1048" s="3" t="s">
        <v>1403</v>
      </c>
      <c r="J1048" s="3">
        <v>12</v>
      </c>
      <c r="S1048" s="3">
        <v>786.5</v>
      </c>
      <c r="T1048" s="5">
        <v>-0.25290000000000001</v>
      </c>
    </row>
    <row r="1049" spans="1:20">
      <c r="A1049" s="3" t="s">
        <v>1885</v>
      </c>
      <c r="E1049" s="3" t="s">
        <v>1886</v>
      </c>
      <c r="F1049" s="3" t="s">
        <v>1887</v>
      </c>
      <c r="G1049" s="3" t="s">
        <v>1888</v>
      </c>
      <c r="H1049" s="3" t="s">
        <v>1889</v>
      </c>
      <c r="J1049" s="3">
        <v>12</v>
      </c>
    </row>
    <row r="1050" spans="1:20">
      <c r="A1050" s="3" t="s">
        <v>1818</v>
      </c>
      <c r="E1050" s="3" t="s">
        <v>1279</v>
      </c>
      <c r="F1050" s="3" t="s">
        <v>1819</v>
      </c>
      <c r="G1050" s="3" t="s">
        <v>204</v>
      </c>
      <c r="H1050" s="3" t="s">
        <v>318</v>
      </c>
      <c r="J1050" s="3">
        <v>12</v>
      </c>
      <c r="T1050" s="5">
        <v>-0.51129999999999998</v>
      </c>
    </row>
    <row r="1051" spans="1:20">
      <c r="A1051" s="3" t="s">
        <v>1400</v>
      </c>
      <c r="E1051" s="3" t="s">
        <v>88</v>
      </c>
      <c r="F1051" s="3" t="s">
        <v>1401</v>
      </c>
      <c r="G1051" s="3" t="s">
        <v>1402</v>
      </c>
      <c r="H1051" s="3" t="s">
        <v>1403</v>
      </c>
      <c r="J1051" s="3">
        <v>12</v>
      </c>
      <c r="S1051" s="3">
        <v>786.5</v>
      </c>
      <c r="T1051" s="5">
        <v>-0.25290000000000001</v>
      </c>
    </row>
    <row r="1052" spans="1:20">
      <c r="A1052" s="3" t="s">
        <v>4132</v>
      </c>
      <c r="E1052" s="3" t="s">
        <v>70</v>
      </c>
      <c r="F1052" s="3" t="s">
        <v>4133</v>
      </c>
      <c r="G1052" s="3" t="s">
        <v>4031</v>
      </c>
      <c r="J1052" s="3">
        <v>12</v>
      </c>
      <c r="S1052" s="6">
        <v>2141.67</v>
      </c>
      <c r="T1052" s="5">
        <v>10.054</v>
      </c>
    </row>
    <row r="1053" spans="1:20">
      <c r="A1053" s="3" t="s">
        <v>1885</v>
      </c>
      <c r="E1053" s="3" t="s">
        <v>1886</v>
      </c>
      <c r="F1053" s="3" t="s">
        <v>1887</v>
      </c>
      <c r="G1053" s="3" t="s">
        <v>1888</v>
      </c>
      <c r="H1053" s="3" t="s">
        <v>1889</v>
      </c>
      <c r="J1053" s="3">
        <v>12</v>
      </c>
    </row>
    <row r="1054" spans="1:20">
      <c r="A1054" s="3" t="s">
        <v>1885</v>
      </c>
      <c r="E1054" s="3" t="s">
        <v>1886</v>
      </c>
      <c r="F1054" s="3" t="s">
        <v>1887</v>
      </c>
      <c r="G1054" s="3" t="s">
        <v>1888</v>
      </c>
      <c r="H1054" s="3" t="s">
        <v>1889</v>
      </c>
      <c r="J1054" s="3">
        <v>12</v>
      </c>
    </row>
    <row r="1055" spans="1:20">
      <c r="A1055" s="3" t="s">
        <v>1590</v>
      </c>
      <c r="E1055" s="3" t="s">
        <v>45</v>
      </c>
      <c r="F1055" s="3" t="s">
        <v>1591</v>
      </c>
      <c r="G1055" s="3" t="s">
        <v>29</v>
      </c>
      <c r="H1055" s="3" t="s">
        <v>1592</v>
      </c>
      <c r="J1055" s="3">
        <v>11</v>
      </c>
      <c r="T1055" s="5">
        <v>0.58160000000000001</v>
      </c>
    </row>
    <row r="1056" spans="1:20">
      <c r="A1056" s="3" t="s">
        <v>1623</v>
      </c>
      <c r="E1056" s="3" t="s">
        <v>1624</v>
      </c>
      <c r="F1056" s="3" t="s">
        <v>1625</v>
      </c>
      <c r="G1056" s="3" t="s">
        <v>29</v>
      </c>
      <c r="H1056" s="3" t="s">
        <v>39</v>
      </c>
      <c r="J1056" s="3">
        <v>11</v>
      </c>
      <c r="T1056" s="5">
        <v>0.2039</v>
      </c>
    </row>
    <row r="1057" spans="1:10">
      <c r="A1057" s="3" t="s">
        <v>2074</v>
      </c>
      <c r="E1057" s="3" t="s">
        <v>1177</v>
      </c>
      <c r="F1057" s="3" t="s">
        <v>2075</v>
      </c>
      <c r="G1057" s="3" t="s">
        <v>29</v>
      </c>
      <c r="H1057" s="3" t="s">
        <v>39</v>
      </c>
      <c r="J1057" s="3">
        <v>11</v>
      </c>
    </row>
    <row r="1058" spans="1:10">
      <c r="A1058" s="3" t="s">
        <v>2177</v>
      </c>
      <c r="E1058" s="3" t="s">
        <v>70</v>
      </c>
      <c r="F1058" s="3" t="s">
        <v>2178</v>
      </c>
      <c r="G1058" s="3" t="s">
        <v>29</v>
      </c>
      <c r="J1058" s="3">
        <v>11</v>
      </c>
    </row>
    <row r="1059" spans="1:10">
      <c r="A1059" s="3" t="s">
        <v>3655</v>
      </c>
      <c r="E1059" s="3" t="s">
        <v>73</v>
      </c>
      <c r="F1059" s="3" t="s">
        <v>3656</v>
      </c>
      <c r="G1059" s="3" t="s">
        <v>496</v>
      </c>
      <c r="H1059" s="3" t="s">
        <v>54</v>
      </c>
      <c r="J1059" s="3">
        <v>11</v>
      </c>
    </row>
    <row r="1060" spans="1:10">
      <c r="A1060" s="3" t="s">
        <v>1689</v>
      </c>
      <c r="E1060" s="3" t="s">
        <v>1690</v>
      </c>
      <c r="F1060" s="3" t="s">
        <v>1691</v>
      </c>
      <c r="G1060" s="3" t="s">
        <v>29</v>
      </c>
      <c r="H1060" s="3" t="s">
        <v>39</v>
      </c>
      <c r="J1060" s="3">
        <v>10</v>
      </c>
    </row>
    <row r="1061" spans="1:10">
      <c r="A1061" s="3" t="s">
        <v>2264</v>
      </c>
      <c r="E1061" s="3" t="s">
        <v>2265</v>
      </c>
      <c r="F1061" s="3" t="s">
        <v>2266</v>
      </c>
      <c r="G1061" s="3" t="s">
        <v>29</v>
      </c>
      <c r="H1061" s="3" t="s">
        <v>39</v>
      </c>
      <c r="J1061" s="3">
        <v>10</v>
      </c>
    </row>
    <row r="1062" spans="1:10">
      <c r="A1062" s="3" t="s">
        <v>2328</v>
      </c>
      <c r="E1062" s="3" t="s">
        <v>482</v>
      </c>
      <c r="F1062" s="3" t="s">
        <v>2329</v>
      </c>
      <c r="G1062" s="3" t="s">
        <v>29</v>
      </c>
      <c r="J1062" s="3">
        <v>10</v>
      </c>
    </row>
    <row r="1063" spans="1:10">
      <c r="A1063" s="3" t="s">
        <v>3600</v>
      </c>
      <c r="E1063" s="3" t="s">
        <v>694</v>
      </c>
      <c r="F1063" s="3" t="s">
        <v>3601</v>
      </c>
      <c r="G1063" s="3" t="s">
        <v>3556</v>
      </c>
      <c r="J1063" s="3">
        <v>10</v>
      </c>
    </row>
    <row r="1064" spans="1:10">
      <c r="A1064" s="3" t="s">
        <v>1659</v>
      </c>
      <c r="E1064" s="3" t="s">
        <v>73</v>
      </c>
      <c r="F1064" s="3" t="s">
        <v>1660</v>
      </c>
      <c r="G1064" s="3" t="s">
        <v>29</v>
      </c>
      <c r="J1064" s="3">
        <v>9</v>
      </c>
    </row>
    <row r="1065" spans="1:10">
      <c r="A1065" s="3" t="s">
        <v>1756</v>
      </c>
      <c r="E1065" s="3" t="s">
        <v>1618</v>
      </c>
      <c r="F1065" s="3" t="s">
        <v>1757</v>
      </c>
      <c r="G1065" s="3" t="s">
        <v>29</v>
      </c>
      <c r="J1065" s="3">
        <v>9</v>
      </c>
    </row>
    <row r="1066" spans="1:10">
      <c r="A1066" s="3" t="s">
        <v>1414</v>
      </c>
      <c r="E1066" s="3" t="s">
        <v>186</v>
      </c>
      <c r="F1066" s="3" t="s">
        <v>1415</v>
      </c>
      <c r="G1066" s="3" t="s">
        <v>1416</v>
      </c>
      <c r="H1066" s="3" t="s">
        <v>84</v>
      </c>
      <c r="J1066" s="3">
        <v>8</v>
      </c>
    </row>
    <row r="1067" spans="1:10">
      <c r="A1067" s="3" t="s">
        <v>1476</v>
      </c>
      <c r="E1067" s="3" t="s">
        <v>324</v>
      </c>
      <c r="F1067" s="3" t="s">
        <v>1477</v>
      </c>
      <c r="G1067" s="3" t="s">
        <v>1478</v>
      </c>
      <c r="H1067" s="3" t="s">
        <v>54</v>
      </c>
      <c r="J1067" s="3">
        <v>8</v>
      </c>
    </row>
    <row r="1068" spans="1:10">
      <c r="A1068" s="3" t="s">
        <v>1499</v>
      </c>
      <c r="E1068" s="3" t="s">
        <v>196</v>
      </c>
      <c r="F1068" s="3" t="s">
        <v>1500</v>
      </c>
      <c r="G1068" s="3" t="s">
        <v>29</v>
      </c>
      <c r="H1068" s="3" t="s">
        <v>318</v>
      </c>
      <c r="J1068" s="3">
        <v>8</v>
      </c>
    </row>
    <row r="1069" spans="1:10">
      <c r="A1069" s="3" t="s">
        <v>1579</v>
      </c>
      <c r="E1069" s="3" t="s">
        <v>88</v>
      </c>
      <c r="F1069" s="3" t="s">
        <v>1580</v>
      </c>
      <c r="G1069" s="3" t="s">
        <v>29</v>
      </c>
      <c r="H1069" s="3" t="s">
        <v>23</v>
      </c>
      <c r="J1069" s="3">
        <v>8</v>
      </c>
    </row>
    <row r="1070" spans="1:10">
      <c r="A1070" s="3" t="s">
        <v>1584</v>
      </c>
      <c r="E1070" s="3" t="s">
        <v>212</v>
      </c>
      <c r="F1070" s="3" t="s">
        <v>1585</v>
      </c>
      <c r="G1070" s="3" t="s">
        <v>131</v>
      </c>
      <c r="H1070" s="3" t="s">
        <v>23</v>
      </c>
      <c r="J1070" s="3">
        <v>8</v>
      </c>
    </row>
    <row r="1071" spans="1:10">
      <c r="A1071" s="3" t="s">
        <v>1644</v>
      </c>
      <c r="E1071" s="3" t="s">
        <v>482</v>
      </c>
      <c r="F1071" s="3" t="s">
        <v>1645</v>
      </c>
      <c r="G1071" s="3" t="s">
        <v>103</v>
      </c>
      <c r="H1071" s="3" t="s">
        <v>39</v>
      </c>
      <c r="J1071" s="3">
        <v>8</v>
      </c>
    </row>
    <row r="1072" spans="1:10">
      <c r="A1072" s="3" t="s">
        <v>1727</v>
      </c>
      <c r="E1072" s="3" t="s">
        <v>1728</v>
      </c>
      <c r="F1072" s="3" t="s">
        <v>1729</v>
      </c>
      <c r="G1072" s="3" t="s">
        <v>29</v>
      </c>
      <c r="H1072" s="3" t="s">
        <v>39</v>
      </c>
      <c r="J1072" s="3">
        <v>8</v>
      </c>
    </row>
    <row r="1073" spans="1:20">
      <c r="A1073" s="3" t="s">
        <v>2355</v>
      </c>
      <c r="E1073" s="3" t="s">
        <v>48</v>
      </c>
      <c r="F1073" s="3" t="s">
        <v>2356</v>
      </c>
      <c r="G1073" s="3" t="s">
        <v>29</v>
      </c>
      <c r="J1073" s="3">
        <v>8</v>
      </c>
    </row>
    <row r="1074" spans="1:20">
      <c r="A1074" s="3" t="s">
        <v>1414</v>
      </c>
      <c r="E1074" s="3" t="s">
        <v>186</v>
      </c>
      <c r="F1074" s="3" t="s">
        <v>1415</v>
      </c>
      <c r="G1074" s="3" t="s">
        <v>1416</v>
      </c>
      <c r="H1074" s="3" t="s">
        <v>84</v>
      </c>
      <c r="J1074" s="3">
        <v>8</v>
      </c>
    </row>
    <row r="1075" spans="1:20">
      <c r="A1075" s="3" t="s">
        <v>1644</v>
      </c>
      <c r="E1075" s="3" t="s">
        <v>482</v>
      </c>
      <c r="F1075" s="3" t="s">
        <v>1645</v>
      </c>
      <c r="G1075" s="3" t="s">
        <v>103</v>
      </c>
      <c r="H1075" s="3" t="s">
        <v>39</v>
      </c>
      <c r="J1075" s="3">
        <v>8</v>
      </c>
    </row>
    <row r="1076" spans="1:20">
      <c r="A1076" s="3" t="s">
        <v>1516</v>
      </c>
      <c r="E1076" s="3" t="s">
        <v>482</v>
      </c>
      <c r="F1076" s="3" t="s">
        <v>1517</v>
      </c>
      <c r="G1076" s="3" t="s">
        <v>535</v>
      </c>
      <c r="J1076" s="3">
        <v>7</v>
      </c>
      <c r="S1076" s="6">
        <v>1781.33</v>
      </c>
      <c r="T1076" s="5">
        <v>1.7431000000000001</v>
      </c>
    </row>
    <row r="1077" spans="1:20">
      <c r="A1077" s="3" t="s">
        <v>1650</v>
      </c>
      <c r="E1077" s="3" t="s">
        <v>533</v>
      </c>
      <c r="F1077" s="3" t="s">
        <v>1651</v>
      </c>
      <c r="G1077" s="3" t="s">
        <v>29</v>
      </c>
      <c r="H1077" s="3" t="s">
        <v>39</v>
      </c>
      <c r="J1077" s="3">
        <v>7</v>
      </c>
    </row>
    <row r="1078" spans="1:20">
      <c r="A1078" s="3" t="s">
        <v>1516</v>
      </c>
      <c r="E1078" s="3" t="s">
        <v>482</v>
      </c>
      <c r="F1078" s="3" t="s">
        <v>1517</v>
      </c>
      <c r="G1078" s="3" t="s">
        <v>535</v>
      </c>
      <c r="J1078" s="3">
        <v>7</v>
      </c>
      <c r="S1078" s="6">
        <v>1781.33</v>
      </c>
      <c r="T1078" s="5">
        <v>1.7431000000000001</v>
      </c>
    </row>
    <row r="1079" spans="1:20">
      <c r="A1079" s="3" t="s">
        <v>1425</v>
      </c>
      <c r="E1079" s="3" t="s">
        <v>88</v>
      </c>
      <c r="F1079" s="3" t="s">
        <v>1426</v>
      </c>
      <c r="G1079" s="3" t="s">
        <v>535</v>
      </c>
      <c r="H1079" s="3" t="s">
        <v>1427</v>
      </c>
      <c r="J1079" s="3">
        <v>6</v>
      </c>
      <c r="S1079" s="6">
        <v>4653.67</v>
      </c>
      <c r="T1079" s="5">
        <v>3.7100000000000001E-2</v>
      </c>
    </row>
    <row r="1080" spans="1:20">
      <c r="A1080" s="3" t="s">
        <v>1808</v>
      </c>
      <c r="E1080" s="3" t="s">
        <v>604</v>
      </c>
      <c r="F1080" s="3" t="s">
        <v>1809</v>
      </c>
      <c r="G1080" s="3" t="s">
        <v>29</v>
      </c>
      <c r="J1080" s="3">
        <v>6</v>
      </c>
    </row>
    <row r="1081" spans="1:20">
      <c r="A1081" s="3" t="s">
        <v>1425</v>
      </c>
      <c r="E1081" s="3" t="s">
        <v>88</v>
      </c>
      <c r="F1081" s="3" t="s">
        <v>1426</v>
      </c>
      <c r="G1081" s="3" t="s">
        <v>535</v>
      </c>
      <c r="H1081" s="3" t="s">
        <v>1427</v>
      </c>
      <c r="J1081" s="3">
        <v>6</v>
      </c>
      <c r="S1081" s="6">
        <v>4653.67</v>
      </c>
      <c r="T1081" s="5">
        <v>3.7100000000000001E-2</v>
      </c>
    </row>
    <row r="1082" spans="1:20">
      <c r="A1082" s="3" t="s">
        <v>1581</v>
      </c>
      <c r="E1082" s="3" t="s">
        <v>1582</v>
      </c>
      <c r="F1082" s="3" t="s">
        <v>1583</v>
      </c>
      <c r="G1082" s="3" t="s">
        <v>29</v>
      </c>
      <c r="H1082" s="3" t="s">
        <v>39</v>
      </c>
      <c r="J1082" s="3">
        <v>5</v>
      </c>
      <c r="S1082" s="4">
        <v>2732359</v>
      </c>
      <c r="T1082" s="5">
        <v>-0.1206</v>
      </c>
    </row>
    <row r="1083" spans="1:20">
      <c r="A1083" s="3" t="s">
        <v>2048</v>
      </c>
      <c r="E1083" s="3" t="s">
        <v>34</v>
      </c>
      <c r="F1083" s="3" t="s">
        <v>2049</v>
      </c>
      <c r="G1083" s="3" t="s">
        <v>29</v>
      </c>
      <c r="H1083" s="3" t="s">
        <v>39</v>
      </c>
      <c r="J1083" s="3">
        <v>5</v>
      </c>
    </row>
    <row r="1084" spans="1:20">
      <c r="A1084" s="3" t="s">
        <v>1304</v>
      </c>
      <c r="E1084" s="3" t="s">
        <v>73</v>
      </c>
      <c r="F1084" s="3" t="s">
        <v>1305</v>
      </c>
      <c r="G1084" s="3" t="s">
        <v>29</v>
      </c>
      <c r="J1084" s="3">
        <v>4</v>
      </c>
    </row>
    <row r="1085" spans="1:20">
      <c r="A1085" s="3" t="s">
        <v>1349</v>
      </c>
      <c r="E1085" s="3" t="s">
        <v>196</v>
      </c>
      <c r="F1085" s="3" t="s">
        <v>1350</v>
      </c>
      <c r="G1085" s="3" t="s">
        <v>29</v>
      </c>
      <c r="H1085" s="3" t="s">
        <v>39</v>
      </c>
      <c r="J1085" s="3">
        <v>3</v>
      </c>
    </row>
    <row r="1086" spans="1:20">
      <c r="A1086" s="3" t="s">
        <v>1324</v>
      </c>
      <c r="E1086" s="3" t="s">
        <v>196</v>
      </c>
      <c r="F1086" s="3" t="s">
        <v>1325</v>
      </c>
      <c r="G1086" s="3" t="s">
        <v>29</v>
      </c>
      <c r="H1086" s="3" t="s">
        <v>373</v>
      </c>
      <c r="J1086" s="3">
        <v>2</v>
      </c>
      <c r="S1086" s="6">
        <v>1704.5</v>
      </c>
      <c r="T1086" s="5">
        <v>0.34360000000000002</v>
      </c>
    </row>
    <row r="1087" spans="1:20">
      <c r="A1087" s="3" t="s">
        <v>2096</v>
      </c>
      <c r="E1087" s="3" t="s">
        <v>59</v>
      </c>
      <c r="F1087" s="3" t="s">
        <v>2097</v>
      </c>
      <c r="G1087" s="3" t="s">
        <v>29</v>
      </c>
      <c r="J1087" s="3">
        <v>2</v>
      </c>
    </row>
    <row r="1088" spans="1:20">
      <c r="A1088" s="3" t="s">
        <v>2235</v>
      </c>
      <c r="E1088" s="3" t="s">
        <v>27</v>
      </c>
      <c r="F1088" s="3" t="s">
        <v>2236</v>
      </c>
      <c r="G1088" s="3" t="s">
        <v>29</v>
      </c>
      <c r="J1088" s="3">
        <v>2</v>
      </c>
    </row>
    <row r="1089" spans="1:20">
      <c r="A1089" s="3" t="s">
        <v>2351</v>
      </c>
      <c r="E1089" s="3" t="s">
        <v>909</v>
      </c>
      <c r="F1089" s="3" t="s">
        <v>2352</v>
      </c>
      <c r="G1089" s="3" t="s">
        <v>29</v>
      </c>
      <c r="H1089" s="3" t="s">
        <v>39</v>
      </c>
      <c r="J1089" s="3">
        <v>2</v>
      </c>
    </row>
    <row r="1090" spans="1:20">
      <c r="A1090" s="3" t="s">
        <v>3108</v>
      </c>
      <c r="E1090" s="3" t="s">
        <v>533</v>
      </c>
      <c r="F1090" s="3" t="s">
        <v>3109</v>
      </c>
      <c r="G1090" s="3" t="s">
        <v>2405</v>
      </c>
      <c r="H1090" s="3" t="s">
        <v>23</v>
      </c>
      <c r="J1090" s="3">
        <v>2</v>
      </c>
      <c r="K1090" s="3">
        <v>0</v>
      </c>
      <c r="L1090" s="3">
        <v>1</v>
      </c>
      <c r="N1090" s="3" t="s">
        <v>40</v>
      </c>
    </row>
    <row r="1091" spans="1:20">
      <c r="A1091" s="3" t="s">
        <v>3318</v>
      </c>
      <c r="E1091" s="3" t="s">
        <v>3319</v>
      </c>
      <c r="F1091" s="3" t="s">
        <v>3320</v>
      </c>
      <c r="G1091" s="3" t="s">
        <v>2822</v>
      </c>
      <c r="J1091" s="3">
        <v>2</v>
      </c>
    </row>
    <row r="1092" spans="1:20">
      <c r="A1092" s="3" t="s">
        <v>3318</v>
      </c>
      <c r="E1092" s="3" t="s">
        <v>3319</v>
      </c>
      <c r="F1092" s="3" t="s">
        <v>3320</v>
      </c>
      <c r="G1092" s="3" t="s">
        <v>2822</v>
      </c>
      <c r="J1092" s="3">
        <v>2</v>
      </c>
    </row>
    <row r="1093" spans="1:20">
      <c r="A1093" s="3" t="s">
        <v>1365</v>
      </c>
      <c r="E1093" s="3" t="s">
        <v>196</v>
      </c>
      <c r="F1093" s="3" t="s">
        <v>1366</v>
      </c>
      <c r="G1093" s="3" t="s">
        <v>496</v>
      </c>
      <c r="H1093" s="3" t="s">
        <v>23</v>
      </c>
      <c r="J1093" s="3">
        <v>1</v>
      </c>
      <c r="K1093" s="3">
        <v>0</v>
      </c>
      <c r="L1093" s="3">
        <v>1</v>
      </c>
      <c r="N1093" s="3" t="s">
        <v>40</v>
      </c>
    </row>
    <row r="1094" spans="1:20">
      <c r="A1094" s="3" t="s">
        <v>1640</v>
      </c>
      <c r="E1094" s="3" t="s">
        <v>70</v>
      </c>
      <c r="F1094" s="3" t="s">
        <v>1641</v>
      </c>
      <c r="G1094" s="3" t="s">
        <v>29</v>
      </c>
      <c r="J1094" s="3">
        <v>1</v>
      </c>
    </row>
    <row r="1095" spans="1:20">
      <c r="A1095" s="3" t="s">
        <v>1922</v>
      </c>
      <c r="E1095" s="3" t="s">
        <v>747</v>
      </c>
      <c r="F1095" s="3" t="s">
        <v>1923</v>
      </c>
      <c r="G1095" s="3" t="s">
        <v>29</v>
      </c>
      <c r="J1095" s="3">
        <v>1</v>
      </c>
    </row>
    <row r="1096" spans="1:20">
      <c r="A1096" s="3" t="s">
        <v>2165</v>
      </c>
      <c r="E1096" s="3" t="s">
        <v>282</v>
      </c>
      <c r="F1096" s="3" t="s">
        <v>2166</v>
      </c>
      <c r="G1096" s="3" t="s">
        <v>29</v>
      </c>
      <c r="J1096" s="3">
        <v>1</v>
      </c>
    </row>
    <row r="1097" spans="1:20">
      <c r="A1097" s="3" t="s">
        <v>2318</v>
      </c>
      <c r="E1097" s="3" t="s">
        <v>70</v>
      </c>
      <c r="F1097" s="3" t="s">
        <v>2319</v>
      </c>
      <c r="G1097" s="3" t="s">
        <v>29</v>
      </c>
      <c r="H1097" s="3" t="s">
        <v>1520</v>
      </c>
      <c r="J1097" s="3">
        <v>1</v>
      </c>
    </row>
    <row r="1098" spans="1:20">
      <c r="A1098" s="3" t="s">
        <v>2388</v>
      </c>
      <c r="E1098" s="3" t="s">
        <v>1845</v>
      </c>
      <c r="F1098" s="3" t="s">
        <v>2389</v>
      </c>
      <c r="G1098" s="3" t="s">
        <v>29</v>
      </c>
      <c r="H1098" s="3" t="s">
        <v>39</v>
      </c>
      <c r="J1098" s="3">
        <v>1</v>
      </c>
    </row>
    <row r="1099" spans="1:20">
      <c r="A1099" s="3" t="s">
        <v>1365</v>
      </c>
      <c r="E1099" s="3" t="s">
        <v>196</v>
      </c>
      <c r="F1099" s="3" t="s">
        <v>1366</v>
      </c>
      <c r="G1099" s="3" t="s">
        <v>496</v>
      </c>
      <c r="H1099" s="3" t="s">
        <v>23</v>
      </c>
      <c r="J1099" s="3">
        <v>1</v>
      </c>
      <c r="K1099" s="3">
        <v>0</v>
      </c>
      <c r="L1099" s="3">
        <v>1</v>
      </c>
      <c r="N1099" s="3" t="s">
        <v>40</v>
      </c>
    </row>
    <row r="1100" spans="1:20">
      <c r="A1100" s="3" t="s">
        <v>1445</v>
      </c>
      <c r="E1100" s="3" t="s">
        <v>482</v>
      </c>
      <c r="F1100" s="3" t="s">
        <v>1446</v>
      </c>
      <c r="G1100" s="3" t="s">
        <v>29</v>
      </c>
      <c r="J1100" s="3">
        <v>0</v>
      </c>
      <c r="S1100" s="6">
        <v>2402.5</v>
      </c>
      <c r="T1100" s="5">
        <v>0.45600000000000002</v>
      </c>
    </row>
    <row r="1101" spans="1:20">
      <c r="A1101" s="3" t="s">
        <v>1586</v>
      </c>
      <c r="E1101" s="3" t="s">
        <v>48</v>
      </c>
      <c r="F1101" s="3" t="s">
        <v>1587</v>
      </c>
      <c r="G1101" s="3" t="s">
        <v>535</v>
      </c>
      <c r="H1101" s="3" t="s">
        <v>318</v>
      </c>
      <c r="J1101" s="3">
        <v>0</v>
      </c>
    </row>
    <row r="1102" spans="1:20">
      <c r="A1102" s="3" t="s">
        <v>1712</v>
      </c>
      <c r="E1102" s="3" t="s">
        <v>604</v>
      </c>
      <c r="F1102" s="3" t="s">
        <v>1713</v>
      </c>
      <c r="G1102" s="3" t="s">
        <v>29</v>
      </c>
      <c r="J1102" s="3">
        <v>0</v>
      </c>
    </row>
    <row r="1103" spans="1:20">
      <c r="A1103" s="3" t="s">
        <v>1586</v>
      </c>
      <c r="E1103" s="3" t="s">
        <v>48</v>
      </c>
      <c r="F1103" s="3" t="s">
        <v>1587</v>
      </c>
      <c r="G1103" s="3" t="s">
        <v>535</v>
      </c>
      <c r="H1103" s="3" t="s">
        <v>318</v>
      </c>
      <c r="J1103" s="3">
        <v>0</v>
      </c>
    </row>
    <row r="1104" spans="1:20">
      <c r="A1104" s="3" t="s">
        <v>1259</v>
      </c>
      <c r="E1104" s="3" t="s">
        <v>59</v>
      </c>
      <c r="F1104" s="3" t="s">
        <v>1260</v>
      </c>
      <c r="G1104" s="3" t="s">
        <v>29</v>
      </c>
      <c r="K1104" s="3">
        <v>0</v>
      </c>
      <c r="L1104" s="3">
        <v>2</v>
      </c>
      <c r="N1104" s="3" t="s">
        <v>294</v>
      </c>
      <c r="S1104" s="6">
        <v>18098.669999999998</v>
      </c>
      <c r="T1104" s="5">
        <v>0.25829999999999997</v>
      </c>
    </row>
    <row r="1105" spans="1:20">
      <c r="A1105" s="3" t="s">
        <v>1264</v>
      </c>
      <c r="E1105" s="3" t="s">
        <v>653</v>
      </c>
      <c r="F1105" s="3" t="s">
        <v>1265</v>
      </c>
      <c r="G1105" s="3" t="s">
        <v>103</v>
      </c>
      <c r="H1105" s="3" t="s">
        <v>54</v>
      </c>
      <c r="K1105" s="3">
        <v>1</v>
      </c>
      <c r="L1105" s="3">
        <v>13</v>
      </c>
      <c r="M1105" s="3" t="s">
        <v>698</v>
      </c>
      <c r="N1105" s="3" t="s">
        <v>294</v>
      </c>
      <c r="T1105" s="5">
        <v>2.8098999999999998</v>
      </c>
    </row>
    <row r="1106" spans="1:20">
      <c r="A1106" s="3" t="s">
        <v>1266</v>
      </c>
      <c r="E1106" s="3" t="s">
        <v>1267</v>
      </c>
      <c r="F1106" s="3" t="s">
        <v>1268</v>
      </c>
      <c r="G1106" s="3" t="s">
        <v>29</v>
      </c>
      <c r="K1106" s="3">
        <v>226</v>
      </c>
      <c r="L1106" s="3">
        <v>0</v>
      </c>
      <c r="N1106" s="3" t="s">
        <v>1269</v>
      </c>
    </row>
    <row r="1107" spans="1:20">
      <c r="A1107" s="3" t="s">
        <v>1270</v>
      </c>
      <c r="E1107" s="3" t="s">
        <v>1271</v>
      </c>
      <c r="F1107" s="3" t="s">
        <v>1272</v>
      </c>
      <c r="G1107" s="3" t="s">
        <v>103</v>
      </c>
      <c r="H1107" s="3" t="s">
        <v>39</v>
      </c>
      <c r="K1107" s="3">
        <v>0</v>
      </c>
      <c r="L1107" s="3">
        <v>1</v>
      </c>
      <c r="N1107" s="3" t="s">
        <v>40</v>
      </c>
      <c r="S1107" s="6">
        <v>9108.83</v>
      </c>
      <c r="T1107" s="5">
        <v>-0.62009999999999998</v>
      </c>
    </row>
    <row r="1108" spans="1:20">
      <c r="A1108" s="3" t="s">
        <v>1273</v>
      </c>
      <c r="E1108" s="3" t="s">
        <v>1274</v>
      </c>
      <c r="F1108" s="3" t="s">
        <v>1275</v>
      </c>
      <c r="G1108" s="3" t="s">
        <v>29</v>
      </c>
      <c r="K1108" s="3">
        <v>0</v>
      </c>
      <c r="L1108" s="3">
        <v>8</v>
      </c>
      <c r="N1108" s="3" t="s">
        <v>40</v>
      </c>
      <c r="S1108" s="6">
        <v>6060.83</v>
      </c>
      <c r="T1108" s="5">
        <v>-0.33960000000000001</v>
      </c>
    </row>
    <row r="1109" spans="1:20">
      <c r="A1109" s="3" t="s">
        <v>1276</v>
      </c>
      <c r="E1109" s="3" t="s">
        <v>48</v>
      </c>
      <c r="F1109" s="3" t="s">
        <v>1277</v>
      </c>
      <c r="G1109" s="3" t="s">
        <v>29</v>
      </c>
      <c r="S1109" s="6">
        <v>4161.5</v>
      </c>
      <c r="T1109" s="5">
        <v>-9.9099999999999994E-2</v>
      </c>
    </row>
    <row r="1110" spans="1:20">
      <c r="A1110" s="3" t="s">
        <v>1278</v>
      </c>
      <c r="E1110" s="3" t="s">
        <v>1279</v>
      </c>
      <c r="F1110" s="3" t="s">
        <v>1280</v>
      </c>
      <c r="G1110" s="3" t="s">
        <v>29</v>
      </c>
      <c r="H1110" s="3" t="s">
        <v>39</v>
      </c>
      <c r="K1110" s="3">
        <v>0</v>
      </c>
      <c r="L1110" s="3">
        <v>2</v>
      </c>
      <c r="N1110" s="3" t="s">
        <v>40</v>
      </c>
      <c r="S1110" s="6">
        <v>11078.17</v>
      </c>
      <c r="T1110" s="5">
        <v>0.12620000000000001</v>
      </c>
    </row>
    <row r="1111" spans="1:20">
      <c r="A1111" s="3" t="s">
        <v>1281</v>
      </c>
      <c r="E1111" s="3" t="s">
        <v>59</v>
      </c>
      <c r="F1111" s="3" t="s">
        <v>1282</v>
      </c>
      <c r="G1111" s="3" t="s">
        <v>1283</v>
      </c>
      <c r="K1111" s="3">
        <v>0</v>
      </c>
      <c r="L1111" s="3">
        <v>0</v>
      </c>
      <c r="N1111" s="3" t="s">
        <v>651</v>
      </c>
    </row>
    <row r="1112" spans="1:20">
      <c r="A1112" s="3" t="s">
        <v>1288</v>
      </c>
      <c r="E1112" s="3" t="s">
        <v>1289</v>
      </c>
      <c r="F1112" s="3" t="s">
        <v>1290</v>
      </c>
      <c r="G1112" s="3" t="s">
        <v>29</v>
      </c>
      <c r="K1112" s="3">
        <v>61</v>
      </c>
      <c r="L1112" s="3">
        <v>3</v>
      </c>
      <c r="M1112" s="3" t="s">
        <v>24</v>
      </c>
      <c r="N1112" s="3" t="s">
        <v>425</v>
      </c>
      <c r="S1112" s="6">
        <v>635736.67000000004</v>
      </c>
      <c r="T1112" s="5">
        <v>-4.0099999999999997E-2</v>
      </c>
    </row>
    <row r="1113" spans="1:20">
      <c r="A1113" s="3" t="s">
        <v>1291</v>
      </c>
      <c r="E1113" s="3" t="s">
        <v>27</v>
      </c>
      <c r="F1113" s="3" t="s">
        <v>1292</v>
      </c>
      <c r="G1113" s="3" t="s">
        <v>284</v>
      </c>
      <c r="K1113" s="3">
        <v>0</v>
      </c>
      <c r="L1113" s="3">
        <v>1</v>
      </c>
      <c r="N1113" s="3" t="s">
        <v>77</v>
      </c>
      <c r="T1113" s="5">
        <v>-0.72499999999999998</v>
      </c>
    </row>
    <row r="1114" spans="1:20">
      <c r="A1114" s="3" t="s">
        <v>1293</v>
      </c>
      <c r="E1114" s="3" t="s">
        <v>193</v>
      </c>
      <c r="F1114" s="3" t="s">
        <v>1294</v>
      </c>
      <c r="G1114" s="3" t="s">
        <v>29</v>
      </c>
      <c r="K1114" s="3">
        <v>0</v>
      </c>
      <c r="L1114" s="3">
        <v>9</v>
      </c>
      <c r="N1114" s="3" t="s">
        <v>25</v>
      </c>
      <c r="S1114" s="6">
        <v>24693.17</v>
      </c>
      <c r="T1114" s="5">
        <v>0.252</v>
      </c>
    </row>
    <row r="1115" spans="1:20">
      <c r="A1115" s="3" t="s">
        <v>1295</v>
      </c>
      <c r="E1115" s="3" t="s">
        <v>70</v>
      </c>
      <c r="F1115" s="3" t="s">
        <v>1296</v>
      </c>
      <c r="G1115" s="3" t="s">
        <v>131</v>
      </c>
      <c r="H1115" s="3" t="s">
        <v>23</v>
      </c>
    </row>
    <row r="1116" spans="1:20">
      <c r="A1116" s="3" t="s">
        <v>1297</v>
      </c>
      <c r="E1116" s="3" t="s">
        <v>604</v>
      </c>
      <c r="F1116" s="3" t="s">
        <v>1298</v>
      </c>
      <c r="G1116" s="3" t="s">
        <v>29</v>
      </c>
    </row>
    <row r="1117" spans="1:20">
      <c r="A1117" s="3" t="s">
        <v>1299</v>
      </c>
      <c r="E1117" s="3" t="s">
        <v>324</v>
      </c>
      <c r="F1117" s="3" t="s">
        <v>1300</v>
      </c>
      <c r="G1117" s="3" t="s">
        <v>29</v>
      </c>
      <c r="H1117" s="3" t="s">
        <v>23</v>
      </c>
    </row>
    <row r="1118" spans="1:20">
      <c r="A1118" s="3" t="s">
        <v>1301</v>
      </c>
      <c r="E1118" s="3" t="s">
        <v>1302</v>
      </c>
      <c r="F1118" s="3" t="s">
        <v>1303</v>
      </c>
      <c r="G1118" s="3" t="s">
        <v>29</v>
      </c>
    </row>
    <row r="1119" spans="1:20">
      <c r="A1119" s="3" t="s">
        <v>1306</v>
      </c>
      <c r="E1119" s="3" t="s">
        <v>769</v>
      </c>
      <c r="F1119" s="3" t="s">
        <v>1307</v>
      </c>
      <c r="G1119" s="3" t="s">
        <v>29</v>
      </c>
      <c r="T1119" s="5">
        <v>1.8351</v>
      </c>
    </row>
    <row r="1120" spans="1:20">
      <c r="A1120" s="3" t="s">
        <v>1308</v>
      </c>
      <c r="E1120" s="3" t="s">
        <v>1309</v>
      </c>
      <c r="F1120" s="3" t="s">
        <v>1310</v>
      </c>
      <c r="G1120" s="3" t="s">
        <v>29</v>
      </c>
    </row>
    <row r="1121" spans="1:20">
      <c r="A1121" s="3" t="s">
        <v>1311</v>
      </c>
      <c r="E1121" s="3" t="s">
        <v>59</v>
      </c>
      <c r="F1121" s="3" t="s">
        <v>1312</v>
      </c>
      <c r="G1121" s="3" t="s">
        <v>284</v>
      </c>
      <c r="H1121" s="3" t="s">
        <v>39</v>
      </c>
      <c r="S1121" s="4">
        <v>1456</v>
      </c>
      <c r="T1121" s="5">
        <v>-0.1061</v>
      </c>
    </row>
    <row r="1122" spans="1:20">
      <c r="A1122" s="3" t="s">
        <v>1313</v>
      </c>
      <c r="E1122" s="3" t="s">
        <v>533</v>
      </c>
      <c r="F1122" s="3" t="s">
        <v>1314</v>
      </c>
      <c r="G1122" s="3" t="s">
        <v>284</v>
      </c>
    </row>
    <row r="1123" spans="1:20">
      <c r="A1123" s="3" t="s">
        <v>1315</v>
      </c>
      <c r="E1123" s="3" t="s">
        <v>282</v>
      </c>
      <c r="F1123" s="3" t="s">
        <v>1316</v>
      </c>
      <c r="G1123" s="3" t="s">
        <v>29</v>
      </c>
    </row>
    <row r="1124" spans="1:20">
      <c r="A1124" s="3" t="s">
        <v>1317</v>
      </c>
      <c r="E1124" s="3" t="s">
        <v>70</v>
      </c>
      <c r="F1124" s="3" t="s">
        <v>1318</v>
      </c>
      <c r="G1124" s="3" t="s">
        <v>29</v>
      </c>
    </row>
    <row r="1125" spans="1:20">
      <c r="A1125" s="3" t="s">
        <v>1319</v>
      </c>
      <c r="E1125" s="3" t="s">
        <v>442</v>
      </c>
      <c r="F1125" s="3" t="s">
        <v>1320</v>
      </c>
      <c r="G1125" s="3" t="s">
        <v>29</v>
      </c>
      <c r="K1125" s="3">
        <v>0</v>
      </c>
      <c r="L1125" s="3">
        <v>3</v>
      </c>
      <c r="N1125" s="3" t="s">
        <v>77</v>
      </c>
      <c r="T1125" s="5">
        <v>-0.68920000000000003</v>
      </c>
    </row>
    <row r="1126" spans="1:20">
      <c r="A1126" s="3" t="s">
        <v>1321</v>
      </c>
      <c r="E1126" s="3" t="s">
        <v>1322</v>
      </c>
      <c r="F1126" s="3" t="s">
        <v>1323</v>
      </c>
      <c r="G1126" s="3" t="s">
        <v>29</v>
      </c>
      <c r="S1126" s="6">
        <v>756000.17</v>
      </c>
      <c r="T1126" s="5">
        <v>-0.14829999999999999</v>
      </c>
    </row>
    <row r="1127" spans="1:20">
      <c r="A1127" s="3" t="s">
        <v>1326</v>
      </c>
      <c r="E1127" s="3" t="s">
        <v>88</v>
      </c>
      <c r="F1127" s="3" t="s">
        <v>1327</v>
      </c>
      <c r="G1127" s="3" t="s">
        <v>29</v>
      </c>
      <c r="H1127" s="3" t="s">
        <v>39</v>
      </c>
      <c r="K1127" s="3">
        <v>0</v>
      </c>
      <c r="L1127" s="3">
        <v>2</v>
      </c>
      <c r="N1127" s="3" t="s">
        <v>1328</v>
      </c>
    </row>
    <row r="1128" spans="1:20">
      <c r="A1128" s="3" t="s">
        <v>1329</v>
      </c>
      <c r="E1128" s="3" t="s">
        <v>152</v>
      </c>
      <c r="F1128" s="3" t="s">
        <v>1330</v>
      </c>
      <c r="G1128" s="3" t="s">
        <v>29</v>
      </c>
      <c r="H1128" s="3" t="s">
        <v>23</v>
      </c>
      <c r="K1128" s="3">
        <v>0</v>
      </c>
      <c r="L1128" s="3">
        <v>2</v>
      </c>
      <c r="N1128" s="3" t="s">
        <v>40</v>
      </c>
      <c r="S1128" s="6">
        <v>4741.17</v>
      </c>
      <c r="T1128" s="5">
        <v>-0.3095</v>
      </c>
    </row>
    <row r="1129" spans="1:20">
      <c r="A1129" s="3" t="s">
        <v>1333</v>
      </c>
      <c r="E1129" s="3" t="s">
        <v>42</v>
      </c>
      <c r="F1129" s="3" t="s">
        <v>1334</v>
      </c>
      <c r="G1129" s="3" t="s">
        <v>29</v>
      </c>
      <c r="K1129" s="3">
        <v>0</v>
      </c>
      <c r="L1129" s="3">
        <v>0</v>
      </c>
      <c r="N1129" s="3" t="s">
        <v>651</v>
      </c>
    </row>
    <row r="1130" spans="1:20">
      <c r="A1130" s="3" t="s">
        <v>1335</v>
      </c>
      <c r="E1130" s="3" t="s">
        <v>251</v>
      </c>
      <c r="F1130" s="3" t="s">
        <v>1336</v>
      </c>
      <c r="G1130" s="3" t="s">
        <v>29</v>
      </c>
    </row>
    <row r="1131" spans="1:20">
      <c r="A1131" s="3" t="s">
        <v>1337</v>
      </c>
      <c r="E1131" s="3" t="s">
        <v>1338</v>
      </c>
      <c r="F1131" s="3" t="s">
        <v>1339</v>
      </c>
      <c r="G1131" s="3" t="s">
        <v>29</v>
      </c>
    </row>
    <row r="1132" spans="1:20">
      <c r="A1132" s="3" t="s">
        <v>1340</v>
      </c>
      <c r="E1132" s="3" t="s">
        <v>59</v>
      </c>
      <c r="F1132" s="3" t="s">
        <v>1341</v>
      </c>
      <c r="G1132" s="3" t="s">
        <v>103</v>
      </c>
      <c r="T1132" s="5">
        <v>0.62860000000000005</v>
      </c>
    </row>
    <row r="1133" spans="1:20">
      <c r="A1133" s="3" t="s">
        <v>1342</v>
      </c>
      <c r="E1133" s="3" t="s">
        <v>792</v>
      </c>
      <c r="F1133" s="3" t="s">
        <v>1343</v>
      </c>
      <c r="G1133" s="3" t="s">
        <v>29</v>
      </c>
    </row>
    <row r="1134" spans="1:20">
      <c r="A1134" s="3" t="s">
        <v>1346</v>
      </c>
      <c r="E1134" s="3" t="s">
        <v>1347</v>
      </c>
      <c r="F1134" s="3" t="s">
        <v>1348</v>
      </c>
      <c r="G1134" s="3" t="s">
        <v>29</v>
      </c>
      <c r="H1134" s="3" t="s">
        <v>39</v>
      </c>
    </row>
    <row r="1135" spans="1:20">
      <c r="A1135" s="3" t="s">
        <v>1351</v>
      </c>
      <c r="E1135" s="3" t="s">
        <v>137</v>
      </c>
      <c r="F1135" s="3" t="s">
        <v>1352</v>
      </c>
      <c r="G1135" s="3" t="s">
        <v>29</v>
      </c>
      <c r="H1135" s="3" t="s">
        <v>23</v>
      </c>
      <c r="K1135" s="3">
        <v>0</v>
      </c>
      <c r="L1135" s="3">
        <v>1</v>
      </c>
      <c r="N1135" s="3" t="s">
        <v>388</v>
      </c>
    </row>
    <row r="1136" spans="1:20">
      <c r="A1136" s="3" t="s">
        <v>1353</v>
      </c>
      <c r="E1136" s="3" t="s">
        <v>70</v>
      </c>
      <c r="F1136" s="3" t="s">
        <v>1354</v>
      </c>
      <c r="G1136" s="3" t="s">
        <v>1283</v>
      </c>
      <c r="S1136" s="4">
        <v>1526</v>
      </c>
      <c r="T1136" s="5">
        <v>-0.63939999999999997</v>
      </c>
    </row>
    <row r="1137" spans="1:20">
      <c r="A1137" s="3" t="s">
        <v>1355</v>
      </c>
      <c r="E1137" s="3" t="s">
        <v>533</v>
      </c>
      <c r="F1137" s="3" t="s">
        <v>1356</v>
      </c>
      <c r="G1137" s="3" t="s">
        <v>29</v>
      </c>
      <c r="S1137" s="6">
        <v>5831.17</v>
      </c>
      <c r="T1137" s="5">
        <v>-3.8100000000000002E-2</v>
      </c>
    </row>
    <row r="1138" spans="1:20">
      <c r="A1138" s="3" t="s">
        <v>1360</v>
      </c>
      <c r="E1138" s="3" t="s">
        <v>212</v>
      </c>
      <c r="F1138" s="3" t="s">
        <v>1361</v>
      </c>
      <c r="G1138" s="3" t="s">
        <v>29</v>
      </c>
    </row>
    <row r="1139" spans="1:20">
      <c r="A1139" s="3" t="s">
        <v>1362</v>
      </c>
      <c r="E1139" s="3" t="s">
        <v>51</v>
      </c>
      <c r="F1139" s="3" t="s">
        <v>1363</v>
      </c>
      <c r="G1139" s="3" t="s">
        <v>1364</v>
      </c>
      <c r="H1139" s="3" t="s">
        <v>23</v>
      </c>
    </row>
    <row r="1140" spans="1:20">
      <c r="A1140" s="3" t="s">
        <v>1367</v>
      </c>
      <c r="E1140" s="3" t="s">
        <v>1368</v>
      </c>
      <c r="F1140" s="3" t="s">
        <v>1369</v>
      </c>
      <c r="G1140" s="3" t="s">
        <v>29</v>
      </c>
    </row>
    <row r="1141" spans="1:20">
      <c r="A1141" s="3" t="s">
        <v>1370</v>
      </c>
      <c r="E1141" s="3" t="s">
        <v>70</v>
      </c>
      <c r="F1141" s="3" t="s">
        <v>1371</v>
      </c>
      <c r="G1141" s="3" t="s">
        <v>1372</v>
      </c>
      <c r="H1141" s="3" t="s">
        <v>1373</v>
      </c>
    </row>
    <row r="1142" spans="1:20">
      <c r="A1142" s="3" t="s">
        <v>1376</v>
      </c>
      <c r="E1142" s="3" t="s">
        <v>838</v>
      </c>
      <c r="F1142" s="3" t="s">
        <v>1377</v>
      </c>
      <c r="G1142" s="3" t="s">
        <v>29</v>
      </c>
      <c r="H1142" s="3" t="s">
        <v>23</v>
      </c>
      <c r="K1142" s="3">
        <v>0</v>
      </c>
      <c r="L1142" s="3">
        <v>1</v>
      </c>
      <c r="N1142" s="3" t="s">
        <v>77</v>
      </c>
    </row>
    <row r="1143" spans="1:20">
      <c r="A1143" s="3" t="s">
        <v>1378</v>
      </c>
      <c r="E1143" s="3" t="s">
        <v>1379</v>
      </c>
      <c r="F1143" s="3" t="s">
        <v>1380</v>
      </c>
      <c r="G1143" s="3" t="s">
        <v>29</v>
      </c>
    </row>
    <row r="1144" spans="1:20">
      <c r="A1144" s="3" t="s">
        <v>1381</v>
      </c>
      <c r="E1144" s="3" t="s">
        <v>34</v>
      </c>
      <c r="F1144" s="3" t="s">
        <v>1382</v>
      </c>
      <c r="G1144" s="3" t="s">
        <v>29</v>
      </c>
      <c r="K1144" s="3">
        <v>0</v>
      </c>
      <c r="L1144" s="3">
        <v>1</v>
      </c>
      <c r="N1144" s="3" t="s">
        <v>40</v>
      </c>
      <c r="S1144" s="6">
        <v>5193.17</v>
      </c>
      <c r="T1144" s="5">
        <v>1.0245</v>
      </c>
    </row>
    <row r="1145" spans="1:20">
      <c r="A1145" s="3" t="s">
        <v>1383</v>
      </c>
      <c r="E1145" s="3" t="s">
        <v>42</v>
      </c>
      <c r="F1145" s="3" t="s">
        <v>1384</v>
      </c>
      <c r="G1145" s="3" t="s">
        <v>29</v>
      </c>
      <c r="K1145" s="3">
        <v>0</v>
      </c>
      <c r="L1145" s="3">
        <v>2</v>
      </c>
      <c r="N1145" s="3" t="s">
        <v>25</v>
      </c>
      <c r="S1145" s="6">
        <v>7329.17</v>
      </c>
      <c r="T1145" s="5">
        <v>1.0472999999999999</v>
      </c>
    </row>
    <row r="1146" spans="1:20">
      <c r="A1146" s="3" t="s">
        <v>1385</v>
      </c>
      <c r="E1146" s="3" t="s">
        <v>59</v>
      </c>
      <c r="F1146" s="3" t="s">
        <v>1386</v>
      </c>
      <c r="G1146" s="3" t="s">
        <v>29</v>
      </c>
      <c r="H1146" s="3" t="s">
        <v>23</v>
      </c>
      <c r="S1146" s="6">
        <v>3978.67</v>
      </c>
      <c r="T1146" s="5">
        <v>0.52949999999999997</v>
      </c>
    </row>
    <row r="1147" spans="1:20">
      <c r="A1147" s="3" t="s">
        <v>1387</v>
      </c>
      <c r="E1147" s="3" t="s">
        <v>48</v>
      </c>
      <c r="F1147" s="3" t="s">
        <v>1388</v>
      </c>
      <c r="G1147" s="3" t="s">
        <v>29</v>
      </c>
      <c r="T1147" s="5">
        <v>-5.2499999999999998E-2</v>
      </c>
    </row>
    <row r="1148" spans="1:20">
      <c r="A1148" s="3" t="s">
        <v>1389</v>
      </c>
      <c r="E1148" s="3" t="s">
        <v>1390</v>
      </c>
      <c r="F1148" s="3" t="s">
        <v>1391</v>
      </c>
      <c r="G1148" s="3" t="s">
        <v>131</v>
      </c>
    </row>
    <row r="1149" spans="1:20">
      <c r="A1149" s="3" t="s">
        <v>1392</v>
      </c>
      <c r="E1149" s="3" t="s">
        <v>73</v>
      </c>
      <c r="F1149" s="3" t="s">
        <v>1393</v>
      </c>
      <c r="G1149" s="3" t="s">
        <v>29</v>
      </c>
    </row>
    <row r="1150" spans="1:20">
      <c r="A1150" s="3" t="s">
        <v>1394</v>
      </c>
      <c r="E1150" s="3" t="s">
        <v>742</v>
      </c>
      <c r="F1150" s="3" t="s">
        <v>1395</v>
      </c>
      <c r="G1150" s="3" t="s">
        <v>29</v>
      </c>
      <c r="H1150" s="3" t="s">
        <v>39</v>
      </c>
      <c r="K1150" s="3">
        <v>0</v>
      </c>
      <c r="L1150" s="3">
        <v>2</v>
      </c>
      <c r="N1150" s="3" t="s">
        <v>40</v>
      </c>
    </row>
    <row r="1151" spans="1:20">
      <c r="A1151" s="3" t="s">
        <v>1396</v>
      </c>
      <c r="E1151" s="3" t="s">
        <v>51</v>
      </c>
      <c r="F1151" s="3" t="s">
        <v>1397</v>
      </c>
      <c r="G1151" s="3" t="s">
        <v>131</v>
      </c>
      <c r="H1151" s="3" t="s">
        <v>23</v>
      </c>
    </row>
    <row r="1152" spans="1:20">
      <c r="A1152" s="3" t="s">
        <v>1398</v>
      </c>
      <c r="E1152" s="3" t="s">
        <v>482</v>
      </c>
      <c r="F1152" s="3" t="s">
        <v>1399</v>
      </c>
      <c r="G1152" s="3" t="s">
        <v>29</v>
      </c>
      <c r="K1152" s="3">
        <v>0</v>
      </c>
      <c r="L1152" s="3">
        <v>5</v>
      </c>
      <c r="N1152" s="3" t="s">
        <v>25</v>
      </c>
      <c r="T1152" s="5">
        <v>-0.38569999999999999</v>
      </c>
    </row>
    <row r="1153" spans="1:20">
      <c r="A1153" s="3" t="s">
        <v>1411</v>
      </c>
      <c r="E1153" s="3" t="s">
        <v>1412</v>
      </c>
      <c r="F1153" s="3" t="s">
        <v>1413</v>
      </c>
      <c r="G1153" s="3" t="s">
        <v>496</v>
      </c>
      <c r="T1153" s="5">
        <v>7.3099999999999998E-2</v>
      </c>
    </row>
    <row r="1154" spans="1:20">
      <c r="A1154" s="3" t="s">
        <v>1417</v>
      </c>
      <c r="E1154" s="3" t="s">
        <v>324</v>
      </c>
      <c r="F1154" s="3" t="s">
        <v>1418</v>
      </c>
      <c r="G1154" s="3" t="s">
        <v>1419</v>
      </c>
      <c r="H1154" s="3" t="s">
        <v>1420</v>
      </c>
    </row>
    <row r="1155" spans="1:20">
      <c r="A1155" s="3" t="s">
        <v>1423</v>
      </c>
      <c r="E1155" s="3" t="s">
        <v>273</v>
      </c>
      <c r="F1155" s="3" t="s">
        <v>1424</v>
      </c>
      <c r="G1155" s="3" t="s">
        <v>29</v>
      </c>
      <c r="T1155" s="5">
        <v>3.3399999999999999E-2</v>
      </c>
    </row>
    <row r="1156" spans="1:20">
      <c r="A1156" s="3" t="s">
        <v>1432</v>
      </c>
      <c r="E1156" s="3" t="s">
        <v>59</v>
      </c>
      <c r="F1156" s="3" t="s">
        <v>1433</v>
      </c>
      <c r="G1156" s="3" t="s">
        <v>29</v>
      </c>
      <c r="K1156" s="3">
        <v>0</v>
      </c>
      <c r="L1156" s="3">
        <v>2</v>
      </c>
      <c r="N1156" s="3" t="s">
        <v>1434</v>
      </c>
    </row>
    <row r="1157" spans="1:20">
      <c r="A1157" s="3" t="s">
        <v>1435</v>
      </c>
      <c r="E1157" s="3" t="s">
        <v>1071</v>
      </c>
      <c r="F1157" s="3" t="s">
        <v>1436</v>
      </c>
      <c r="G1157" s="3" t="s">
        <v>29</v>
      </c>
    </row>
    <row r="1158" spans="1:20">
      <c r="A1158" s="3" t="s">
        <v>1437</v>
      </c>
      <c r="E1158" s="3" t="s">
        <v>653</v>
      </c>
      <c r="F1158" s="3" t="s">
        <v>1438</v>
      </c>
      <c r="G1158" s="3" t="s">
        <v>29</v>
      </c>
      <c r="K1158" s="3">
        <v>0</v>
      </c>
      <c r="L1158" s="3">
        <v>1</v>
      </c>
      <c r="N1158" s="3" t="s">
        <v>25</v>
      </c>
      <c r="S1158" s="4">
        <v>84995</v>
      </c>
      <c r="T1158" s="5">
        <v>-0.30499999999999999</v>
      </c>
    </row>
    <row r="1159" spans="1:20">
      <c r="A1159" s="3" t="s">
        <v>1439</v>
      </c>
      <c r="E1159" s="3" t="s">
        <v>1440</v>
      </c>
      <c r="F1159" s="3" t="s">
        <v>1441</v>
      </c>
      <c r="G1159" s="3" t="s">
        <v>29</v>
      </c>
    </row>
    <row r="1160" spans="1:20">
      <c r="A1160" s="3" t="s">
        <v>1442</v>
      </c>
      <c r="E1160" s="3" t="s">
        <v>1443</v>
      </c>
      <c r="F1160" s="3" t="s">
        <v>1444</v>
      </c>
      <c r="G1160" s="3" t="s">
        <v>103</v>
      </c>
    </row>
    <row r="1161" spans="1:20">
      <c r="A1161" s="3" t="s">
        <v>1447</v>
      </c>
      <c r="E1161" s="3" t="s">
        <v>689</v>
      </c>
      <c r="F1161" s="3" t="s">
        <v>1448</v>
      </c>
      <c r="G1161" s="3" t="s">
        <v>131</v>
      </c>
      <c r="H1161" s="3" t="s">
        <v>376</v>
      </c>
    </row>
    <row r="1162" spans="1:20">
      <c r="A1162" s="3" t="s">
        <v>1454</v>
      </c>
      <c r="E1162" s="3" t="s">
        <v>59</v>
      </c>
      <c r="F1162" s="3" t="s">
        <v>1455</v>
      </c>
      <c r="G1162" s="3" t="s">
        <v>29</v>
      </c>
    </row>
    <row r="1163" spans="1:20">
      <c r="A1163" s="3" t="s">
        <v>1456</v>
      </c>
      <c r="E1163" s="3" t="s">
        <v>70</v>
      </c>
      <c r="F1163" s="3" t="s">
        <v>1457</v>
      </c>
      <c r="G1163" s="3" t="s">
        <v>29</v>
      </c>
      <c r="H1163" s="3" t="s">
        <v>39</v>
      </c>
      <c r="S1163" s="6">
        <v>2296.5</v>
      </c>
      <c r="T1163" s="5">
        <v>-0.7802</v>
      </c>
    </row>
    <row r="1164" spans="1:20">
      <c r="A1164" s="3" t="s">
        <v>1458</v>
      </c>
      <c r="E1164" s="3" t="s">
        <v>1459</v>
      </c>
      <c r="F1164" s="3" t="s">
        <v>1460</v>
      </c>
      <c r="G1164" s="3" t="s">
        <v>29</v>
      </c>
    </row>
    <row r="1165" spans="1:20">
      <c r="A1165" s="3" t="s">
        <v>1461</v>
      </c>
      <c r="E1165" s="3" t="s">
        <v>70</v>
      </c>
      <c r="F1165" s="3" t="s">
        <v>1462</v>
      </c>
      <c r="G1165" s="3" t="s">
        <v>29</v>
      </c>
      <c r="K1165" s="3">
        <v>0</v>
      </c>
      <c r="L1165" s="3">
        <v>2</v>
      </c>
      <c r="N1165" s="3" t="s">
        <v>40</v>
      </c>
    </row>
    <row r="1166" spans="1:20">
      <c r="A1166" s="3" t="s">
        <v>1465</v>
      </c>
      <c r="E1166" s="3" t="s">
        <v>482</v>
      </c>
      <c r="F1166" s="3" t="s">
        <v>1466</v>
      </c>
      <c r="G1166" s="3" t="s">
        <v>29</v>
      </c>
    </row>
    <row r="1167" spans="1:20">
      <c r="A1167" s="3" t="s">
        <v>1467</v>
      </c>
      <c r="E1167" s="3" t="s">
        <v>48</v>
      </c>
      <c r="F1167" s="3" t="s">
        <v>1468</v>
      </c>
      <c r="G1167" s="3" t="s">
        <v>103</v>
      </c>
      <c r="H1167" s="3" t="s">
        <v>39</v>
      </c>
      <c r="S1167" s="6">
        <v>1210.67</v>
      </c>
      <c r="T1167" s="5">
        <v>-0.52039999999999997</v>
      </c>
    </row>
    <row r="1168" spans="1:20">
      <c r="A1168" s="3" t="s">
        <v>1472</v>
      </c>
      <c r="E1168" s="3" t="s">
        <v>88</v>
      </c>
      <c r="F1168" s="3" t="s">
        <v>1473</v>
      </c>
      <c r="G1168" s="3" t="s">
        <v>535</v>
      </c>
      <c r="S1168" s="4">
        <v>1141</v>
      </c>
      <c r="T1168" s="7">
        <v>1.83</v>
      </c>
    </row>
    <row r="1169" spans="1:20">
      <c r="A1169" s="3" t="s">
        <v>1479</v>
      </c>
      <c r="E1169" s="3" t="s">
        <v>307</v>
      </c>
      <c r="F1169" s="3" t="s">
        <v>1480</v>
      </c>
      <c r="G1169" s="3" t="s">
        <v>29</v>
      </c>
      <c r="K1169" s="3">
        <v>0</v>
      </c>
      <c r="L1169" s="3">
        <v>1</v>
      </c>
      <c r="N1169" s="3" t="s">
        <v>40</v>
      </c>
    </row>
    <row r="1170" spans="1:20">
      <c r="A1170" s="3" t="s">
        <v>1481</v>
      </c>
      <c r="E1170" s="3" t="s">
        <v>847</v>
      </c>
      <c r="F1170" s="3" t="s">
        <v>1482</v>
      </c>
      <c r="G1170" s="3" t="s">
        <v>29</v>
      </c>
    </row>
    <row r="1171" spans="1:20">
      <c r="A1171" s="3" t="s">
        <v>1486</v>
      </c>
      <c r="E1171" s="3" t="s">
        <v>1487</v>
      </c>
      <c r="F1171" s="3" t="s">
        <v>1488</v>
      </c>
      <c r="G1171" s="3" t="s">
        <v>29</v>
      </c>
      <c r="H1171" s="3" t="s">
        <v>39</v>
      </c>
      <c r="S1171" s="6">
        <v>1835.5</v>
      </c>
      <c r="T1171" s="5">
        <v>1.4774</v>
      </c>
    </row>
    <row r="1172" spans="1:20">
      <c r="A1172" s="3" t="s">
        <v>1489</v>
      </c>
      <c r="E1172" s="3" t="s">
        <v>653</v>
      </c>
      <c r="F1172" s="3" t="s">
        <v>1490</v>
      </c>
      <c r="G1172" s="3" t="s">
        <v>29</v>
      </c>
      <c r="K1172" s="3">
        <v>0</v>
      </c>
      <c r="L1172" s="3">
        <v>1</v>
      </c>
      <c r="N1172" s="3" t="s">
        <v>40</v>
      </c>
    </row>
    <row r="1173" spans="1:20">
      <c r="A1173" s="3" t="s">
        <v>1493</v>
      </c>
      <c r="E1173" s="3" t="s">
        <v>59</v>
      </c>
      <c r="F1173" s="3" t="s">
        <v>1494</v>
      </c>
      <c r="G1173" s="3" t="s">
        <v>29</v>
      </c>
      <c r="H1173" s="3" t="s">
        <v>39</v>
      </c>
      <c r="S1173" s="6">
        <v>18376.669999999998</v>
      </c>
      <c r="T1173" s="5">
        <v>-0.18859999999999999</v>
      </c>
    </row>
    <row r="1174" spans="1:20">
      <c r="A1174" s="3" t="s">
        <v>1495</v>
      </c>
      <c r="E1174" s="3" t="s">
        <v>766</v>
      </c>
      <c r="F1174" s="3" t="s">
        <v>1496</v>
      </c>
      <c r="G1174" s="3" t="s">
        <v>29</v>
      </c>
    </row>
    <row r="1175" spans="1:20">
      <c r="A1175" s="3" t="s">
        <v>1497</v>
      </c>
      <c r="E1175" s="3" t="s">
        <v>177</v>
      </c>
      <c r="F1175" s="3" t="s">
        <v>1498</v>
      </c>
      <c r="G1175" s="3" t="s">
        <v>29</v>
      </c>
    </row>
    <row r="1176" spans="1:20">
      <c r="A1176" s="3" t="s">
        <v>1501</v>
      </c>
      <c r="E1176" s="3" t="s">
        <v>152</v>
      </c>
      <c r="F1176" s="3" t="s">
        <v>1502</v>
      </c>
      <c r="G1176" s="3" t="s">
        <v>131</v>
      </c>
      <c r="T1176" s="5">
        <v>-3.6799999999999999E-2</v>
      </c>
    </row>
    <row r="1177" spans="1:20">
      <c r="A1177" s="3" t="s">
        <v>1503</v>
      </c>
      <c r="E1177" s="3" t="s">
        <v>604</v>
      </c>
      <c r="F1177" s="3" t="s">
        <v>1504</v>
      </c>
      <c r="G1177" s="3" t="s">
        <v>29</v>
      </c>
    </row>
    <row r="1178" spans="1:20">
      <c r="A1178" s="3" t="s">
        <v>1505</v>
      </c>
      <c r="E1178" s="3" t="s">
        <v>1506</v>
      </c>
      <c r="F1178" s="3" t="s">
        <v>1507</v>
      </c>
      <c r="G1178" s="3" t="s">
        <v>29</v>
      </c>
      <c r="H1178" s="3" t="s">
        <v>23</v>
      </c>
      <c r="S1178" s="6">
        <v>4406.17</v>
      </c>
      <c r="T1178" s="5">
        <v>0.52070000000000005</v>
      </c>
    </row>
    <row r="1179" spans="1:20">
      <c r="A1179" s="3" t="s">
        <v>1508</v>
      </c>
      <c r="E1179" s="3" t="s">
        <v>371</v>
      </c>
      <c r="F1179" s="3" t="s">
        <v>1509</v>
      </c>
      <c r="G1179" s="3" t="s">
        <v>29</v>
      </c>
    </row>
    <row r="1180" spans="1:20">
      <c r="A1180" s="3" t="s">
        <v>1512</v>
      </c>
      <c r="E1180" s="3" t="s">
        <v>88</v>
      </c>
      <c r="F1180" s="3" t="s">
        <v>1513</v>
      </c>
      <c r="G1180" s="3" t="s">
        <v>29</v>
      </c>
      <c r="S1180" s="6">
        <v>11681.5</v>
      </c>
      <c r="T1180" s="5">
        <v>-0.47420000000000001</v>
      </c>
    </row>
    <row r="1181" spans="1:20">
      <c r="A1181" s="3" t="s">
        <v>1514</v>
      </c>
      <c r="E1181" s="3" t="s">
        <v>73</v>
      </c>
      <c r="F1181" s="3" t="s">
        <v>1515</v>
      </c>
      <c r="G1181" s="3" t="s">
        <v>29</v>
      </c>
    </row>
    <row r="1182" spans="1:20">
      <c r="A1182" s="3" t="s">
        <v>1518</v>
      </c>
      <c r="E1182" s="3" t="s">
        <v>70</v>
      </c>
      <c r="F1182" s="3" t="s">
        <v>1519</v>
      </c>
      <c r="G1182" s="3" t="s">
        <v>535</v>
      </c>
      <c r="H1182" s="3" t="s">
        <v>1520</v>
      </c>
    </row>
    <row r="1183" spans="1:20">
      <c r="A1183" s="3" t="s">
        <v>1521</v>
      </c>
      <c r="E1183" s="3" t="s">
        <v>70</v>
      </c>
      <c r="F1183" s="3" t="s">
        <v>1522</v>
      </c>
      <c r="G1183" s="3" t="s">
        <v>29</v>
      </c>
    </row>
    <row r="1184" spans="1:20">
      <c r="A1184" s="3" t="s">
        <v>1523</v>
      </c>
      <c r="E1184" s="3" t="s">
        <v>70</v>
      </c>
      <c r="F1184" s="3" t="s">
        <v>1524</v>
      </c>
      <c r="G1184" s="3" t="s">
        <v>29</v>
      </c>
      <c r="H1184" s="3" t="s">
        <v>23</v>
      </c>
    </row>
    <row r="1185" spans="1:20">
      <c r="A1185" s="3" t="s">
        <v>1525</v>
      </c>
      <c r="E1185" s="3" t="s">
        <v>636</v>
      </c>
      <c r="F1185" s="3" t="s">
        <v>1526</v>
      </c>
      <c r="G1185" s="3" t="s">
        <v>496</v>
      </c>
      <c r="S1185" s="6">
        <v>6481.67</v>
      </c>
      <c r="T1185" s="5">
        <v>-0.63319999999999999</v>
      </c>
    </row>
    <row r="1186" spans="1:20">
      <c r="A1186" s="3" t="s">
        <v>1527</v>
      </c>
      <c r="E1186" s="3" t="s">
        <v>1528</v>
      </c>
      <c r="F1186" s="3" t="s">
        <v>1529</v>
      </c>
      <c r="G1186" s="3" t="s">
        <v>29</v>
      </c>
      <c r="S1186" s="6">
        <v>831413.67</v>
      </c>
      <c r="T1186" s="5">
        <v>2.58E-2</v>
      </c>
    </row>
    <row r="1187" spans="1:20">
      <c r="A1187" s="3" t="s">
        <v>1530</v>
      </c>
      <c r="E1187" s="3" t="s">
        <v>1159</v>
      </c>
      <c r="F1187" s="3" t="s">
        <v>1531</v>
      </c>
      <c r="G1187" s="3" t="s">
        <v>29</v>
      </c>
      <c r="H1187" s="3" t="s">
        <v>39</v>
      </c>
      <c r="S1187" s="6">
        <v>19062772.829999998</v>
      </c>
      <c r="T1187" s="5">
        <v>-0.1353</v>
      </c>
    </row>
    <row r="1188" spans="1:20">
      <c r="A1188" s="3" t="s">
        <v>1534</v>
      </c>
      <c r="E1188" s="3" t="s">
        <v>27</v>
      </c>
      <c r="F1188" s="3" t="s">
        <v>1535</v>
      </c>
      <c r="G1188" s="3" t="s">
        <v>29</v>
      </c>
    </row>
    <row r="1189" spans="1:20">
      <c r="A1189" s="3" t="s">
        <v>1538</v>
      </c>
      <c r="E1189" s="3" t="s">
        <v>470</v>
      </c>
      <c r="F1189" s="3" t="s">
        <v>1539</v>
      </c>
      <c r="G1189" s="3" t="s">
        <v>29</v>
      </c>
    </row>
    <row r="1190" spans="1:20">
      <c r="A1190" s="3" t="s">
        <v>1540</v>
      </c>
      <c r="E1190" s="3" t="s">
        <v>70</v>
      </c>
      <c r="F1190" s="3" t="s">
        <v>1541</v>
      </c>
      <c r="G1190" s="3" t="s">
        <v>29</v>
      </c>
      <c r="H1190" s="3" t="s">
        <v>39</v>
      </c>
    </row>
    <row r="1191" spans="1:20">
      <c r="A1191" s="3" t="s">
        <v>1542</v>
      </c>
      <c r="E1191" s="3" t="s">
        <v>70</v>
      </c>
      <c r="F1191" s="3" t="s">
        <v>1543</v>
      </c>
      <c r="G1191" s="3" t="s">
        <v>22</v>
      </c>
      <c r="H1191" s="3" t="s">
        <v>373</v>
      </c>
    </row>
    <row r="1192" spans="1:20">
      <c r="A1192" s="3" t="s">
        <v>1544</v>
      </c>
      <c r="E1192" s="3" t="s">
        <v>70</v>
      </c>
      <c r="F1192" s="3" t="s">
        <v>1545</v>
      </c>
      <c r="G1192" s="3" t="s">
        <v>1546</v>
      </c>
      <c r="H1192" s="3" t="s">
        <v>1547</v>
      </c>
      <c r="K1192" s="3">
        <v>0</v>
      </c>
      <c r="L1192" s="3">
        <v>1</v>
      </c>
      <c r="N1192" s="3" t="s">
        <v>40</v>
      </c>
    </row>
    <row r="1193" spans="1:20">
      <c r="A1193" s="3" t="s">
        <v>1548</v>
      </c>
      <c r="E1193" s="3" t="s">
        <v>70</v>
      </c>
      <c r="F1193" s="3" t="s">
        <v>1549</v>
      </c>
      <c r="G1193" s="3" t="s">
        <v>29</v>
      </c>
      <c r="H1193" s="3" t="s">
        <v>23</v>
      </c>
    </row>
    <row r="1194" spans="1:20">
      <c r="A1194" s="3" t="s">
        <v>1550</v>
      </c>
      <c r="E1194" s="3" t="s">
        <v>59</v>
      </c>
      <c r="F1194" s="3" t="s">
        <v>1551</v>
      </c>
      <c r="G1194" s="3" t="s">
        <v>29</v>
      </c>
    </row>
    <row r="1195" spans="1:20">
      <c r="A1195" s="3" t="s">
        <v>1552</v>
      </c>
      <c r="E1195" s="3" t="s">
        <v>59</v>
      </c>
      <c r="F1195" s="3" t="s">
        <v>1553</v>
      </c>
      <c r="G1195" s="3" t="s">
        <v>29</v>
      </c>
    </row>
    <row r="1196" spans="1:20">
      <c r="A1196" s="3" t="s">
        <v>1556</v>
      </c>
      <c r="E1196" s="3" t="s">
        <v>454</v>
      </c>
      <c r="F1196" s="3" t="s">
        <v>1557</v>
      </c>
      <c r="G1196" s="3" t="s">
        <v>29</v>
      </c>
    </row>
    <row r="1197" spans="1:20">
      <c r="A1197" s="3" t="s">
        <v>1558</v>
      </c>
      <c r="E1197" s="3" t="s">
        <v>1559</v>
      </c>
      <c r="F1197" s="3" t="s">
        <v>1560</v>
      </c>
      <c r="G1197" s="3" t="s">
        <v>29</v>
      </c>
      <c r="H1197" s="3" t="s">
        <v>39</v>
      </c>
    </row>
    <row r="1198" spans="1:20">
      <c r="A1198" s="3" t="s">
        <v>1561</v>
      </c>
      <c r="E1198" s="3" t="s">
        <v>1562</v>
      </c>
      <c r="F1198" s="3" t="s">
        <v>1563</v>
      </c>
      <c r="G1198" s="3" t="s">
        <v>29</v>
      </c>
      <c r="K1198" s="3">
        <v>0</v>
      </c>
      <c r="L1198" s="3">
        <v>2</v>
      </c>
      <c r="N1198" s="3" t="s">
        <v>77</v>
      </c>
    </row>
    <row r="1199" spans="1:20">
      <c r="A1199" s="3" t="s">
        <v>1564</v>
      </c>
      <c r="E1199" s="3" t="s">
        <v>349</v>
      </c>
      <c r="F1199" s="3" t="s">
        <v>1565</v>
      </c>
      <c r="G1199" s="3" t="s">
        <v>29</v>
      </c>
      <c r="S1199" s="3">
        <v>741.5</v>
      </c>
      <c r="T1199" s="5">
        <v>0.4224</v>
      </c>
    </row>
    <row r="1200" spans="1:20">
      <c r="A1200" s="3" t="s">
        <v>1566</v>
      </c>
      <c r="E1200" s="3" t="s">
        <v>212</v>
      </c>
      <c r="F1200" s="3" t="s">
        <v>1567</v>
      </c>
      <c r="G1200" s="3" t="s">
        <v>29</v>
      </c>
    </row>
    <row r="1201" spans="1:20">
      <c r="A1201" s="3" t="s">
        <v>1568</v>
      </c>
      <c r="E1201" s="3" t="s">
        <v>371</v>
      </c>
      <c r="F1201" s="3" t="s">
        <v>1569</v>
      </c>
      <c r="G1201" s="3" t="s">
        <v>29</v>
      </c>
    </row>
    <row r="1202" spans="1:20">
      <c r="A1202" s="3" t="s">
        <v>1570</v>
      </c>
      <c r="E1202" s="3" t="s">
        <v>93</v>
      </c>
      <c r="F1202" s="3" t="s">
        <v>1571</v>
      </c>
      <c r="G1202" s="3" t="s">
        <v>29</v>
      </c>
    </row>
    <row r="1203" spans="1:20">
      <c r="A1203" s="3" t="s">
        <v>1572</v>
      </c>
      <c r="E1203" s="3" t="s">
        <v>533</v>
      </c>
      <c r="F1203" s="3" t="s">
        <v>1573</v>
      </c>
      <c r="G1203" s="3" t="s">
        <v>29</v>
      </c>
      <c r="H1203" s="3" t="s">
        <v>39</v>
      </c>
    </row>
    <row r="1204" spans="1:20">
      <c r="A1204" s="3" t="s">
        <v>1574</v>
      </c>
      <c r="E1204" s="3" t="s">
        <v>1575</v>
      </c>
      <c r="F1204" s="3" t="s">
        <v>1576</v>
      </c>
      <c r="G1204" s="3" t="s">
        <v>29</v>
      </c>
      <c r="H1204" s="3" t="s">
        <v>39</v>
      </c>
      <c r="S1204" s="4">
        <v>39081</v>
      </c>
      <c r="T1204" s="5">
        <v>-0.29239999999999999</v>
      </c>
    </row>
    <row r="1205" spans="1:20">
      <c r="A1205" s="3" t="s">
        <v>1577</v>
      </c>
      <c r="E1205" s="3" t="s">
        <v>476</v>
      </c>
      <c r="F1205" s="3" t="s">
        <v>1578</v>
      </c>
      <c r="G1205" s="3" t="s">
        <v>290</v>
      </c>
      <c r="H1205" s="3" t="s">
        <v>661</v>
      </c>
    </row>
    <row r="1206" spans="1:20">
      <c r="A1206" s="3" t="s">
        <v>1588</v>
      </c>
      <c r="E1206" s="3" t="s">
        <v>508</v>
      </c>
      <c r="F1206" s="3" t="s">
        <v>1589</v>
      </c>
      <c r="G1206" s="3" t="s">
        <v>29</v>
      </c>
      <c r="H1206" s="3" t="s">
        <v>39</v>
      </c>
      <c r="S1206" s="6">
        <v>3986401613.5</v>
      </c>
      <c r="T1206" s="5">
        <v>6.59E-2</v>
      </c>
    </row>
    <row r="1207" spans="1:20">
      <c r="A1207" s="3" t="s">
        <v>1593</v>
      </c>
      <c r="E1207" s="3" t="s">
        <v>653</v>
      </c>
      <c r="F1207" s="3" t="s">
        <v>1594</v>
      </c>
      <c r="G1207" s="3" t="s">
        <v>29</v>
      </c>
    </row>
    <row r="1208" spans="1:20">
      <c r="A1208" s="3" t="s">
        <v>1595</v>
      </c>
      <c r="E1208" s="3" t="s">
        <v>1596</v>
      </c>
      <c r="F1208" s="3" t="s">
        <v>1597</v>
      </c>
      <c r="G1208" s="3" t="s">
        <v>29</v>
      </c>
      <c r="H1208" s="3" t="s">
        <v>335</v>
      </c>
    </row>
    <row r="1209" spans="1:20">
      <c r="A1209" s="3" t="s">
        <v>1598</v>
      </c>
      <c r="E1209" s="3" t="s">
        <v>371</v>
      </c>
      <c r="F1209" s="3" t="s">
        <v>1599</v>
      </c>
      <c r="G1209" s="3" t="s">
        <v>29</v>
      </c>
      <c r="H1209" s="3" t="s">
        <v>1600</v>
      </c>
    </row>
    <row r="1210" spans="1:20">
      <c r="A1210" s="3" t="s">
        <v>1601</v>
      </c>
      <c r="E1210" s="3" t="s">
        <v>149</v>
      </c>
      <c r="F1210" s="3" t="s">
        <v>1602</v>
      </c>
      <c r="G1210" s="3" t="s">
        <v>496</v>
      </c>
    </row>
    <row r="1211" spans="1:20">
      <c r="A1211" s="3" t="s">
        <v>1603</v>
      </c>
      <c r="E1211" s="3" t="s">
        <v>59</v>
      </c>
      <c r="F1211" s="3" t="s">
        <v>1604</v>
      </c>
      <c r="G1211" s="3" t="s">
        <v>29</v>
      </c>
    </row>
    <row r="1212" spans="1:20">
      <c r="A1212" s="3" t="s">
        <v>1605</v>
      </c>
      <c r="E1212" s="3" t="s">
        <v>694</v>
      </c>
      <c r="F1212" s="3" t="s">
        <v>1606</v>
      </c>
      <c r="G1212" s="3" t="s">
        <v>29</v>
      </c>
    </row>
    <row r="1213" spans="1:20">
      <c r="A1213" s="3" t="s">
        <v>1607</v>
      </c>
      <c r="E1213" s="3" t="s">
        <v>282</v>
      </c>
      <c r="F1213" s="3" t="s">
        <v>1608</v>
      </c>
      <c r="G1213" s="3" t="s">
        <v>29</v>
      </c>
      <c r="H1213" s="3" t="s">
        <v>39</v>
      </c>
    </row>
    <row r="1214" spans="1:20">
      <c r="A1214" s="3" t="s">
        <v>1609</v>
      </c>
      <c r="E1214" s="3" t="s">
        <v>152</v>
      </c>
      <c r="F1214" s="3" t="s">
        <v>1610</v>
      </c>
      <c r="G1214" s="3" t="s">
        <v>29</v>
      </c>
      <c r="H1214" s="3" t="s">
        <v>23</v>
      </c>
    </row>
    <row r="1215" spans="1:20">
      <c r="A1215" s="3" t="s">
        <v>1611</v>
      </c>
      <c r="E1215" s="3" t="s">
        <v>59</v>
      </c>
      <c r="F1215" s="3" t="s">
        <v>1612</v>
      </c>
      <c r="G1215" s="3" t="s">
        <v>29</v>
      </c>
    </row>
    <row r="1216" spans="1:20">
      <c r="A1216" s="3" t="s">
        <v>1613</v>
      </c>
      <c r="E1216" s="3" t="s">
        <v>861</v>
      </c>
      <c r="F1216" s="3" t="s">
        <v>1614</v>
      </c>
      <c r="G1216" s="3" t="s">
        <v>29</v>
      </c>
    </row>
    <row r="1217" spans="1:20">
      <c r="A1217" s="3" t="s">
        <v>1628</v>
      </c>
      <c r="E1217" s="3" t="s">
        <v>1629</v>
      </c>
      <c r="F1217" s="3" t="s">
        <v>1630</v>
      </c>
      <c r="G1217" s="3" t="s">
        <v>29</v>
      </c>
      <c r="K1217" s="3">
        <v>0</v>
      </c>
      <c r="L1217" s="3">
        <v>1</v>
      </c>
      <c r="N1217" s="3" t="s">
        <v>25</v>
      </c>
    </row>
    <row r="1218" spans="1:20">
      <c r="A1218" s="3" t="s">
        <v>1631</v>
      </c>
      <c r="E1218" s="3" t="s">
        <v>533</v>
      </c>
      <c r="F1218" s="3" t="s">
        <v>1632</v>
      </c>
      <c r="G1218" s="3" t="s">
        <v>29</v>
      </c>
    </row>
    <row r="1219" spans="1:20">
      <c r="A1219" s="3" t="s">
        <v>1633</v>
      </c>
      <c r="E1219" s="3" t="s">
        <v>1634</v>
      </c>
      <c r="F1219" s="3" t="s">
        <v>1635</v>
      </c>
      <c r="G1219" s="3" t="s">
        <v>29</v>
      </c>
      <c r="H1219" s="3" t="s">
        <v>39</v>
      </c>
    </row>
    <row r="1220" spans="1:20">
      <c r="A1220" s="3" t="s">
        <v>1636</v>
      </c>
      <c r="E1220" s="3" t="s">
        <v>371</v>
      </c>
      <c r="F1220" s="3" t="s">
        <v>1637</v>
      </c>
      <c r="G1220" s="3" t="s">
        <v>29</v>
      </c>
      <c r="H1220" s="3" t="s">
        <v>318</v>
      </c>
    </row>
    <row r="1221" spans="1:20">
      <c r="A1221" s="3" t="s">
        <v>1638</v>
      </c>
      <c r="E1221" s="3" t="s">
        <v>174</v>
      </c>
      <c r="F1221" s="3" t="s">
        <v>1639</v>
      </c>
      <c r="G1221" s="3" t="s">
        <v>29</v>
      </c>
      <c r="H1221" s="3" t="s">
        <v>39</v>
      </c>
      <c r="T1221" s="5">
        <v>2.1700000000000001E-2</v>
      </c>
    </row>
    <row r="1222" spans="1:20">
      <c r="A1222" s="3" t="s">
        <v>1646</v>
      </c>
      <c r="E1222" s="3" t="s">
        <v>952</v>
      </c>
      <c r="F1222" s="3" t="s">
        <v>1647</v>
      </c>
      <c r="G1222" s="3" t="s">
        <v>29</v>
      </c>
    </row>
    <row r="1223" spans="1:20">
      <c r="A1223" s="3" t="s">
        <v>1648</v>
      </c>
      <c r="E1223" s="3" t="s">
        <v>177</v>
      </c>
      <c r="F1223" s="3" t="s">
        <v>1649</v>
      </c>
      <c r="G1223" s="3" t="s">
        <v>103</v>
      </c>
    </row>
    <row r="1224" spans="1:20">
      <c r="A1224" s="3" t="s">
        <v>1652</v>
      </c>
      <c r="E1224" s="3" t="s">
        <v>59</v>
      </c>
      <c r="F1224" s="3" t="s">
        <v>1653</v>
      </c>
      <c r="G1224" s="3" t="s">
        <v>29</v>
      </c>
    </row>
    <row r="1225" spans="1:20">
      <c r="A1225" s="3" t="s">
        <v>1654</v>
      </c>
      <c r="E1225" s="3" t="s">
        <v>1655</v>
      </c>
      <c r="F1225" s="3" t="s">
        <v>1656</v>
      </c>
      <c r="G1225" s="3" t="s">
        <v>29</v>
      </c>
      <c r="H1225" s="3" t="s">
        <v>23</v>
      </c>
      <c r="S1225" s="6">
        <v>107958.83</v>
      </c>
      <c r="T1225" s="5">
        <v>0.26669999999999999</v>
      </c>
    </row>
    <row r="1226" spans="1:20">
      <c r="A1226" s="3" t="s">
        <v>1661</v>
      </c>
      <c r="E1226" s="3" t="s">
        <v>59</v>
      </c>
      <c r="F1226" s="3" t="s">
        <v>1662</v>
      </c>
      <c r="G1226" s="3" t="s">
        <v>29</v>
      </c>
      <c r="H1226" s="3" t="s">
        <v>23</v>
      </c>
    </row>
    <row r="1227" spans="1:20">
      <c r="A1227" s="3" t="s">
        <v>1663</v>
      </c>
      <c r="E1227" s="3" t="s">
        <v>42</v>
      </c>
      <c r="F1227" s="3" t="s">
        <v>1664</v>
      </c>
      <c r="G1227" s="3" t="s">
        <v>29</v>
      </c>
      <c r="K1227" s="3">
        <v>0</v>
      </c>
      <c r="L1227" s="3">
        <v>2</v>
      </c>
      <c r="N1227" s="3" t="s">
        <v>40</v>
      </c>
    </row>
    <row r="1228" spans="1:20">
      <c r="A1228" s="3" t="s">
        <v>1665</v>
      </c>
      <c r="E1228" s="3" t="s">
        <v>1309</v>
      </c>
      <c r="F1228" s="3" t="s">
        <v>1666</v>
      </c>
      <c r="G1228" s="3" t="s">
        <v>29</v>
      </c>
    </row>
    <row r="1229" spans="1:20">
      <c r="A1229" s="3" t="s">
        <v>1667</v>
      </c>
      <c r="E1229" s="3" t="s">
        <v>1668</v>
      </c>
      <c r="F1229" s="3" t="s">
        <v>1669</v>
      </c>
      <c r="G1229" s="3" t="s">
        <v>103</v>
      </c>
    </row>
    <row r="1230" spans="1:20">
      <c r="A1230" s="3" t="s">
        <v>1672</v>
      </c>
      <c r="E1230" s="3" t="s">
        <v>1673</v>
      </c>
      <c r="F1230" s="3" t="s">
        <v>1674</v>
      </c>
      <c r="G1230" s="3" t="s">
        <v>103</v>
      </c>
    </row>
    <row r="1231" spans="1:20">
      <c r="A1231" s="3" t="s">
        <v>1675</v>
      </c>
      <c r="E1231" s="3" t="s">
        <v>1676</v>
      </c>
      <c r="F1231" s="3" t="s">
        <v>1677</v>
      </c>
      <c r="G1231" s="3" t="s">
        <v>29</v>
      </c>
    </row>
    <row r="1232" spans="1:20">
      <c r="A1232" s="3" t="s">
        <v>1678</v>
      </c>
      <c r="E1232" s="3" t="s">
        <v>27</v>
      </c>
      <c r="F1232" s="3" t="s">
        <v>1679</v>
      </c>
      <c r="G1232" s="3" t="s">
        <v>29</v>
      </c>
      <c r="H1232" s="3" t="s">
        <v>39</v>
      </c>
    </row>
    <row r="1233" spans="1:20">
      <c r="A1233" s="3" t="s">
        <v>1680</v>
      </c>
      <c r="E1233" s="3" t="s">
        <v>152</v>
      </c>
      <c r="F1233" s="3" t="s">
        <v>1681</v>
      </c>
      <c r="G1233" s="3" t="s">
        <v>29</v>
      </c>
    </row>
    <row r="1234" spans="1:20">
      <c r="A1234" s="3" t="s">
        <v>1685</v>
      </c>
      <c r="E1234" s="3" t="s">
        <v>70</v>
      </c>
      <c r="F1234" s="3" t="s">
        <v>1686</v>
      </c>
      <c r="G1234" s="3" t="s">
        <v>29</v>
      </c>
    </row>
    <row r="1235" spans="1:20">
      <c r="A1235" s="3" t="s">
        <v>1687</v>
      </c>
      <c r="E1235" s="3" t="s">
        <v>1177</v>
      </c>
      <c r="F1235" s="3" t="s">
        <v>1688</v>
      </c>
      <c r="G1235" s="3" t="s">
        <v>29</v>
      </c>
      <c r="H1235" s="3" t="s">
        <v>23</v>
      </c>
      <c r="K1235" s="3">
        <v>0</v>
      </c>
      <c r="L1235" s="3">
        <v>3</v>
      </c>
      <c r="N1235" s="3" t="s">
        <v>40</v>
      </c>
    </row>
    <row r="1236" spans="1:20">
      <c r="A1236" s="3" t="s">
        <v>1692</v>
      </c>
      <c r="E1236" s="3" t="s">
        <v>925</v>
      </c>
      <c r="F1236" s="3" t="s">
        <v>1693</v>
      </c>
      <c r="G1236" s="3" t="s">
        <v>29</v>
      </c>
      <c r="S1236" s="6">
        <v>1113.5</v>
      </c>
      <c r="T1236" s="5">
        <v>-0.15129999999999999</v>
      </c>
    </row>
    <row r="1237" spans="1:20">
      <c r="A1237" s="3" t="s">
        <v>1694</v>
      </c>
      <c r="E1237" s="3" t="s">
        <v>1695</v>
      </c>
      <c r="F1237" s="3" t="s">
        <v>1696</v>
      </c>
      <c r="G1237" s="3" t="s">
        <v>131</v>
      </c>
    </row>
    <row r="1238" spans="1:20">
      <c r="A1238" s="3" t="s">
        <v>1697</v>
      </c>
      <c r="E1238" s="3" t="s">
        <v>48</v>
      </c>
      <c r="F1238" s="3" t="s">
        <v>1698</v>
      </c>
      <c r="G1238" s="3" t="s">
        <v>29</v>
      </c>
    </row>
    <row r="1239" spans="1:20">
      <c r="A1239" s="3" t="s">
        <v>1699</v>
      </c>
      <c r="E1239" s="3" t="s">
        <v>847</v>
      </c>
      <c r="F1239" s="3" t="s">
        <v>1700</v>
      </c>
      <c r="G1239" s="3" t="s">
        <v>29</v>
      </c>
    </row>
    <row r="1240" spans="1:20">
      <c r="A1240" s="3" t="s">
        <v>1701</v>
      </c>
      <c r="E1240" s="3" t="s">
        <v>1702</v>
      </c>
      <c r="F1240" s="3" t="s">
        <v>1703</v>
      </c>
      <c r="G1240" s="3" t="s">
        <v>29</v>
      </c>
    </row>
    <row r="1241" spans="1:20">
      <c r="A1241" s="3" t="s">
        <v>1704</v>
      </c>
      <c r="E1241" s="3" t="s">
        <v>70</v>
      </c>
      <c r="F1241" s="3" t="s">
        <v>1705</v>
      </c>
      <c r="G1241" s="3" t="s">
        <v>29</v>
      </c>
    </row>
    <row r="1242" spans="1:20">
      <c r="A1242" s="3" t="s">
        <v>1706</v>
      </c>
      <c r="E1242" s="3" t="s">
        <v>70</v>
      </c>
      <c r="F1242" s="3" t="s">
        <v>1707</v>
      </c>
      <c r="G1242" s="3" t="s">
        <v>29</v>
      </c>
    </row>
    <row r="1243" spans="1:20">
      <c r="A1243" s="3" t="s">
        <v>1708</v>
      </c>
      <c r="E1243" s="3" t="s">
        <v>70</v>
      </c>
      <c r="F1243" s="3" t="s">
        <v>1709</v>
      </c>
      <c r="G1243" s="3" t="s">
        <v>29</v>
      </c>
    </row>
    <row r="1244" spans="1:20">
      <c r="A1244" s="3" t="s">
        <v>1710</v>
      </c>
      <c r="E1244" s="3" t="s">
        <v>434</v>
      </c>
      <c r="F1244" s="3" t="s">
        <v>1711</v>
      </c>
      <c r="G1244" s="3" t="s">
        <v>29</v>
      </c>
    </row>
    <row r="1245" spans="1:20">
      <c r="A1245" s="3" t="s">
        <v>1714</v>
      </c>
      <c r="E1245" s="3" t="s">
        <v>636</v>
      </c>
      <c r="F1245" s="3" t="s">
        <v>1715</v>
      </c>
      <c r="G1245" s="3" t="s">
        <v>103</v>
      </c>
    </row>
    <row r="1246" spans="1:20">
      <c r="A1246" s="3" t="s">
        <v>1716</v>
      </c>
      <c r="E1246" s="3" t="s">
        <v>282</v>
      </c>
      <c r="F1246" s="3" t="s">
        <v>1717</v>
      </c>
      <c r="G1246" s="3" t="s">
        <v>29</v>
      </c>
    </row>
    <row r="1247" spans="1:20">
      <c r="A1247" s="3" t="s">
        <v>1720</v>
      </c>
      <c r="E1247" s="3" t="s">
        <v>27</v>
      </c>
      <c r="F1247" s="3" t="s">
        <v>1721</v>
      </c>
      <c r="G1247" s="3" t="s">
        <v>1722</v>
      </c>
      <c r="H1247" s="3" t="s">
        <v>132</v>
      </c>
    </row>
    <row r="1248" spans="1:20">
      <c r="A1248" s="3" t="s">
        <v>1723</v>
      </c>
      <c r="E1248" s="3" t="s">
        <v>70</v>
      </c>
      <c r="F1248" s="3" t="s">
        <v>1724</v>
      </c>
      <c r="G1248" s="3" t="s">
        <v>29</v>
      </c>
      <c r="H1248" s="3" t="s">
        <v>54</v>
      </c>
    </row>
    <row r="1249" spans="1:20">
      <c r="A1249" s="3" t="s">
        <v>1725</v>
      </c>
      <c r="E1249" s="3" t="s">
        <v>1624</v>
      </c>
      <c r="F1249" s="3" t="s">
        <v>1726</v>
      </c>
      <c r="G1249" s="3" t="s">
        <v>29</v>
      </c>
    </row>
    <row r="1250" spans="1:20">
      <c r="A1250" s="3" t="s">
        <v>1732</v>
      </c>
      <c r="E1250" s="3" t="s">
        <v>212</v>
      </c>
      <c r="F1250" s="3" t="s">
        <v>1733</v>
      </c>
      <c r="G1250" s="3" t="s">
        <v>131</v>
      </c>
      <c r="H1250" s="3" t="s">
        <v>54</v>
      </c>
      <c r="S1250" s="6">
        <v>2905.17</v>
      </c>
      <c r="T1250" s="5">
        <v>-0.91500000000000004</v>
      </c>
    </row>
    <row r="1251" spans="1:20">
      <c r="A1251" s="3" t="s">
        <v>1734</v>
      </c>
      <c r="E1251" s="3" t="s">
        <v>70</v>
      </c>
      <c r="F1251" s="3" t="s">
        <v>1735</v>
      </c>
      <c r="G1251" s="3" t="s">
        <v>29</v>
      </c>
      <c r="S1251" s="6">
        <v>44845.33</v>
      </c>
      <c r="T1251" s="5">
        <v>-2.5100000000000001E-2</v>
      </c>
    </row>
    <row r="1252" spans="1:20">
      <c r="A1252" s="3" t="s">
        <v>1736</v>
      </c>
      <c r="E1252" s="3" t="s">
        <v>70</v>
      </c>
      <c r="F1252" s="3" t="s">
        <v>1737</v>
      </c>
      <c r="G1252" s="3" t="s">
        <v>29</v>
      </c>
    </row>
    <row r="1253" spans="1:20">
      <c r="A1253" s="3" t="s">
        <v>1738</v>
      </c>
      <c r="E1253" s="3" t="s">
        <v>653</v>
      </c>
      <c r="F1253" s="3" t="s">
        <v>1739</v>
      </c>
      <c r="G1253" s="3" t="s">
        <v>29</v>
      </c>
      <c r="H1253" s="3" t="s">
        <v>54</v>
      </c>
    </row>
    <row r="1254" spans="1:20">
      <c r="A1254" s="3" t="s">
        <v>1740</v>
      </c>
      <c r="E1254" s="3" t="s">
        <v>310</v>
      </c>
      <c r="F1254" s="3" t="s">
        <v>1741</v>
      </c>
      <c r="G1254" s="3" t="s">
        <v>29</v>
      </c>
      <c r="T1254" s="5">
        <v>-3.1099999999999999E-2</v>
      </c>
    </row>
    <row r="1255" spans="1:20">
      <c r="A1255" s="3" t="s">
        <v>1742</v>
      </c>
      <c r="E1255" s="3" t="s">
        <v>59</v>
      </c>
      <c r="F1255" s="3" t="s">
        <v>1743</v>
      </c>
      <c r="G1255" s="3" t="s">
        <v>29</v>
      </c>
    </row>
    <row r="1256" spans="1:20">
      <c r="A1256" s="3" t="s">
        <v>1744</v>
      </c>
      <c r="E1256" s="3" t="s">
        <v>1745</v>
      </c>
      <c r="F1256" s="3" t="s">
        <v>1746</v>
      </c>
      <c r="G1256" s="3" t="s">
        <v>29</v>
      </c>
    </row>
    <row r="1257" spans="1:20">
      <c r="A1257" s="3" t="s">
        <v>1747</v>
      </c>
      <c r="E1257" s="3" t="s">
        <v>1748</v>
      </c>
      <c r="F1257" s="3" t="s">
        <v>1749</v>
      </c>
      <c r="G1257" s="3" t="s">
        <v>29</v>
      </c>
    </row>
    <row r="1258" spans="1:20">
      <c r="A1258" s="3" t="s">
        <v>1750</v>
      </c>
      <c r="E1258" s="3" t="s">
        <v>70</v>
      </c>
      <c r="F1258" s="3" t="s">
        <v>1751</v>
      </c>
      <c r="G1258" s="3" t="s">
        <v>29</v>
      </c>
    </row>
    <row r="1259" spans="1:20">
      <c r="A1259" s="3" t="s">
        <v>1758</v>
      </c>
      <c r="E1259" s="3" t="s">
        <v>70</v>
      </c>
      <c r="F1259" s="3" t="s">
        <v>1759</v>
      </c>
      <c r="G1259" s="3" t="s">
        <v>29</v>
      </c>
      <c r="H1259" s="3" t="s">
        <v>39</v>
      </c>
    </row>
    <row r="1260" spans="1:20">
      <c r="A1260" s="3" t="s">
        <v>1766</v>
      </c>
      <c r="E1260" s="3" t="s">
        <v>73</v>
      </c>
      <c r="F1260" s="3" t="s">
        <v>1767</v>
      </c>
      <c r="G1260" s="3" t="s">
        <v>29</v>
      </c>
      <c r="S1260" s="6">
        <v>3653.5</v>
      </c>
      <c r="T1260" s="5">
        <v>-2.3300000000000001E-2</v>
      </c>
    </row>
    <row r="1261" spans="1:20">
      <c r="A1261" s="3" t="s">
        <v>1771</v>
      </c>
      <c r="E1261" s="3" t="s">
        <v>59</v>
      </c>
      <c r="F1261" s="3" t="s">
        <v>1772</v>
      </c>
      <c r="G1261" s="3" t="s">
        <v>29</v>
      </c>
    </row>
    <row r="1262" spans="1:20">
      <c r="A1262" s="3" t="s">
        <v>1775</v>
      </c>
      <c r="E1262" s="3" t="s">
        <v>45</v>
      </c>
      <c r="F1262" s="3" t="s">
        <v>1776</v>
      </c>
      <c r="G1262" s="3" t="s">
        <v>29</v>
      </c>
      <c r="T1262" s="5">
        <v>0.39340000000000003</v>
      </c>
    </row>
    <row r="1263" spans="1:20">
      <c r="A1263" s="3" t="s">
        <v>1777</v>
      </c>
      <c r="E1263" s="3" t="s">
        <v>1778</v>
      </c>
      <c r="F1263" s="3" t="s">
        <v>1779</v>
      </c>
      <c r="G1263" s="3" t="s">
        <v>29</v>
      </c>
    </row>
    <row r="1264" spans="1:20">
      <c r="A1264" s="3" t="s">
        <v>1780</v>
      </c>
      <c r="E1264" s="3" t="s">
        <v>1781</v>
      </c>
      <c r="F1264" s="3" t="s">
        <v>1782</v>
      </c>
      <c r="G1264" s="3" t="s">
        <v>29</v>
      </c>
      <c r="S1264" s="4">
        <v>739259</v>
      </c>
      <c r="T1264" s="5">
        <v>-0.16109999999999999</v>
      </c>
    </row>
    <row r="1265" spans="1:14">
      <c r="A1265" s="3" t="s">
        <v>1783</v>
      </c>
      <c r="E1265" s="3" t="s">
        <v>134</v>
      </c>
      <c r="F1265" s="3" t="s">
        <v>1784</v>
      </c>
      <c r="G1265" s="3" t="s">
        <v>29</v>
      </c>
    </row>
    <row r="1266" spans="1:14">
      <c r="A1266" s="3" t="s">
        <v>1785</v>
      </c>
      <c r="E1266" s="3" t="s">
        <v>1786</v>
      </c>
      <c r="F1266" s="3" t="s">
        <v>1787</v>
      </c>
      <c r="G1266" s="3" t="s">
        <v>29</v>
      </c>
    </row>
    <row r="1267" spans="1:14">
      <c r="A1267" s="3" t="s">
        <v>1790</v>
      </c>
      <c r="E1267" s="3" t="s">
        <v>1791</v>
      </c>
      <c r="F1267" s="3" t="s">
        <v>1792</v>
      </c>
      <c r="G1267" s="3" t="s">
        <v>29</v>
      </c>
    </row>
    <row r="1268" spans="1:14">
      <c r="A1268" s="3" t="s">
        <v>1793</v>
      </c>
      <c r="E1268" s="3" t="s">
        <v>1794</v>
      </c>
      <c r="F1268" s="3" t="s">
        <v>1795</v>
      </c>
      <c r="G1268" s="3" t="s">
        <v>341</v>
      </c>
      <c r="H1268" s="3" t="s">
        <v>1796</v>
      </c>
    </row>
    <row r="1269" spans="1:14">
      <c r="A1269" s="3" t="s">
        <v>1799</v>
      </c>
      <c r="E1269" s="3" t="s">
        <v>134</v>
      </c>
      <c r="F1269" s="3" t="s">
        <v>1800</v>
      </c>
      <c r="G1269" s="3" t="s">
        <v>29</v>
      </c>
    </row>
    <row r="1270" spans="1:14">
      <c r="A1270" s="3" t="s">
        <v>1801</v>
      </c>
      <c r="E1270" s="3" t="s">
        <v>73</v>
      </c>
      <c r="F1270" s="3" t="s">
        <v>1802</v>
      </c>
      <c r="G1270" s="3" t="s">
        <v>29</v>
      </c>
    </row>
    <row r="1271" spans="1:14">
      <c r="A1271" s="3" t="s">
        <v>1803</v>
      </c>
      <c r="E1271" s="3" t="s">
        <v>307</v>
      </c>
      <c r="F1271" s="3" t="s">
        <v>1804</v>
      </c>
      <c r="G1271" s="3" t="s">
        <v>29</v>
      </c>
    </row>
    <row r="1272" spans="1:14">
      <c r="A1272" s="3" t="s">
        <v>1810</v>
      </c>
      <c r="E1272" s="3" t="s">
        <v>588</v>
      </c>
      <c r="F1272" s="3" t="s">
        <v>1811</v>
      </c>
      <c r="G1272" s="3" t="s">
        <v>29</v>
      </c>
    </row>
    <row r="1273" spans="1:14">
      <c r="A1273" s="3" t="s">
        <v>1814</v>
      </c>
      <c r="E1273" s="3" t="s">
        <v>588</v>
      </c>
      <c r="F1273" s="3" t="s">
        <v>1815</v>
      </c>
      <c r="G1273" s="3" t="s">
        <v>290</v>
      </c>
      <c r="H1273" s="3" t="s">
        <v>23</v>
      </c>
    </row>
    <row r="1274" spans="1:14">
      <c r="A1274" s="3" t="s">
        <v>1816</v>
      </c>
      <c r="E1274" s="3" t="s">
        <v>48</v>
      </c>
      <c r="F1274" s="3" t="s">
        <v>1817</v>
      </c>
      <c r="G1274" s="3" t="s">
        <v>29</v>
      </c>
    </row>
    <row r="1275" spans="1:14">
      <c r="A1275" s="3" t="s">
        <v>1820</v>
      </c>
      <c r="E1275" s="3" t="s">
        <v>307</v>
      </c>
      <c r="F1275" s="3" t="s">
        <v>1821</v>
      </c>
      <c r="G1275" s="3" t="s">
        <v>29</v>
      </c>
      <c r="K1275" s="3">
        <v>0</v>
      </c>
      <c r="L1275" s="3">
        <v>1</v>
      </c>
      <c r="N1275" s="3" t="s">
        <v>40</v>
      </c>
    </row>
    <row r="1276" spans="1:14">
      <c r="A1276" s="3" t="s">
        <v>1822</v>
      </c>
      <c r="E1276" s="3" t="s">
        <v>482</v>
      </c>
      <c r="F1276" s="3" t="s">
        <v>1823</v>
      </c>
      <c r="G1276" s="3" t="s">
        <v>29</v>
      </c>
      <c r="H1276" s="3" t="s">
        <v>335</v>
      </c>
    </row>
    <row r="1277" spans="1:14">
      <c r="A1277" s="3" t="s">
        <v>1826</v>
      </c>
      <c r="E1277" s="3" t="s">
        <v>59</v>
      </c>
      <c r="F1277" s="3" t="s">
        <v>1827</v>
      </c>
      <c r="G1277" s="3" t="s">
        <v>29</v>
      </c>
    </row>
    <row r="1278" spans="1:14">
      <c r="A1278" s="3" t="s">
        <v>1828</v>
      </c>
      <c r="E1278" s="3" t="s">
        <v>59</v>
      </c>
      <c r="F1278" s="3" t="s">
        <v>1829</v>
      </c>
      <c r="G1278" s="3" t="s">
        <v>29</v>
      </c>
      <c r="H1278" s="3" t="s">
        <v>39</v>
      </c>
    </row>
    <row r="1279" spans="1:14">
      <c r="A1279" s="3" t="s">
        <v>1830</v>
      </c>
      <c r="E1279" s="3" t="s">
        <v>70</v>
      </c>
      <c r="F1279" s="3" t="s">
        <v>1831</v>
      </c>
      <c r="G1279" s="3" t="s">
        <v>29</v>
      </c>
      <c r="H1279" s="3" t="s">
        <v>39</v>
      </c>
    </row>
    <row r="1280" spans="1:14">
      <c r="A1280" s="3" t="s">
        <v>1832</v>
      </c>
      <c r="E1280" s="3" t="s">
        <v>59</v>
      </c>
      <c r="F1280" s="3" t="s">
        <v>1833</v>
      </c>
      <c r="G1280" s="3" t="s">
        <v>29</v>
      </c>
      <c r="H1280" s="3" t="s">
        <v>1834</v>
      </c>
    </row>
    <row r="1281" spans="1:20">
      <c r="A1281" s="3" t="s">
        <v>1835</v>
      </c>
      <c r="E1281" s="3" t="s">
        <v>1836</v>
      </c>
      <c r="F1281" s="3" t="s">
        <v>1837</v>
      </c>
      <c r="G1281" s="3" t="s">
        <v>29</v>
      </c>
      <c r="H1281" s="3" t="s">
        <v>1025</v>
      </c>
    </row>
    <row r="1282" spans="1:20">
      <c r="A1282" s="3" t="s">
        <v>1838</v>
      </c>
      <c r="E1282" s="3" t="s">
        <v>482</v>
      </c>
      <c r="F1282" s="3" t="s">
        <v>1839</v>
      </c>
      <c r="G1282" s="3" t="s">
        <v>29</v>
      </c>
    </row>
    <row r="1283" spans="1:20">
      <c r="A1283" s="3" t="s">
        <v>1840</v>
      </c>
      <c r="E1283" s="3" t="s">
        <v>73</v>
      </c>
      <c r="F1283" s="3" t="s">
        <v>1841</v>
      </c>
      <c r="G1283" s="3" t="s">
        <v>29</v>
      </c>
      <c r="H1283" s="3" t="s">
        <v>23</v>
      </c>
    </row>
    <row r="1284" spans="1:20">
      <c r="A1284" s="3" t="s">
        <v>1842</v>
      </c>
      <c r="E1284" s="3" t="s">
        <v>27</v>
      </c>
      <c r="F1284" s="3" t="s">
        <v>1843</v>
      </c>
      <c r="G1284" s="3" t="s">
        <v>29</v>
      </c>
    </row>
    <row r="1285" spans="1:20">
      <c r="A1285" s="3" t="s">
        <v>1844</v>
      </c>
      <c r="E1285" s="3" t="s">
        <v>1845</v>
      </c>
      <c r="F1285" s="3" t="s">
        <v>1846</v>
      </c>
      <c r="G1285" s="3" t="s">
        <v>29</v>
      </c>
      <c r="S1285" s="6">
        <v>507598.67</v>
      </c>
      <c r="T1285" s="5">
        <v>-8.2199999999999995E-2</v>
      </c>
    </row>
    <row r="1286" spans="1:20">
      <c r="A1286" s="3" t="s">
        <v>1847</v>
      </c>
      <c r="E1286" s="3" t="s">
        <v>51</v>
      </c>
      <c r="F1286" s="3" t="s">
        <v>1848</v>
      </c>
      <c r="G1286" s="3" t="s">
        <v>29</v>
      </c>
      <c r="S1286" s="6">
        <v>8712308.5</v>
      </c>
      <c r="T1286" s="5">
        <v>-0.20050000000000001</v>
      </c>
    </row>
    <row r="1287" spans="1:20">
      <c r="A1287" s="3" t="s">
        <v>1849</v>
      </c>
      <c r="E1287" s="3" t="s">
        <v>307</v>
      </c>
      <c r="F1287" s="3" t="s">
        <v>1850</v>
      </c>
      <c r="G1287" s="3" t="s">
        <v>29</v>
      </c>
      <c r="K1287" s="3">
        <v>0</v>
      </c>
      <c r="L1287" s="3">
        <v>3</v>
      </c>
      <c r="N1287" s="3" t="s">
        <v>40</v>
      </c>
    </row>
    <row r="1288" spans="1:20">
      <c r="A1288" s="3" t="s">
        <v>1851</v>
      </c>
      <c r="E1288" s="3" t="s">
        <v>20</v>
      </c>
      <c r="F1288" s="3" t="s">
        <v>1852</v>
      </c>
      <c r="G1288" s="3" t="s">
        <v>29</v>
      </c>
    </row>
    <row r="1289" spans="1:20">
      <c r="A1289" s="3" t="s">
        <v>1853</v>
      </c>
      <c r="E1289" s="3" t="s">
        <v>59</v>
      </c>
      <c r="F1289" s="3" t="s">
        <v>1854</v>
      </c>
      <c r="G1289" s="3" t="s">
        <v>1855</v>
      </c>
    </row>
    <row r="1290" spans="1:20">
      <c r="A1290" s="3" t="s">
        <v>1856</v>
      </c>
      <c r="E1290" s="3" t="s">
        <v>1857</v>
      </c>
      <c r="F1290" s="3" t="s">
        <v>1858</v>
      </c>
      <c r="G1290" s="3" t="s">
        <v>29</v>
      </c>
      <c r="K1290" s="3">
        <v>0</v>
      </c>
      <c r="L1290" s="3">
        <v>1</v>
      </c>
      <c r="N1290" s="3" t="s">
        <v>40</v>
      </c>
    </row>
    <row r="1291" spans="1:20">
      <c r="A1291" s="3" t="s">
        <v>1859</v>
      </c>
      <c r="E1291" s="3" t="s">
        <v>1860</v>
      </c>
      <c r="F1291" s="3" t="s">
        <v>1861</v>
      </c>
      <c r="G1291" s="3" t="s">
        <v>29</v>
      </c>
    </row>
    <row r="1292" spans="1:20">
      <c r="A1292" s="3" t="s">
        <v>1862</v>
      </c>
      <c r="E1292" s="3" t="s">
        <v>1177</v>
      </c>
      <c r="F1292" s="3" t="s">
        <v>1863</v>
      </c>
      <c r="G1292" s="3" t="s">
        <v>29</v>
      </c>
    </row>
    <row r="1293" spans="1:20">
      <c r="A1293" s="3" t="s">
        <v>1864</v>
      </c>
      <c r="E1293" s="3" t="s">
        <v>1865</v>
      </c>
      <c r="F1293" s="3" t="s">
        <v>1864</v>
      </c>
      <c r="G1293" s="3" t="s">
        <v>29</v>
      </c>
      <c r="H1293" s="3" t="s">
        <v>23</v>
      </c>
    </row>
    <row r="1294" spans="1:20">
      <c r="A1294" s="3" t="s">
        <v>1866</v>
      </c>
      <c r="E1294" s="3" t="s">
        <v>1867</v>
      </c>
      <c r="F1294" s="3" t="s">
        <v>1868</v>
      </c>
      <c r="G1294" s="3" t="s">
        <v>29</v>
      </c>
      <c r="H1294" s="3" t="s">
        <v>373</v>
      </c>
    </row>
    <row r="1295" spans="1:20">
      <c r="A1295" s="3" t="s">
        <v>1869</v>
      </c>
      <c r="E1295" s="3" t="s">
        <v>1870</v>
      </c>
      <c r="F1295" s="3" t="s">
        <v>1871</v>
      </c>
      <c r="G1295" s="3" t="s">
        <v>29</v>
      </c>
    </row>
    <row r="1296" spans="1:20">
      <c r="A1296" s="3" t="s">
        <v>1872</v>
      </c>
      <c r="E1296" s="3" t="s">
        <v>59</v>
      </c>
      <c r="F1296" s="3" t="s">
        <v>1873</v>
      </c>
      <c r="G1296" s="3" t="s">
        <v>29</v>
      </c>
      <c r="H1296" s="3" t="s">
        <v>373</v>
      </c>
      <c r="S1296" s="6">
        <v>46071.17</v>
      </c>
      <c r="T1296" s="5">
        <v>-0.183</v>
      </c>
    </row>
    <row r="1297" spans="1:20">
      <c r="A1297" s="3" t="s">
        <v>1874</v>
      </c>
      <c r="E1297" s="3" t="s">
        <v>1875</v>
      </c>
      <c r="F1297" s="3" t="s">
        <v>1876</v>
      </c>
      <c r="G1297" s="3" t="s">
        <v>29</v>
      </c>
      <c r="H1297" s="3" t="s">
        <v>39</v>
      </c>
    </row>
    <row r="1298" spans="1:20">
      <c r="A1298" s="3" t="s">
        <v>1877</v>
      </c>
      <c r="E1298" s="3" t="s">
        <v>81</v>
      </c>
      <c r="F1298" s="3" t="s">
        <v>1878</v>
      </c>
      <c r="G1298" s="3" t="s">
        <v>103</v>
      </c>
    </row>
    <row r="1299" spans="1:20">
      <c r="A1299" s="3" t="s">
        <v>1879</v>
      </c>
      <c r="E1299" s="3" t="s">
        <v>769</v>
      </c>
      <c r="F1299" s="3" t="s">
        <v>1880</v>
      </c>
      <c r="G1299" s="3" t="s">
        <v>29</v>
      </c>
      <c r="K1299" s="3">
        <v>0</v>
      </c>
      <c r="L1299" s="3">
        <v>2</v>
      </c>
      <c r="N1299" s="3" t="s">
        <v>388</v>
      </c>
    </row>
    <row r="1300" spans="1:20">
      <c r="A1300" s="3" t="s">
        <v>1881</v>
      </c>
      <c r="E1300" s="3" t="s">
        <v>371</v>
      </c>
      <c r="F1300" s="3" t="s">
        <v>1882</v>
      </c>
      <c r="G1300" s="3" t="s">
        <v>29</v>
      </c>
      <c r="S1300" s="4">
        <v>9238</v>
      </c>
      <c r="T1300" s="5">
        <v>-0.82989999999999997</v>
      </c>
    </row>
    <row r="1301" spans="1:20">
      <c r="A1301" s="3" t="s">
        <v>1883</v>
      </c>
      <c r="E1301" s="3" t="s">
        <v>34</v>
      </c>
      <c r="F1301" s="3" t="s">
        <v>1884</v>
      </c>
      <c r="G1301" s="3" t="s">
        <v>29</v>
      </c>
    </row>
    <row r="1302" spans="1:20">
      <c r="A1302" s="3" t="s">
        <v>1890</v>
      </c>
      <c r="E1302" s="3" t="s">
        <v>689</v>
      </c>
      <c r="F1302" s="3" t="s">
        <v>1891</v>
      </c>
      <c r="G1302" s="3" t="s">
        <v>29</v>
      </c>
      <c r="H1302" s="3" t="s">
        <v>39</v>
      </c>
    </row>
    <row r="1303" spans="1:20">
      <c r="A1303" s="3" t="s">
        <v>1894</v>
      </c>
      <c r="E1303" s="3" t="s">
        <v>533</v>
      </c>
      <c r="F1303" s="3" t="s">
        <v>1895</v>
      </c>
      <c r="G1303" s="3" t="s">
        <v>29</v>
      </c>
    </row>
    <row r="1304" spans="1:20">
      <c r="A1304" s="3" t="s">
        <v>1896</v>
      </c>
      <c r="E1304" s="3" t="s">
        <v>1897</v>
      </c>
      <c r="F1304" s="3" t="s">
        <v>1898</v>
      </c>
      <c r="G1304" s="3" t="s">
        <v>29</v>
      </c>
      <c r="T1304" s="5">
        <v>-0.62849999999999995</v>
      </c>
    </row>
    <row r="1305" spans="1:20">
      <c r="A1305" s="3" t="s">
        <v>1899</v>
      </c>
      <c r="E1305" s="3" t="s">
        <v>117</v>
      </c>
      <c r="F1305" s="3" t="s">
        <v>1900</v>
      </c>
      <c r="G1305" s="3" t="s">
        <v>29</v>
      </c>
    </row>
    <row r="1306" spans="1:20">
      <c r="A1306" s="3" t="s">
        <v>1904</v>
      </c>
      <c r="E1306" s="3" t="s">
        <v>1905</v>
      </c>
      <c r="F1306" s="3" t="s">
        <v>1906</v>
      </c>
      <c r="G1306" s="3" t="s">
        <v>29</v>
      </c>
    </row>
    <row r="1307" spans="1:20">
      <c r="A1307" s="3" t="s">
        <v>1907</v>
      </c>
      <c r="E1307" s="3" t="s">
        <v>1908</v>
      </c>
      <c r="F1307" s="3" t="s">
        <v>1909</v>
      </c>
      <c r="G1307" s="3" t="s">
        <v>29</v>
      </c>
      <c r="H1307" s="3" t="s">
        <v>39</v>
      </c>
    </row>
    <row r="1308" spans="1:20">
      <c r="A1308" s="3" t="s">
        <v>1910</v>
      </c>
      <c r="E1308" s="3" t="s">
        <v>88</v>
      </c>
      <c r="F1308" s="3" t="s">
        <v>1911</v>
      </c>
      <c r="G1308" s="3" t="s">
        <v>29</v>
      </c>
    </row>
    <row r="1309" spans="1:20">
      <c r="A1309" s="3" t="s">
        <v>1912</v>
      </c>
      <c r="E1309" s="3" t="s">
        <v>1913</v>
      </c>
      <c r="F1309" s="3" t="s">
        <v>1914</v>
      </c>
      <c r="G1309" s="3" t="s">
        <v>29</v>
      </c>
    </row>
    <row r="1310" spans="1:20">
      <c r="A1310" s="3" t="s">
        <v>1915</v>
      </c>
      <c r="E1310" s="3" t="s">
        <v>1267</v>
      </c>
      <c r="F1310" s="3" t="s">
        <v>1916</v>
      </c>
      <c r="G1310" s="3" t="s">
        <v>29</v>
      </c>
    </row>
    <row r="1311" spans="1:20">
      <c r="A1311" s="3" t="s">
        <v>1917</v>
      </c>
      <c r="E1311" s="3" t="s">
        <v>673</v>
      </c>
      <c r="F1311" s="3" t="s">
        <v>1918</v>
      </c>
      <c r="G1311" s="3" t="s">
        <v>29</v>
      </c>
      <c r="H1311" s="3" t="s">
        <v>39</v>
      </c>
      <c r="T1311" s="5">
        <v>-4.7800000000000002E-2</v>
      </c>
    </row>
    <row r="1312" spans="1:20">
      <c r="A1312" s="3" t="s">
        <v>1919</v>
      </c>
      <c r="E1312" s="3" t="s">
        <v>1920</v>
      </c>
      <c r="F1312" s="3" t="s">
        <v>1921</v>
      </c>
      <c r="G1312" s="3" t="s">
        <v>29</v>
      </c>
      <c r="H1312" s="3" t="s">
        <v>39</v>
      </c>
    </row>
    <row r="1313" spans="1:20">
      <c r="A1313" s="3" t="s">
        <v>1927</v>
      </c>
      <c r="E1313" s="3" t="s">
        <v>673</v>
      </c>
      <c r="F1313" s="3" t="s">
        <v>1928</v>
      </c>
      <c r="G1313" s="3" t="s">
        <v>29</v>
      </c>
    </row>
    <row r="1314" spans="1:20">
      <c r="A1314" s="3" t="s">
        <v>1929</v>
      </c>
      <c r="E1314" s="3" t="s">
        <v>470</v>
      </c>
      <c r="F1314" s="3" t="s">
        <v>1930</v>
      </c>
      <c r="G1314" s="3" t="s">
        <v>29</v>
      </c>
      <c r="H1314" s="3" t="s">
        <v>39</v>
      </c>
    </row>
    <row r="1315" spans="1:20">
      <c r="A1315" s="3" t="s">
        <v>1931</v>
      </c>
      <c r="E1315" s="3" t="s">
        <v>482</v>
      </c>
      <c r="F1315" s="3" t="s">
        <v>1932</v>
      </c>
      <c r="G1315" s="3" t="s">
        <v>29</v>
      </c>
      <c r="S1315" s="6">
        <v>1746.83</v>
      </c>
      <c r="T1315" s="5">
        <v>1.9031</v>
      </c>
    </row>
    <row r="1316" spans="1:20">
      <c r="A1316" s="3" t="s">
        <v>1933</v>
      </c>
      <c r="E1316" s="3" t="s">
        <v>70</v>
      </c>
      <c r="F1316" s="3" t="s">
        <v>1934</v>
      </c>
      <c r="G1316" s="3" t="s">
        <v>29</v>
      </c>
    </row>
    <row r="1317" spans="1:20">
      <c r="A1317" s="3" t="s">
        <v>1935</v>
      </c>
      <c r="E1317" s="3" t="s">
        <v>1936</v>
      </c>
      <c r="F1317" s="3" t="s">
        <v>1937</v>
      </c>
      <c r="G1317" s="3" t="s">
        <v>29</v>
      </c>
      <c r="S1317" s="6">
        <v>7638782.1699999999</v>
      </c>
      <c r="T1317" s="5">
        <v>-0.1318</v>
      </c>
    </row>
    <row r="1318" spans="1:20">
      <c r="A1318" s="3" t="s">
        <v>1941</v>
      </c>
      <c r="E1318" s="3" t="s">
        <v>48</v>
      </c>
      <c r="F1318" s="3" t="s">
        <v>1942</v>
      </c>
      <c r="G1318" s="3" t="s">
        <v>29</v>
      </c>
    </row>
    <row r="1319" spans="1:20">
      <c r="A1319" s="3" t="s">
        <v>1943</v>
      </c>
      <c r="E1319" s="3" t="s">
        <v>88</v>
      </c>
      <c r="F1319" s="3" t="s">
        <v>1944</v>
      </c>
      <c r="G1319" s="3" t="s">
        <v>29</v>
      </c>
      <c r="H1319" s="3" t="s">
        <v>54</v>
      </c>
    </row>
    <row r="1320" spans="1:20">
      <c r="A1320" s="3" t="s">
        <v>1945</v>
      </c>
      <c r="E1320" s="3" t="s">
        <v>59</v>
      </c>
      <c r="F1320" s="3" t="s">
        <v>1946</v>
      </c>
      <c r="G1320" s="3" t="s">
        <v>29</v>
      </c>
    </row>
    <row r="1321" spans="1:20">
      <c r="A1321" s="3" t="s">
        <v>1947</v>
      </c>
      <c r="E1321" s="3" t="s">
        <v>177</v>
      </c>
      <c r="F1321" s="3" t="s">
        <v>1948</v>
      </c>
      <c r="G1321" s="3" t="s">
        <v>29</v>
      </c>
    </row>
    <row r="1322" spans="1:20">
      <c r="A1322" s="3" t="s">
        <v>1949</v>
      </c>
      <c r="E1322" s="3" t="s">
        <v>673</v>
      </c>
      <c r="F1322" s="3" t="s">
        <v>1950</v>
      </c>
      <c r="G1322" s="3" t="s">
        <v>29</v>
      </c>
    </row>
    <row r="1323" spans="1:20">
      <c r="A1323" s="3" t="s">
        <v>1951</v>
      </c>
      <c r="E1323" s="3" t="s">
        <v>1913</v>
      </c>
      <c r="F1323" s="3" t="s">
        <v>1952</v>
      </c>
      <c r="G1323" s="3" t="s">
        <v>29</v>
      </c>
      <c r="T1323" s="5">
        <v>1.0800000000000001E-2</v>
      </c>
    </row>
    <row r="1324" spans="1:20">
      <c r="A1324" s="3" t="s">
        <v>1953</v>
      </c>
      <c r="E1324" s="3" t="s">
        <v>735</v>
      </c>
      <c r="F1324" s="3" t="s">
        <v>1954</v>
      </c>
      <c r="G1324" s="3" t="s">
        <v>29</v>
      </c>
    </row>
    <row r="1325" spans="1:20">
      <c r="A1325" s="3" t="s">
        <v>1957</v>
      </c>
      <c r="E1325" s="3" t="s">
        <v>51</v>
      </c>
      <c r="F1325" s="3" t="s">
        <v>1958</v>
      </c>
      <c r="G1325" s="3" t="s">
        <v>29</v>
      </c>
    </row>
    <row r="1326" spans="1:20">
      <c r="A1326" s="3" t="s">
        <v>1959</v>
      </c>
      <c r="E1326" s="3" t="s">
        <v>689</v>
      </c>
      <c r="F1326" s="3" t="s">
        <v>1960</v>
      </c>
      <c r="G1326" s="3" t="s">
        <v>29</v>
      </c>
    </row>
    <row r="1327" spans="1:20">
      <c r="A1327" s="3" t="s">
        <v>1961</v>
      </c>
      <c r="E1327" s="3" t="s">
        <v>73</v>
      </c>
      <c r="F1327" s="3" t="s">
        <v>1962</v>
      </c>
      <c r="G1327" s="3" t="s">
        <v>29</v>
      </c>
      <c r="H1327" s="3" t="s">
        <v>39</v>
      </c>
    </row>
    <row r="1328" spans="1:20">
      <c r="A1328" s="3" t="s">
        <v>1963</v>
      </c>
      <c r="E1328" s="3" t="s">
        <v>37</v>
      </c>
      <c r="F1328" s="3" t="s">
        <v>1964</v>
      </c>
      <c r="G1328" s="3" t="s">
        <v>29</v>
      </c>
    </row>
    <row r="1329" spans="1:20">
      <c r="A1329" s="3" t="s">
        <v>1965</v>
      </c>
      <c r="E1329" s="3" t="s">
        <v>588</v>
      </c>
      <c r="F1329" s="3" t="s">
        <v>1966</v>
      </c>
      <c r="G1329" s="3" t="s">
        <v>29</v>
      </c>
      <c r="H1329" s="3" t="s">
        <v>1451</v>
      </c>
    </row>
    <row r="1330" spans="1:20">
      <c r="A1330" s="3" t="s">
        <v>1967</v>
      </c>
      <c r="E1330" s="3" t="s">
        <v>1968</v>
      </c>
      <c r="F1330" s="3" t="s">
        <v>1969</v>
      </c>
      <c r="G1330" s="3" t="s">
        <v>29</v>
      </c>
    </row>
    <row r="1331" spans="1:20">
      <c r="A1331" s="3" t="s">
        <v>1970</v>
      </c>
      <c r="E1331" s="3" t="s">
        <v>27</v>
      </c>
      <c r="F1331" s="3" t="s">
        <v>1971</v>
      </c>
      <c r="G1331" s="3" t="s">
        <v>29</v>
      </c>
    </row>
    <row r="1332" spans="1:20">
      <c r="A1332" s="3" t="s">
        <v>1972</v>
      </c>
      <c r="E1332" s="3" t="s">
        <v>1973</v>
      </c>
      <c r="F1332" s="3" t="s">
        <v>1974</v>
      </c>
      <c r="G1332" s="3" t="s">
        <v>29</v>
      </c>
    </row>
    <row r="1333" spans="1:20">
      <c r="A1333" s="3" t="s">
        <v>1975</v>
      </c>
      <c r="E1333" s="3" t="s">
        <v>1976</v>
      </c>
      <c r="F1333" s="3" t="s">
        <v>1977</v>
      </c>
      <c r="G1333" s="3" t="s">
        <v>29</v>
      </c>
    </row>
    <row r="1334" spans="1:20">
      <c r="A1334" s="3" t="s">
        <v>1983</v>
      </c>
      <c r="E1334" s="3" t="s">
        <v>1984</v>
      </c>
      <c r="F1334" s="3" t="s">
        <v>1985</v>
      </c>
      <c r="G1334" s="3" t="s">
        <v>29</v>
      </c>
      <c r="H1334" s="3" t="s">
        <v>54</v>
      </c>
    </row>
    <row r="1335" spans="1:20">
      <c r="A1335" s="3" t="s">
        <v>1986</v>
      </c>
      <c r="E1335" s="3" t="s">
        <v>769</v>
      </c>
      <c r="F1335" s="3" t="s">
        <v>1987</v>
      </c>
      <c r="G1335" s="3" t="s">
        <v>29</v>
      </c>
    </row>
    <row r="1336" spans="1:20">
      <c r="A1336" s="3" t="s">
        <v>1988</v>
      </c>
      <c r="E1336" s="3" t="s">
        <v>694</v>
      </c>
      <c r="F1336" s="3" t="s">
        <v>1989</v>
      </c>
      <c r="G1336" s="3" t="s">
        <v>29</v>
      </c>
    </row>
    <row r="1337" spans="1:20">
      <c r="A1337" s="3" t="s">
        <v>1990</v>
      </c>
      <c r="E1337" s="3" t="s">
        <v>735</v>
      </c>
      <c r="F1337" s="3" t="s">
        <v>1991</v>
      </c>
      <c r="G1337" s="3" t="s">
        <v>29</v>
      </c>
    </row>
    <row r="1338" spans="1:20">
      <c r="A1338" s="3" t="s">
        <v>1992</v>
      </c>
      <c r="E1338" s="3" t="s">
        <v>588</v>
      </c>
      <c r="F1338" s="3" t="s">
        <v>1993</v>
      </c>
      <c r="G1338" s="3" t="s">
        <v>29</v>
      </c>
    </row>
    <row r="1339" spans="1:20">
      <c r="A1339" s="3" t="s">
        <v>1994</v>
      </c>
      <c r="E1339" s="3" t="s">
        <v>1995</v>
      </c>
      <c r="F1339" s="3" t="s">
        <v>1996</v>
      </c>
      <c r="G1339" s="3" t="s">
        <v>29</v>
      </c>
    </row>
    <row r="1340" spans="1:20">
      <c r="A1340" s="3" t="s">
        <v>1997</v>
      </c>
      <c r="E1340" s="3" t="s">
        <v>636</v>
      </c>
      <c r="F1340" s="3" t="s">
        <v>1998</v>
      </c>
      <c r="G1340" s="3" t="s">
        <v>103</v>
      </c>
      <c r="S1340" s="6">
        <v>5345751.67</v>
      </c>
      <c r="T1340" s="5">
        <v>-0.20899999999999999</v>
      </c>
    </row>
    <row r="1341" spans="1:20">
      <c r="A1341" s="3" t="s">
        <v>1999</v>
      </c>
      <c r="E1341" s="3" t="s">
        <v>2000</v>
      </c>
      <c r="F1341" s="3" t="s">
        <v>2001</v>
      </c>
      <c r="G1341" s="3" t="s">
        <v>29</v>
      </c>
    </row>
    <row r="1342" spans="1:20">
      <c r="A1342" s="3" t="s">
        <v>2002</v>
      </c>
      <c r="E1342" s="3" t="s">
        <v>747</v>
      </c>
      <c r="F1342" s="3" t="s">
        <v>2003</v>
      </c>
      <c r="G1342" s="3" t="s">
        <v>29</v>
      </c>
      <c r="H1342" s="3" t="s">
        <v>852</v>
      </c>
      <c r="S1342" s="6">
        <v>3592.5</v>
      </c>
      <c r="T1342" s="5">
        <v>-0.92479999999999996</v>
      </c>
    </row>
    <row r="1343" spans="1:20">
      <c r="A1343" s="3" t="s">
        <v>2004</v>
      </c>
      <c r="E1343" s="3" t="s">
        <v>470</v>
      </c>
      <c r="F1343" s="3" t="s">
        <v>2005</v>
      </c>
      <c r="G1343" s="3" t="s">
        <v>29</v>
      </c>
    </row>
    <row r="1344" spans="1:20">
      <c r="A1344" s="3" t="s">
        <v>2006</v>
      </c>
      <c r="E1344" s="3" t="s">
        <v>2007</v>
      </c>
      <c r="F1344" s="3" t="s">
        <v>2008</v>
      </c>
      <c r="G1344" s="3" t="s">
        <v>29</v>
      </c>
    </row>
    <row r="1345" spans="1:20">
      <c r="A1345" s="3" t="s">
        <v>2009</v>
      </c>
      <c r="E1345" s="3" t="s">
        <v>88</v>
      </c>
      <c r="F1345" s="3" t="s">
        <v>2009</v>
      </c>
      <c r="G1345" s="3" t="s">
        <v>29</v>
      </c>
    </row>
    <row r="1346" spans="1:20">
      <c r="A1346" s="3" t="s">
        <v>2010</v>
      </c>
      <c r="E1346" s="3" t="s">
        <v>70</v>
      </c>
      <c r="F1346" s="3" t="s">
        <v>2011</v>
      </c>
      <c r="G1346" s="3" t="s">
        <v>29</v>
      </c>
    </row>
    <row r="1347" spans="1:20">
      <c r="A1347" s="3" t="s">
        <v>2012</v>
      </c>
      <c r="E1347" s="3" t="s">
        <v>70</v>
      </c>
      <c r="F1347" s="3" t="s">
        <v>2012</v>
      </c>
      <c r="G1347" s="3" t="s">
        <v>29</v>
      </c>
      <c r="H1347" s="3" t="s">
        <v>39</v>
      </c>
    </row>
    <row r="1348" spans="1:20">
      <c r="A1348" s="3" t="s">
        <v>2013</v>
      </c>
      <c r="E1348" s="3" t="s">
        <v>186</v>
      </c>
      <c r="F1348" s="3" t="s">
        <v>2014</v>
      </c>
      <c r="G1348" s="3" t="s">
        <v>29</v>
      </c>
    </row>
    <row r="1349" spans="1:20">
      <c r="A1349" s="3" t="s">
        <v>2015</v>
      </c>
      <c r="E1349" s="3" t="s">
        <v>2016</v>
      </c>
      <c r="F1349" s="3" t="s">
        <v>2017</v>
      </c>
      <c r="G1349" s="3" t="s">
        <v>29</v>
      </c>
    </row>
    <row r="1350" spans="1:20">
      <c r="A1350" s="3" t="s">
        <v>2018</v>
      </c>
      <c r="E1350" s="3" t="s">
        <v>59</v>
      </c>
      <c r="F1350" s="3" t="s">
        <v>2019</v>
      </c>
      <c r="G1350" s="3" t="s">
        <v>131</v>
      </c>
    </row>
    <row r="1351" spans="1:20">
      <c r="A1351" s="3" t="s">
        <v>2020</v>
      </c>
      <c r="E1351" s="3" t="s">
        <v>70</v>
      </c>
      <c r="F1351" s="3" t="s">
        <v>2021</v>
      </c>
      <c r="G1351" s="3" t="s">
        <v>29</v>
      </c>
    </row>
    <row r="1352" spans="1:20">
      <c r="A1352" s="3" t="s">
        <v>2022</v>
      </c>
      <c r="E1352" s="3" t="s">
        <v>689</v>
      </c>
      <c r="F1352" s="3" t="s">
        <v>2023</v>
      </c>
      <c r="G1352" s="3" t="s">
        <v>131</v>
      </c>
    </row>
    <row r="1353" spans="1:20">
      <c r="A1353" s="3" t="s">
        <v>2024</v>
      </c>
      <c r="E1353" s="3" t="s">
        <v>70</v>
      </c>
      <c r="F1353" s="3" t="s">
        <v>2025</v>
      </c>
      <c r="G1353" s="3" t="s">
        <v>290</v>
      </c>
      <c r="H1353" s="3" t="s">
        <v>23</v>
      </c>
    </row>
    <row r="1354" spans="1:20">
      <c r="A1354" s="3" t="s">
        <v>2028</v>
      </c>
      <c r="E1354" s="3" t="s">
        <v>88</v>
      </c>
      <c r="F1354" s="3" t="s">
        <v>2029</v>
      </c>
      <c r="G1354" s="3" t="s">
        <v>29</v>
      </c>
      <c r="K1354" s="3">
        <v>0</v>
      </c>
      <c r="L1354" s="3">
        <v>1</v>
      </c>
      <c r="N1354" s="3" t="s">
        <v>40</v>
      </c>
    </row>
    <row r="1355" spans="1:20">
      <c r="A1355" s="3" t="s">
        <v>2030</v>
      </c>
      <c r="E1355" s="3" t="s">
        <v>1177</v>
      </c>
      <c r="F1355" s="3" t="s">
        <v>2031</v>
      </c>
      <c r="G1355" s="3" t="s">
        <v>29</v>
      </c>
      <c r="S1355" s="4">
        <v>1084</v>
      </c>
      <c r="T1355" s="5">
        <v>-0.13969999999999999</v>
      </c>
    </row>
    <row r="1356" spans="1:20">
      <c r="A1356" s="3" t="s">
        <v>2034</v>
      </c>
      <c r="E1356" s="3" t="s">
        <v>59</v>
      </c>
      <c r="F1356" s="3" t="s">
        <v>2035</v>
      </c>
      <c r="G1356" s="3" t="s">
        <v>29</v>
      </c>
      <c r="H1356" s="3" t="s">
        <v>39</v>
      </c>
    </row>
    <row r="1357" spans="1:20">
      <c r="A1357" s="3" t="s">
        <v>2039</v>
      </c>
      <c r="E1357" s="3" t="s">
        <v>2040</v>
      </c>
      <c r="F1357" s="3" t="s">
        <v>2041</v>
      </c>
      <c r="G1357" s="3" t="s">
        <v>29</v>
      </c>
    </row>
    <row r="1358" spans="1:20">
      <c r="A1358" s="3" t="s">
        <v>2042</v>
      </c>
      <c r="E1358" s="3" t="s">
        <v>193</v>
      </c>
      <c r="F1358" s="3" t="s">
        <v>2043</v>
      </c>
      <c r="G1358" s="3" t="s">
        <v>29</v>
      </c>
      <c r="H1358" s="3" t="s">
        <v>39</v>
      </c>
    </row>
    <row r="1359" spans="1:20">
      <c r="A1359" s="3" t="s">
        <v>2044</v>
      </c>
      <c r="E1359" s="3" t="s">
        <v>70</v>
      </c>
      <c r="F1359" s="3" t="s">
        <v>2045</v>
      </c>
      <c r="G1359" s="3" t="s">
        <v>29</v>
      </c>
    </row>
    <row r="1360" spans="1:20">
      <c r="A1360" s="3" t="s">
        <v>2046</v>
      </c>
      <c r="E1360" s="3" t="s">
        <v>37</v>
      </c>
      <c r="F1360" s="3" t="s">
        <v>2047</v>
      </c>
      <c r="G1360" s="3" t="s">
        <v>29</v>
      </c>
    </row>
    <row r="1361" spans="1:20">
      <c r="A1361" s="3" t="s">
        <v>2053</v>
      </c>
      <c r="E1361" s="3" t="s">
        <v>70</v>
      </c>
      <c r="F1361" s="3" t="s">
        <v>2054</v>
      </c>
      <c r="G1361" s="3" t="s">
        <v>29</v>
      </c>
    </row>
    <row r="1362" spans="1:20">
      <c r="A1362" s="3" t="s">
        <v>2055</v>
      </c>
      <c r="E1362" s="3" t="s">
        <v>482</v>
      </c>
      <c r="F1362" s="3" t="s">
        <v>2056</v>
      </c>
      <c r="G1362" s="3" t="s">
        <v>29</v>
      </c>
      <c r="S1362" s="6">
        <v>10395510.33</v>
      </c>
      <c r="T1362" s="5">
        <v>-2.6200000000000001E-2</v>
      </c>
    </row>
    <row r="1363" spans="1:20">
      <c r="A1363" s="3" t="s">
        <v>2057</v>
      </c>
      <c r="E1363" s="3" t="s">
        <v>636</v>
      </c>
      <c r="F1363" s="3" t="s">
        <v>2058</v>
      </c>
      <c r="G1363" s="3" t="s">
        <v>29</v>
      </c>
    </row>
    <row r="1364" spans="1:20">
      <c r="A1364" s="3" t="s">
        <v>2059</v>
      </c>
      <c r="E1364" s="3" t="s">
        <v>2060</v>
      </c>
      <c r="F1364" s="3" t="s">
        <v>2061</v>
      </c>
      <c r="G1364" s="3" t="s">
        <v>103</v>
      </c>
    </row>
    <row r="1365" spans="1:20">
      <c r="A1365" s="3" t="s">
        <v>2062</v>
      </c>
      <c r="E1365" s="3" t="s">
        <v>2063</v>
      </c>
      <c r="F1365" s="3" t="s">
        <v>2064</v>
      </c>
      <c r="G1365" s="3" t="s">
        <v>29</v>
      </c>
    </row>
    <row r="1366" spans="1:20">
      <c r="A1366" s="3" t="s">
        <v>2065</v>
      </c>
      <c r="E1366" s="3" t="s">
        <v>186</v>
      </c>
      <c r="F1366" s="3" t="s">
        <v>2066</v>
      </c>
      <c r="G1366" s="3" t="s">
        <v>29</v>
      </c>
    </row>
    <row r="1367" spans="1:20">
      <c r="A1367" s="3" t="s">
        <v>2067</v>
      </c>
      <c r="E1367" s="3" t="s">
        <v>2068</v>
      </c>
      <c r="F1367" s="3" t="s">
        <v>2069</v>
      </c>
      <c r="G1367" s="3" t="s">
        <v>29</v>
      </c>
      <c r="S1367" s="4">
        <v>7401311</v>
      </c>
      <c r="T1367" s="5">
        <v>-0.32579999999999998</v>
      </c>
    </row>
    <row r="1368" spans="1:20">
      <c r="A1368" s="3" t="s">
        <v>2070</v>
      </c>
      <c r="E1368" s="3" t="s">
        <v>1071</v>
      </c>
      <c r="F1368" s="3" t="s">
        <v>2071</v>
      </c>
      <c r="G1368" s="3" t="s">
        <v>29</v>
      </c>
    </row>
    <row r="1369" spans="1:20">
      <c r="A1369" s="3" t="s">
        <v>2076</v>
      </c>
      <c r="E1369" s="3" t="s">
        <v>689</v>
      </c>
      <c r="F1369" s="3" t="s">
        <v>2077</v>
      </c>
      <c r="G1369" s="3" t="s">
        <v>29</v>
      </c>
    </row>
    <row r="1370" spans="1:20">
      <c r="A1370" s="3" t="s">
        <v>2078</v>
      </c>
      <c r="E1370" s="3" t="s">
        <v>364</v>
      </c>
      <c r="F1370" s="3" t="s">
        <v>2079</v>
      </c>
      <c r="G1370" s="3" t="s">
        <v>29</v>
      </c>
    </row>
    <row r="1371" spans="1:20">
      <c r="A1371" s="3" t="s">
        <v>2080</v>
      </c>
      <c r="E1371" s="3" t="s">
        <v>70</v>
      </c>
      <c r="F1371" s="3" t="s">
        <v>2081</v>
      </c>
      <c r="G1371" s="3" t="s">
        <v>29</v>
      </c>
    </row>
    <row r="1372" spans="1:20">
      <c r="A1372" s="3" t="s">
        <v>2082</v>
      </c>
      <c r="E1372" s="3" t="s">
        <v>2083</v>
      </c>
      <c r="F1372" s="3" t="s">
        <v>2084</v>
      </c>
      <c r="G1372" s="3" t="s">
        <v>29</v>
      </c>
    </row>
    <row r="1373" spans="1:20">
      <c r="A1373" s="3" t="s">
        <v>2085</v>
      </c>
      <c r="E1373" s="3" t="s">
        <v>689</v>
      </c>
      <c r="F1373" s="3" t="s">
        <v>2086</v>
      </c>
      <c r="G1373" s="3" t="s">
        <v>29</v>
      </c>
    </row>
    <row r="1374" spans="1:20">
      <c r="A1374" s="3" t="s">
        <v>2087</v>
      </c>
      <c r="E1374" s="3" t="s">
        <v>588</v>
      </c>
      <c r="F1374" s="3" t="s">
        <v>2088</v>
      </c>
      <c r="G1374" s="3" t="s">
        <v>29</v>
      </c>
    </row>
    <row r="1375" spans="1:20">
      <c r="A1375" s="3" t="s">
        <v>2089</v>
      </c>
      <c r="E1375" s="3" t="s">
        <v>482</v>
      </c>
      <c r="F1375" s="3" t="s">
        <v>2090</v>
      </c>
      <c r="G1375" s="3" t="s">
        <v>29</v>
      </c>
      <c r="H1375" s="3" t="s">
        <v>54</v>
      </c>
      <c r="S1375" s="3">
        <v>423.83</v>
      </c>
      <c r="T1375" s="5">
        <v>0.12130000000000001</v>
      </c>
    </row>
    <row r="1376" spans="1:20">
      <c r="A1376" s="3" t="s">
        <v>2091</v>
      </c>
      <c r="E1376" s="3" t="s">
        <v>59</v>
      </c>
      <c r="F1376" s="3" t="s">
        <v>2092</v>
      </c>
      <c r="G1376" s="3" t="s">
        <v>29</v>
      </c>
    </row>
    <row r="1377" spans="1:14">
      <c r="A1377" s="3" t="s">
        <v>2093</v>
      </c>
      <c r="E1377" s="3" t="s">
        <v>2094</v>
      </c>
      <c r="F1377" s="3" t="s">
        <v>2095</v>
      </c>
      <c r="G1377" s="3" t="s">
        <v>29</v>
      </c>
    </row>
    <row r="1378" spans="1:14">
      <c r="A1378" s="3" t="s">
        <v>2098</v>
      </c>
      <c r="E1378" s="3" t="s">
        <v>2099</v>
      </c>
      <c r="F1378" s="3" t="s">
        <v>2100</v>
      </c>
      <c r="G1378" s="3" t="s">
        <v>29</v>
      </c>
    </row>
    <row r="1379" spans="1:14">
      <c r="A1379" s="3" t="s">
        <v>2101</v>
      </c>
      <c r="E1379" s="3" t="s">
        <v>59</v>
      </c>
      <c r="F1379" s="3" t="s">
        <v>2102</v>
      </c>
      <c r="G1379" s="3" t="s">
        <v>29</v>
      </c>
      <c r="H1379" s="3" t="s">
        <v>39</v>
      </c>
    </row>
    <row r="1380" spans="1:14">
      <c r="A1380" s="3" t="s">
        <v>2103</v>
      </c>
      <c r="E1380" s="3" t="s">
        <v>93</v>
      </c>
      <c r="F1380" s="3" t="s">
        <v>2104</v>
      </c>
      <c r="G1380" s="3" t="s">
        <v>29</v>
      </c>
    </row>
    <row r="1381" spans="1:14">
      <c r="A1381" s="3" t="s">
        <v>2105</v>
      </c>
      <c r="E1381" s="3" t="s">
        <v>2106</v>
      </c>
      <c r="F1381" s="3" t="s">
        <v>2107</v>
      </c>
      <c r="G1381" s="3" t="s">
        <v>29</v>
      </c>
    </row>
    <row r="1382" spans="1:14">
      <c r="A1382" s="3" t="s">
        <v>2108</v>
      </c>
      <c r="E1382" s="3" t="s">
        <v>134</v>
      </c>
      <c r="F1382" s="3" t="s">
        <v>2109</v>
      </c>
      <c r="G1382" s="3" t="s">
        <v>29</v>
      </c>
    </row>
    <row r="1383" spans="1:14">
      <c r="A1383" s="3" t="s">
        <v>2110</v>
      </c>
      <c r="E1383" s="3" t="s">
        <v>27</v>
      </c>
      <c r="F1383" s="3" t="s">
        <v>2111</v>
      </c>
      <c r="G1383" s="3" t="s">
        <v>131</v>
      </c>
      <c r="H1383" s="3" t="s">
        <v>1600</v>
      </c>
    </row>
    <row r="1384" spans="1:14">
      <c r="A1384" s="3" t="s">
        <v>2114</v>
      </c>
      <c r="E1384" s="3" t="s">
        <v>2115</v>
      </c>
      <c r="F1384" s="3" t="s">
        <v>2116</v>
      </c>
      <c r="G1384" s="3" t="s">
        <v>131</v>
      </c>
      <c r="H1384" s="3" t="s">
        <v>2117</v>
      </c>
    </row>
    <row r="1385" spans="1:14">
      <c r="A1385" s="3" t="s">
        <v>2118</v>
      </c>
      <c r="E1385" s="3" t="s">
        <v>37</v>
      </c>
      <c r="F1385" s="3" t="s">
        <v>2119</v>
      </c>
      <c r="G1385" s="3" t="s">
        <v>29</v>
      </c>
    </row>
    <row r="1386" spans="1:14">
      <c r="A1386" s="3" t="s">
        <v>2120</v>
      </c>
      <c r="E1386" s="3" t="s">
        <v>59</v>
      </c>
      <c r="F1386" s="3" t="s">
        <v>2121</v>
      </c>
      <c r="G1386" s="3" t="s">
        <v>29</v>
      </c>
    </row>
    <row r="1387" spans="1:14">
      <c r="A1387" s="3" t="s">
        <v>2124</v>
      </c>
      <c r="E1387" s="3" t="s">
        <v>1078</v>
      </c>
      <c r="F1387" s="3" t="s">
        <v>2125</v>
      </c>
      <c r="G1387" s="3" t="s">
        <v>29</v>
      </c>
    </row>
    <row r="1388" spans="1:14">
      <c r="A1388" s="3" t="s">
        <v>2126</v>
      </c>
      <c r="E1388" s="3" t="s">
        <v>27</v>
      </c>
      <c r="F1388" s="3" t="s">
        <v>2127</v>
      </c>
      <c r="G1388" s="3" t="s">
        <v>29</v>
      </c>
    </row>
    <row r="1389" spans="1:14">
      <c r="A1389" s="3" t="s">
        <v>2130</v>
      </c>
      <c r="E1389" s="3" t="s">
        <v>2131</v>
      </c>
      <c r="F1389" s="3" t="s">
        <v>2132</v>
      </c>
      <c r="G1389" s="3" t="s">
        <v>29</v>
      </c>
      <c r="K1389" s="3">
        <v>0</v>
      </c>
      <c r="L1389" s="3">
        <v>1</v>
      </c>
      <c r="N1389" s="3" t="s">
        <v>40</v>
      </c>
    </row>
    <row r="1390" spans="1:14">
      <c r="A1390" s="3" t="s">
        <v>2133</v>
      </c>
      <c r="E1390" s="3" t="s">
        <v>2134</v>
      </c>
      <c r="F1390" s="3" t="s">
        <v>2135</v>
      </c>
      <c r="G1390" s="3" t="s">
        <v>103</v>
      </c>
      <c r="H1390" s="3" t="s">
        <v>39</v>
      </c>
    </row>
    <row r="1391" spans="1:14">
      <c r="A1391" s="3" t="s">
        <v>2136</v>
      </c>
      <c r="E1391" s="3" t="s">
        <v>70</v>
      </c>
      <c r="F1391" s="3" t="s">
        <v>2137</v>
      </c>
      <c r="G1391" s="3" t="s">
        <v>29</v>
      </c>
    </row>
    <row r="1392" spans="1:14">
      <c r="A1392" s="3" t="s">
        <v>2138</v>
      </c>
      <c r="E1392" s="3" t="s">
        <v>2139</v>
      </c>
      <c r="F1392" s="3" t="s">
        <v>2140</v>
      </c>
      <c r="G1392" s="3" t="s">
        <v>29</v>
      </c>
    </row>
    <row r="1393" spans="1:20">
      <c r="A1393" s="3" t="s">
        <v>2141</v>
      </c>
      <c r="E1393" s="3" t="s">
        <v>2142</v>
      </c>
      <c r="F1393" s="3" t="s">
        <v>2143</v>
      </c>
      <c r="G1393" s="3" t="s">
        <v>29</v>
      </c>
    </row>
    <row r="1394" spans="1:20">
      <c r="A1394" s="3" t="s">
        <v>2150</v>
      </c>
      <c r="E1394" s="3" t="s">
        <v>2151</v>
      </c>
      <c r="F1394" s="3" t="s">
        <v>2152</v>
      </c>
      <c r="G1394" s="3" t="s">
        <v>29</v>
      </c>
    </row>
    <row r="1395" spans="1:20">
      <c r="A1395" s="3" t="s">
        <v>2155</v>
      </c>
      <c r="E1395" s="3" t="s">
        <v>70</v>
      </c>
      <c r="F1395" s="3" t="s">
        <v>2156</v>
      </c>
      <c r="G1395" s="3" t="s">
        <v>1218</v>
      </c>
      <c r="H1395" s="3" t="s">
        <v>39</v>
      </c>
    </row>
    <row r="1396" spans="1:20">
      <c r="A1396" s="3" t="s">
        <v>2157</v>
      </c>
      <c r="E1396" s="3" t="s">
        <v>81</v>
      </c>
      <c r="F1396" s="3" t="s">
        <v>2158</v>
      </c>
      <c r="G1396" s="3" t="s">
        <v>29</v>
      </c>
    </row>
    <row r="1397" spans="1:20">
      <c r="A1397" s="3" t="s">
        <v>2161</v>
      </c>
      <c r="E1397" s="3" t="s">
        <v>838</v>
      </c>
      <c r="F1397" s="3" t="s">
        <v>2162</v>
      </c>
      <c r="G1397" s="3" t="s">
        <v>29</v>
      </c>
    </row>
    <row r="1398" spans="1:20">
      <c r="A1398" s="3" t="s">
        <v>2167</v>
      </c>
      <c r="E1398" s="3" t="s">
        <v>212</v>
      </c>
      <c r="F1398" s="3" t="s">
        <v>2168</v>
      </c>
      <c r="G1398" s="3" t="s">
        <v>29</v>
      </c>
      <c r="H1398" s="3" t="s">
        <v>23</v>
      </c>
    </row>
    <row r="1399" spans="1:20">
      <c r="A1399" s="3" t="s">
        <v>2171</v>
      </c>
      <c r="E1399" s="3" t="s">
        <v>152</v>
      </c>
      <c r="F1399" s="3" t="s">
        <v>2172</v>
      </c>
      <c r="G1399" s="3" t="s">
        <v>29</v>
      </c>
    </row>
    <row r="1400" spans="1:20">
      <c r="A1400" s="3" t="s">
        <v>2173</v>
      </c>
      <c r="E1400" s="3" t="s">
        <v>427</v>
      </c>
      <c r="F1400" s="3" t="s">
        <v>2174</v>
      </c>
      <c r="G1400" s="3" t="s">
        <v>103</v>
      </c>
    </row>
    <row r="1401" spans="1:20">
      <c r="A1401" s="3" t="s">
        <v>2175</v>
      </c>
      <c r="E1401" s="3" t="s">
        <v>48</v>
      </c>
      <c r="F1401" s="3" t="s">
        <v>2176</v>
      </c>
      <c r="G1401" s="3" t="s">
        <v>29</v>
      </c>
    </row>
    <row r="1402" spans="1:20">
      <c r="A1402" s="3" t="s">
        <v>2179</v>
      </c>
      <c r="E1402" s="3" t="s">
        <v>2180</v>
      </c>
      <c r="F1402" s="3" t="s">
        <v>2181</v>
      </c>
      <c r="G1402" s="3" t="s">
        <v>29</v>
      </c>
    </row>
    <row r="1403" spans="1:20">
      <c r="A1403" s="3" t="s">
        <v>2182</v>
      </c>
      <c r="E1403" s="3" t="s">
        <v>212</v>
      </c>
      <c r="F1403" s="3" t="s">
        <v>2183</v>
      </c>
      <c r="G1403" s="3" t="s">
        <v>29</v>
      </c>
    </row>
    <row r="1404" spans="1:20">
      <c r="A1404" s="3" t="s">
        <v>2184</v>
      </c>
      <c r="E1404" s="3" t="s">
        <v>20</v>
      </c>
      <c r="F1404" s="3" t="s">
        <v>2185</v>
      </c>
      <c r="G1404" s="3" t="s">
        <v>29</v>
      </c>
    </row>
    <row r="1405" spans="1:20">
      <c r="A1405" s="3" t="s">
        <v>2188</v>
      </c>
      <c r="E1405" s="3" t="s">
        <v>838</v>
      </c>
      <c r="F1405" s="3" t="s">
        <v>2189</v>
      </c>
      <c r="G1405" s="3" t="s">
        <v>29</v>
      </c>
      <c r="T1405" s="5">
        <v>0.22650000000000001</v>
      </c>
    </row>
    <row r="1406" spans="1:20">
      <c r="A1406" s="3" t="s">
        <v>2190</v>
      </c>
      <c r="E1406" s="3" t="s">
        <v>70</v>
      </c>
      <c r="F1406" s="3" t="s">
        <v>2191</v>
      </c>
      <c r="G1406" s="3" t="s">
        <v>496</v>
      </c>
    </row>
    <row r="1407" spans="1:20">
      <c r="A1407" s="3" t="s">
        <v>2192</v>
      </c>
      <c r="E1407" s="3" t="s">
        <v>134</v>
      </c>
      <c r="F1407" s="3" t="s">
        <v>2193</v>
      </c>
      <c r="G1407" s="3" t="s">
        <v>29</v>
      </c>
    </row>
    <row r="1408" spans="1:20">
      <c r="A1408" s="3" t="s">
        <v>2194</v>
      </c>
      <c r="E1408" s="3" t="s">
        <v>2195</v>
      </c>
      <c r="F1408" s="3" t="s">
        <v>2196</v>
      </c>
      <c r="G1408" s="3" t="s">
        <v>29</v>
      </c>
    </row>
    <row r="1409" spans="1:20">
      <c r="A1409" s="3" t="s">
        <v>2197</v>
      </c>
      <c r="E1409" s="3" t="s">
        <v>70</v>
      </c>
      <c r="F1409" s="3" t="s">
        <v>2198</v>
      </c>
      <c r="G1409" s="3" t="s">
        <v>29</v>
      </c>
    </row>
    <row r="1410" spans="1:20">
      <c r="A1410" s="3" t="s">
        <v>2199</v>
      </c>
      <c r="E1410" s="3" t="s">
        <v>673</v>
      </c>
      <c r="F1410" s="3" t="s">
        <v>2200</v>
      </c>
      <c r="G1410" s="3" t="s">
        <v>29</v>
      </c>
      <c r="S1410" s="6">
        <v>12651287.33</v>
      </c>
      <c r="T1410" s="5">
        <v>-0.19969999999999999</v>
      </c>
    </row>
    <row r="1411" spans="1:20">
      <c r="A1411" s="3" t="s">
        <v>2201</v>
      </c>
      <c r="E1411" s="3" t="s">
        <v>70</v>
      </c>
      <c r="F1411" s="3" t="s">
        <v>2202</v>
      </c>
      <c r="G1411" s="3" t="s">
        <v>29</v>
      </c>
      <c r="H1411" s="3" t="s">
        <v>39</v>
      </c>
    </row>
    <row r="1412" spans="1:20">
      <c r="A1412" s="3" t="s">
        <v>2203</v>
      </c>
      <c r="E1412" s="3" t="s">
        <v>27</v>
      </c>
      <c r="F1412" s="3" t="s">
        <v>2204</v>
      </c>
      <c r="G1412" s="3" t="s">
        <v>29</v>
      </c>
    </row>
    <row r="1413" spans="1:20">
      <c r="A1413" s="3" t="s">
        <v>2205</v>
      </c>
      <c r="E1413" s="3" t="s">
        <v>1484</v>
      </c>
      <c r="F1413" s="3" t="s">
        <v>2206</v>
      </c>
      <c r="G1413" s="3" t="s">
        <v>29</v>
      </c>
    </row>
    <row r="1414" spans="1:20">
      <c r="A1414" s="3" t="s">
        <v>2209</v>
      </c>
      <c r="E1414" s="3" t="s">
        <v>2210</v>
      </c>
      <c r="F1414" s="3" t="s">
        <v>2211</v>
      </c>
      <c r="G1414" s="3" t="s">
        <v>29</v>
      </c>
      <c r="H1414" s="3" t="s">
        <v>39</v>
      </c>
    </row>
    <row r="1415" spans="1:20">
      <c r="A1415" s="3" t="s">
        <v>2212</v>
      </c>
      <c r="E1415" s="3" t="s">
        <v>847</v>
      </c>
      <c r="F1415" s="3" t="s">
        <v>2213</v>
      </c>
      <c r="G1415" s="3" t="s">
        <v>29</v>
      </c>
    </row>
    <row r="1416" spans="1:20">
      <c r="A1416" s="3" t="s">
        <v>2214</v>
      </c>
      <c r="E1416" s="3" t="s">
        <v>2215</v>
      </c>
      <c r="F1416" s="3" t="s">
        <v>2216</v>
      </c>
      <c r="G1416" s="3" t="s">
        <v>29</v>
      </c>
    </row>
    <row r="1417" spans="1:20">
      <c r="A1417" s="3" t="s">
        <v>2217</v>
      </c>
      <c r="E1417" s="3" t="s">
        <v>643</v>
      </c>
      <c r="F1417" s="3" t="s">
        <v>2218</v>
      </c>
      <c r="G1417" s="3" t="s">
        <v>29</v>
      </c>
    </row>
    <row r="1418" spans="1:20">
      <c r="A1418" s="3" t="s">
        <v>2219</v>
      </c>
      <c r="E1418" s="3" t="s">
        <v>2220</v>
      </c>
      <c r="F1418" s="3" t="s">
        <v>2221</v>
      </c>
      <c r="G1418" s="3" t="s">
        <v>29</v>
      </c>
    </row>
    <row r="1419" spans="1:20">
      <c r="A1419" s="3" t="s">
        <v>2222</v>
      </c>
      <c r="E1419" s="3" t="s">
        <v>2223</v>
      </c>
      <c r="F1419" s="3" t="s">
        <v>2224</v>
      </c>
      <c r="G1419" s="3" t="s">
        <v>29</v>
      </c>
      <c r="T1419" s="5">
        <v>0.57620000000000005</v>
      </c>
    </row>
    <row r="1420" spans="1:20">
      <c r="A1420" s="3" t="s">
        <v>2227</v>
      </c>
      <c r="E1420" s="3" t="s">
        <v>59</v>
      </c>
      <c r="F1420" s="3" t="s">
        <v>2228</v>
      </c>
      <c r="G1420" s="3" t="s">
        <v>29</v>
      </c>
    </row>
    <row r="1421" spans="1:20">
      <c r="A1421" s="3" t="s">
        <v>2229</v>
      </c>
      <c r="E1421" s="3" t="s">
        <v>27</v>
      </c>
      <c r="F1421" s="3" t="s">
        <v>2230</v>
      </c>
      <c r="G1421" s="3" t="s">
        <v>29</v>
      </c>
      <c r="H1421" s="3" t="s">
        <v>54</v>
      </c>
    </row>
    <row r="1422" spans="1:20">
      <c r="A1422" s="3" t="s">
        <v>2231</v>
      </c>
      <c r="E1422" s="3" t="s">
        <v>70</v>
      </c>
      <c r="F1422" s="3" t="s">
        <v>2232</v>
      </c>
      <c r="G1422" s="3" t="s">
        <v>290</v>
      </c>
      <c r="H1422" s="3" t="s">
        <v>39</v>
      </c>
    </row>
    <row r="1423" spans="1:20">
      <c r="A1423" s="3" t="s">
        <v>2237</v>
      </c>
      <c r="E1423" s="3" t="s">
        <v>193</v>
      </c>
      <c r="F1423" s="3" t="s">
        <v>2238</v>
      </c>
      <c r="G1423" s="3" t="s">
        <v>29</v>
      </c>
      <c r="T1423" s="5">
        <v>0.67659999999999998</v>
      </c>
    </row>
    <row r="1424" spans="1:20">
      <c r="A1424" s="3" t="s">
        <v>2239</v>
      </c>
      <c r="E1424" s="3" t="s">
        <v>59</v>
      </c>
      <c r="F1424" s="3" t="s">
        <v>2240</v>
      </c>
      <c r="G1424" s="3" t="s">
        <v>29</v>
      </c>
    </row>
    <row r="1425" spans="1:20">
      <c r="A1425" s="3" t="s">
        <v>2241</v>
      </c>
      <c r="E1425" s="3" t="s">
        <v>442</v>
      </c>
      <c r="F1425" s="3" t="s">
        <v>2242</v>
      </c>
      <c r="G1425" s="3" t="s">
        <v>29</v>
      </c>
      <c r="H1425" s="3" t="s">
        <v>852</v>
      </c>
    </row>
    <row r="1426" spans="1:20">
      <c r="A1426" s="3" t="s">
        <v>2243</v>
      </c>
      <c r="E1426" s="3" t="s">
        <v>2244</v>
      </c>
      <c r="F1426" s="3" t="s">
        <v>2245</v>
      </c>
      <c r="G1426" s="3" t="s">
        <v>103</v>
      </c>
    </row>
    <row r="1427" spans="1:20">
      <c r="A1427" s="3" t="s">
        <v>2246</v>
      </c>
      <c r="E1427" s="3" t="s">
        <v>59</v>
      </c>
      <c r="F1427" s="3" t="s">
        <v>2247</v>
      </c>
      <c r="G1427" s="3" t="s">
        <v>29</v>
      </c>
    </row>
    <row r="1428" spans="1:20">
      <c r="A1428" s="3" t="s">
        <v>2248</v>
      </c>
      <c r="E1428" s="3" t="s">
        <v>2249</v>
      </c>
      <c r="F1428" s="3" t="s">
        <v>2250</v>
      </c>
      <c r="G1428" s="3" t="s">
        <v>29</v>
      </c>
    </row>
    <row r="1429" spans="1:20">
      <c r="A1429" s="3" t="s">
        <v>2251</v>
      </c>
      <c r="E1429" s="3" t="s">
        <v>196</v>
      </c>
      <c r="F1429" s="3" t="s">
        <v>2252</v>
      </c>
      <c r="G1429" s="3" t="s">
        <v>29</v>
      </c>
    </row>
    <row r="1430" spans="1:20">
      <c r="A1430" s="3" t="s">
        <v>2253</v>
      </c>
      <c r="E1430" s="3" t="s">
        <v>88</v>
      </c>
      <c r="F1430" s="3" t="s">
        <v>2254</v>
      </c>
      <c r="G1430" s="3" t="s">
        <v>29</v>
      </c>
    </row>
    <row r="1431" spans="1:20">
      <c r="A1431" s="3" t="s">
        <v>2255</v>
      </c>
      <c r="E1431" s="3" t="s">
        <v>561</v>
      </c>
      <c r="F1431" s="3" t="s">
        <v>2256</v>
      </c>
      <c r="G1431" s="3" t="s">
        <v>496</v>
      </c>
      <c r="H1431" s="3" t="s">
        <v>54</v>
      </c>
      <c r="T1431" s="5">
        <v>-0.73880000000000001</v>
      </c>
    </row>
    <row r="1432" spans="1:20">
      <c r="A1432" s="3" t="s">
        <v>2257</v>
      </c>
      <c r="E1432" s="3" t="s">
        <v>70</v>
      </c>
      <c r="F1432" s="3" t="s">
        <v>2258</v>
      </c>
      <c r="G1432" s="3" t="s">
        <v>29</v>
      </c>
    </row>
    <row r="1433" spans="1:20">
      <c r="A1433" s="3" t="s">
        <v>2259</v>
      </c>
      <c r="E1433" s="3" t="s">
        <v>1309</v>
      </c>
      <c r="F1433" s="3" t="s">
        <v>2260</v>
      </c>
      <c r="G1433" s="3" t="s">
        <v>29</v>
      </c>
    </row>
    <row r="1434" spans="1:20">
      <c r="A1434" s="3" t="s">
        <v>2261</v>
      </c>
      <c r="E1434" s="3" t="s">
        <v>59</v>
      </c>
      <c r="F1434" s="3" t="s">
        <v>1008</v>
      </c>
      <c r="G1434" s="3" t="s">
        <v>29</v>
      </c>
      <c r="H1434" s="3" t="s">
        <v>39</v>
      </c>
    </row>
    <row r="1435" spans="1:20">
      <c r="A1435" s="3" t="s">
        <v>2262</v>
      </c>
      <c r="E1435" s="3" t="s">
        <v>2180</v>
      </c>
      <c r="F1435" s="3" t="s">
        <v>2263</v>
      </c>
      <c r="G1435" s="3" t="s">
        <v>29</v>
      </c>
      <c r="S1435" s="6">
        <v>757875.67</v>
      </c>
      <c r="T1435" s="5">
        <v>4.5600000000000002E-2</v>
      </c>
    </row>
    <row r="1436" spans="1:20">
      <c r="A1436" s="3" t="s">
        <v>2267</v>
      </c>
      <c r="E1436" s="3" t="s">
        <v>1968</v>
      </c>
      <c r="F1436" s="3" t="s">
        <v>2268</v>
      </c>
      <c r="G1436" s="3" t="s">
        <v>29</v>
      </c>
      <c r="H1436" s="3" t="s">
        <v>39</v>
      </c>
    </row>
    <row r="1437" spans="1:20">
      <c r="A1437" s="3" t="s">
        <v>2269</v>
      </c>
      <c r="E1437" s="3" t="s">
        <v>735</v>
      </c>
      <c r="F1437" s="3" t="s">
        <v>2270</v>
      </c>
      <c r="G1437" s="3" t="s">
        <v>29</v>
      </c>
      <c r="K1437" s="3">
        <v>0</v>
      </c>
      <c r="L1437" s="3">
        <v>1</v>
      </c>
      <c r="N1437" s="3" t="s">
        <v>40</v>
      </c>
    </row>
    <row r="1438" spans="1:20">
      <c r="A1438" s="3" t="s">
        <v>2271</v>
      </c>
      <c r="E1438" s="3" t="s">
        <v>2272</v>
      </c>
      <c r="F1438" s="3" t="s">
        <v>2273</v>
      </c>
      <c r="G1438" s="3" t="s">
        <v>29</v>
      </c>
    </row>
    <row r="1439" spans="1:20">
      <c r="A1439" s="3" t="s">
        <v>2274</v>
      </c>
      <c r="E1439" s="3" t="s">
        <v>769</v>
      </c>
      <c r="F1439" s="3" t="s">
        <v>2275</v>
      </c>
      <c r="G1439" s="3" t="s">
        <v>29</v>
      </c>
    </row>
    <row r="1440" spans="1:20">
      <c r="A1440" s="3" t="s">
        <v>2276</v>
      </c>
      <c r="E1440" s="3" t="s">
        <v>482</v>
      </c>
      <c r="F1440" s="3" t="s">
        <v>2277</v>
      </c>
      <c r="G1440" s="3" t="s">
        <v>496</v>
      </c>
      <c r="H1440" s="3" t="s">
        <v>39</v>
      </c>
      <c r="T1440" s="5">
        <v>-0.51349999999999996</v>
      </c>
    </row>
    <row r="1441" spans="1:14">
      <c r="A1441" s="3" t="s">
        <v>2278</v>
      </c>
      <c r="E1441" s="3" t="s">
        <v>371</v>
      </c>
      <c r="F1441" s="3" t="s">
        <v>2279</v>
      </c>
      <c r="G1441" s="3" t="s">
        <v>29</v>
      </c>
    </row>
    <row r="1442" spans="1:14">
      <c r="A1442" s="3" t="s">
        <v>2280</v>
      </c>
      <c r="E1442" s="3" t="s">
        <v>70</v>
      </c>
      <c r="F1442" s="3" t="s">
        <v>2281</v>
      </c>
      <c r="G1442" s="3" t="s">
        <v>29</v>
      </c>
      <c r="H1442" s="3" t="s">
        <v>132</v>
      </c>
    </row>
    <row r="1443" spans="1:14">
      <c r="A1443" s="3" t="s">
        <v>2282</v>
      </c>
      <c r="E1443" s="3" t="s">
        <v>636</v>
      </c>
      <c r="F1443" s="3" t="s">
        <v>2283</v>
      </c>
      <c r="G1443" s="3" t="s">
        <v>29</v>
      </c>
    </row>
    <row r="1444" spans="1:14">
      <c r="A1444" s="3" t="s">
        <v>2284</v>
      </c>
      <c r="E1444" s="3" t="s">
        <v>59</v>
      </c>
      <c r="F1444" s="3" t="s">
        <v>2285</v>
      </c>
      <c r="G1444" s="3" t="s">
        <v>29</v>
      </c>
    </row>
    <row r="1445" spans="1:14">
      <c r="A1445" s="3" t="s">
        <v>2286</v>
      </c>
      <c r="E1445" s="3" t="s">
        <v>742</v>
      </c>
      <c r="F1445" s="3" t="s">
        <v>2287</v>
      </c>
      <c r="G1445" s="3" t="s">
        <v>29</v>
      </c>
    </row>
    <row r="1446" spans="1:14">
      <c r="A1446" s="3" t="s">
        <v>2288</v>
      </c>
      <c r="E1446" s="3" t="s">
        <v>588</v>
      </c>
      <c r="F1446" s="3" t="s">
        <v>2289</v>
      </c>
      <c r="G1446" s="3" t="s">
        <v>29</v>
      </c>
    </row>
    <row r="1447" spans="1:14">
      <c r="A1447" s="3" t="s">
        <v>2290</v>
      </c>
      <c r="E1447" s="3" t="s">
        <v>1091</v>
      </c>
      <c r="F1447" s="3" t="s">
        <v>2291</v>
      </c>
      <c r="G1447" s="3" t="s">
        <v>29</v>
      </c>
      <c r="H1447" s="3" t="s">
        <v>39</v>
      </c>
    </row>
    <row r="1448" spans="1:14">
      <c r="A1448" s="3" t="s">
        <v>2294</v>
      </c>
      <c r="E1448" s="3" t="s">
        <v>1886</v>
      </c>
      <c r="F1448" s="3" t="s">
        <v>2295</v>
      </c>
      <c r="G1448" s="3" t="s">
        <v>29</v>
      </c>
    </row>
    <row r="1449" spans="1:14">
      <c r="A1449" s="3" t="s">
        <v>2296</v>
      </c>
      <c r="E1449" s="3" t="s">
        <v>81</v>
      </c>
      <c r="F1449" s="3" t="s">
        <v>2297</v>
      </c>
      <c r="G1449" s="3" t="s">
        <v>29</v>
      </c>
    </row>
    <row r="1450" spans="1:14">
      <c r="A1450" s="3" t="s">
        <v>2298</v>
      </c>
      <c r="E1450" s="3" t="s">
        <v>117</v>
      </c>
      <c r="F1450" s="3" t="s">
        <v>2299</v>
      </c>
      <c r="G1450" s="3" t="s">
        <v>29</v>
      </c>
    </row>
    <row r="1451" spans="1:14">
      <c r="A1451" s="3" t="s">
        <v>2302</v>
      </c>
      <c r="E1451" s="3" t="s">
        <v>45</v>
      </c>
      <c r="F1451" s="3" t="s">
        <v>2303</v>
      </c>
      <c r="G1451" s="3" t="s">
        <v>29</v>
      </c>
      <c r="K1451" s="3">
        <v>0</v>
      </c>
      <c r="L1451" s="3">
        <v>1</v>
      </c>
      <c r="N1451" s="3" t="s">
        <v>25</v>
      </c>
    </row>
    <row r="1452" spans="1:14">
      <c r="A1452" s="3" t="s">
        <v>2304</v>
      </c>
      <c r="E1452" s="3" t="s">
        <v>653</v>
      </c>
      <c r="F1452" s="3" t="s">
        <v>2305</v>
      </c>
      <c r="G1452" s="3" t="s">
        <v>29</v>
      </c>
    </row>
    <row r="1453" spans="1:14">
      <c r="A1453" s="3" t="s">
        <v>2306</v>
      </c>
      <c r="E1453" s="3" t="s">
        <v>134</v>
      </c>
      <c r="F1453" s="3" t="s">
        <v>2307</v>
      </c>
      <c r="G1453" s="3" t="s">
        <v>29</v>
      </c>
    </row>
    <row r="1454" spans="1:14">
      <c r="A1454" s="3" t="s">
        <v>2308</v>
      </c>
      <c r="E1454" s="3" t="s">
        <v>2309</v>
      </c>
      <c r="F1454" s="3" t="s">
        <v>2310</v>
      </c>
      <c r="G1454" s="3" t="s">
        <v>29</v>
      </c>
    </row>
    <row r="1455" spans="1:14">
      <c r="A1455" s="3" t="s">
        <v>2313</v>
      </c>
      <c r="E1455" s="3" t="s">
        <v>1634</v>
      </c>
      <c r="F1455" s="3" t="s">
        <v>2314</v>
      </c>
      <c r="G1455" s="3" t="s">
        <v>103</v>
      </c>
      <c r="H1455" s="3" t="s">
        <v>2315</v>
      </c>
    </row>
    <row r="1456" spans="1:14">
      <c r="A1456" s="3" t="s">
        <v>2316</v>
      </c>
      <c r="E1456" s="3" t="s">
        <v>212</v>
      </c>
      <c r="F1456" s="3" t="s">
        <v>2317</v>
      </c>
      <c r="G1456" s="3" t="s">
        <v>29</v>
      </c>
    </row>
    <row r="1457" spans="1:20">
      <c r="A1457" s="3" t="s">
        <v>2320</v>
      </c>
      <c r="E1457" s="3" t="s">
        <v>2321</v>
      </c>
      <c r="F1457" s="3" t="s">
        <v>2322</v>
      </c>
      <c r="G1457" s="3" t="s">
        <v>29</v>
      </c>
    </row>
    <row r="1458" spans="1:20">
      <c r="A1458" s="3" t="s">
        <v>2323</v>
      </c>
      <c r="E1458" s="3" t="s">
        <v>2324</v>
      </c>
      <c r="F1458" s="3" t="s">
        <v>2325</v>
      </c>
      <c r="G1458" s="3" t="s">
        <v>29</v>
      </c>
    </row>
    <row r="1459" spans="1:20">
      <c r="A1459" s="3" t="s">
        <v>2326</v>
      </c>
      <c r="E1459" s="3" t="s">
        <v>434</v>
      </c>
      <c r="F1459" s="3" t="s">
        <v>2327</v>
      </c>
      <c r="G1459" s="3" t="s">
        <v>29</v>
      </c>
      <c r="H1459" s="3" t="s">
        <v>39</v>
      </c>
    </row>
    <row r="1460" spans="1:20">
      <c r="A1460" s="3" t="s">
        <v>2332</v>
      </c>
      <c r="E1460" s="3" t="s">
        <v>70</v>
      </c>
      <c r="F1460" s="3" t="s">
        <v>2333</v>
      </c>
      <c r="G1460" s="3" t="s">
        <v>29</v>
      </c>
    </row>
    <row r="1461" spans="1:20">
      <c r="A1461" s="3" t="s">
        <v>2336</v>
      </c>
      <c r="E1461" s="3" t="s">
        <v>307</v>
      </c>
      <c r="F1461" s="3" t="s">
        <v>2337</v>
      </c>
      <c r="G1461" s="3" t="s">
        <v>29</v>
      </c>
    </row>
    <row r="1462" spans="1:20">
      <c r="A1462" s="3" t="s">
        <v>2338</v>
      </c>
      <c r="E1462" s="3" t="s">
        <v>747</v>
      </c>
      <c r="F1462" s="3" t="s">
        <v>2339</v>
      </c>
      <c r="G1462" s="3" t="s">
        <v>29</v>
      </c>
    </row>
    <row r="1463" spans="1:20">
      <c r="A1463" s="3" t="s">
        <v>2340</v>
      </c>
      <c r="E1463" s="3" t="s">
        <v>747</v>
      </c>
      <c r="F1463" s="3" t="s">
        <v>2341</v>
      </c>
      <c r="G1463" s="3" t="s">
        <v>29</v>
      </c>
    </row>
    <row r="1464" spans="1:20">
      <c r="A1464" s="3" t="s">
        <v>2342</v>
      </c>
      <c r="E1464" s="3" t="s">
        <v>1459</v>
      </c>
      <c r="F1464" s="3" t="s">
        <v>2343</v>
      </c>
      <c r="G1464" s="3" t="s">
        <v>29</v>
      </c>
    </row>
    <row r="1465" spans="1:20">
      <c r="A1465" s="3" t="s">
        <v>2346</v>
      </c>
      <c r="E1465" s="3" t="s">
        <v>70</v>
      </c>
      <c r="F1465" s="3" t="s">
        <v>2347</v>
      </c>
      <c r="G1465" s="3" t="s">
        <v>29</v>
      </c>
      <c r="H1465" s="3" t="s">
        <v>39</v>
      </c>
    </row>
    <row r="1466" spans="1:20">
      <c r="A1466" s="3" t="s">
        <v>2348</v>
      </c>
      <c r="E1466" s="3" t="s">
        <v>2349</v>
      </c>
      <c r="F1466" s="3" t="s">
        <v>2350</v>
      </c>
      <c r="G1466" s="3" t="s">
        <v>29</v>
      </c>
    </row>
    <row r="1467" spans="1:20">
      <c r="A1467" s="3" t="s">
        <v>2353</v>
      </c>
      <c r="E1467" s="3" t="s">
        <v>117</v>
      </c>
      <c r="F1467" s="3" t="s">
        <v>2354</v>
      </c>
      <c r="G1467" s="3" t="s">
        <v>29</v>
      </c>
    </row>
    <row r="1468" spans="1:20">
      <c r="A1468" s="3" t="s">
        <v>2357</v>
      </c>
      <c r="E1468" s="3" t="s">
        <v>70</v>
      </c>
      <c r="F1468" s="3" t="s">
        <v>2358</v>
      </c>
      <c r="G1468" s="3" t="s">
        <v>29</v>
      </c>
    </row>
    <row r="1469" spans="1:20">
      <c r="A1469" s="3" t="s">
        <v>2359</v>
      </c>
      <c r="E1469" s="3" t="s">
        <v>952</v>
      </c>
      <c r="F1469" s="3" t="s">
        <v>2360</v>
      </c>
      <c r="G1469" s="3" t="s">
        <v>29</v>
      </c>
    </row>
    <row r="1470" spans="1:20">
      <c r="A1470" s="3" t="s">
        <v>2361</v>
      </c>
      <c r="E1470" s="3" t="s">
        <v>59</v>
      </c>
      <c r="F1470" s="3" t="s">
        <v>2362</v>
      </c>
      <c r="G1470" s="3" t="s">
        <v>29</v>
      </c>
      <c r="H1470" s="3" t="s">
        <v>661</v>
      </c>
    </row>
    <row r="1471" spans="1:20">
      <c r="A1471" s="3" t="s">
        <v>2363</v>
      </c>
      <c r="E1471" s="3" t="s">
        <v>653</v>
      </c>
      <c r="F1471" s="3" t="s">
        <v>2364</v>
      </c>
      <c r="G1471" s="3" t="s">
        <v>29</v>
      </c>
    </row>
    <row r="1472" spans="1:20">
      <c r="A1472" s="3" t="s">
        <v>2367</v>
      </c>
      <c r="E1472" s="3" t="s">
        <v>59</v>
      </c>
      <c r="F1472" s="3" t="s">
        <v>2368</v>
      </c>
      <c r="G1472" s="3" t="s">
        <v>29</v>
      </c>
      <c r="S1472" s="6">
        <v>119936.83</v>
      </c>
      <c r="T1472" s="5">
        <v>-5.7999999999999996E-3</v>
      </c>
    </row>
    <row r="1473" spans="1:20">
      <c r="A1473" s="3" t="s">
        <v>2373</v>
      </c>
      <c r="E1473" s="3" t="s">
        <v>1159</v>
      </c>
      <c r="F1473" s="3" t="s">
        <v>2374</v>
      </c>
      <c r="G1473" s="3" t="s">
        <v>29</v>
      </c>
    </row>
    <row r="1474" spans="1:20">
      <c r="A1474" s="3" t="s">
        <v>2375</v>
      </c>
      <c r="E1474" s="3" t="s">
        <v>636</v>
      </c>
      <c r="F1474" s="3" t="s">
        <v>2376</v>
      </c>
      <c r="G1474" s="3" t="s">
        <v>29</v>
      </c>
    </row>
    <row r="1475" spans="1:20">
      <c r="A1475" s="3" t="s">
        <v>2380</v>
      </c>
      <c r="E1475" s="3" t="s">
        <v>45</v>
      </c>
      <c r="F1475" s="3" t="s">
        <v>2381</v>
      </c>
      <c r="G1475" s="3" t="s">
        <v>29</v>
      </c>
    </row>
    <row r="1476" spans="1:20">
      <c r="A1476" s="3" t="s">
        <v>2382</v>
      </c>
      <c r="E1476" s="3" t="s">
        <v>152</v>
      </c>
      <c r="F1476" s="3" t="s">
        <v>2383</v>
      </c>
      <c r="G1476" s="3" t="s">
        <v>29</v>
      </c>
    </row>
    <row r="1477" spans="1:20">
      <c r="A1477" s="3" t="s">
        <v>2384</v>
      </c>
      <c r="E1477" s="3" t="s">
        <v>70</v>
      </c>
      <c r="F1477" s="3" t="s">
        <v>2385</v>
      </c>
      <c r="G1477" s="3" t="s">
        <v>29</v>
      </c>
    </row>
    <row r="1478" spans="1:20">
      <c r="A1478" s="3" t="s">
        <v>2386</v>
      </c>
      <c r="E1478" s="3" t="s">
        <v>59</v>
      </c>
      <c r="F1478" s="3" t="s">
        <v>2387</v>
      </c>
      <c r="G1478" s="3" t="s">
        <v>29</v>
      </c>
      <c r="H1478" s="3" t="s">
        <v>39</v>
      </c>
    </row>
    <row r="1479" spans="1:20">
      <c r="A1479" s="3" t="s">
        <v>2390</v>
      </c>
      <c r="E1479" s="3" t="s">
        <v>152</v>
      </c>
      <c r="F1479" s="3" t="s">
        <v>2391</v>
      </c>
      <c r="G1479" s="3" t="s">
        <v>29</v>
      </c>
      <c r="H1479" s="3" t="s">
        <v>39</v>
      </c>
    </row>
    <row r="1480" spans="1:20">
      <c r="A1480" s="3" t="s">
        <v>2396</v>
      </c>
      <c r="E1480" s="3" t="s">
        <v>2397</v>
      </c>
      <c r="F1480" s="3" t="s">
        <v>2398</v>
      </c>
      <c r="G1480" s="3" t="s">
        <v>29</v>
      </c>
      <c r="H1480" s="3" t="s">
        <v>39</v>
      </c>
    </row>
    <row r="1481" spans="1:20">
      <c r="A1481" s="3" t="s">
        <v>2876</v>
      </c>
      <c r="E1481" s="3" t="s">
        <v>533</v>
      </c>
      <c r="F1481" s="3" t="s">
        <v>2877</v>
      </c>
      <c r="G1481" s="3" t="s">
        <v>2405</v>
      </c>
    </row>
    <row r="1482" spans="1:20">
      <c r="A1482" s="3" t="s">
        <v>1264</v>
      </c>
      <c r="E1482" s="3" t="s">
        <v>653</v>
      </c>
      <c r="F1482" s="3" t="s">
        <v>1265</v>
      </c>
      <c r="G1482" s="3" t="s">
        <v>103</v>
      </c>
      <c r="H1482" s="3" t="s">
        <v>54</v>
      </c>
      <c r="K1482" s="3">
        <v>1</v>
      </c>
      <c r="L1482" s="3">
        <v>13</v>
      </c>
      <c r="M1482" s="3" t="s">
        <v>698</v>
      </c>
      <c r="N1482" s="3" t="s">
        <v>294</v>
      </c>
      <c r="T1482" s="5">
        <v>2.8098999999999998</v>
      </c>
    </row>
    <row r="1483" spans="1:20">
      <c r="A1483" s="3">
        <v>1871</v>
      </c>
      <c r="E1483" s="3" t="s">
        <v>27</v>
      </c>
      <c r="F1483" s="3" t="s">
        <v>2878</v>
      </c>
      <c r="G1483" s="3" t="s">
        <v>2405</v>
      </c>
      <c r="H1483" s="3" t="s">
        <v>39</v>
      </c>
      <c r="S1483" s="4">
        <v>18235</v>
      </c>
      <c r="T1483" s="5">
        <v>0.1227</v>
      </c>
    </row>
    <row r="1484" spans="1:20">
      <c r="A1484" s="3" t="s">
        <v>1270</v>
      </c>
      <c r="E1484" s="3" t="s">
        <v>1271</v>
      </c>
      <c r="F1484" s="3" t="s">
        <v>1272</v>
      </c>
      <c r="G1484" s="3" t="s">
        <v>103</v>
      </c>
      <c r="H1484" s="3" t="s">
        <v>39</v>
      </c>
      <c r="K1484" s="3">
        <v>0</v>
      </c>
      <c r="L1484" s="3">
        <v>1</v>
      </c>
      <c r="N1484" s="3" t="s">
        <v>40</v>
      </c>
      <c r="S1484" s="6">
        <v>9108.83</v>
      </c>
      <c r="T1484" s="5">
        <v>-0.62009999999999998</v>
      </c>
    </row>
    <row r="1485" spans="1:20">
      <c r="A1485" s="3" t="s">
        <v>2879</v>
      </c>
      <c r="E1485" s="3" t="s">
        <v>1309</v>
      </c>
      <c r="F1485" s="3" t="s">
        <v>2880</v>
      </c>
      <c r="G1485" s="3" t="s">
        <v>2881</v>
      </c>
    </row>
    <row r="1486" spans="1:20">
      <c r="A1486" s="3" t="s">
        <v>2882</v>
      </c>
      <c r="E1486" s="3" t="s">
        <v>27</v>
      </c>
      <c r="F1486" s="3" t="s">
        <v>2883</v>
      </c>
      <c r="G1486" s="3" t="s">
        <v>2405</v>
      </c>
    </row>
    <row r="1487" spans="1:20">
      <c r="A1487" s="3" t="s">
        <v>2884</v>
      </c>
      <c r="E1487" s="3" t="s">
        <v>653</v>
      </c>
      <c r="F1487" s="3" t="s">
        <v>2885</v>
      </c>
      <c r="G1487" s="3" t="s">
        <v>2405</v>
      </c>
      <c r="T1487" s="5">
        <v>-0.63160000000000005</v>
      </c>
    </row>
    <row r="1488" spans="1:20">
      <c r="A1488" s="3" t="s">
        <v>1291</v>
      </c>
      <c r="E1488" s="3" t="s">
        <v>27</v>
      </c>
      <c r="F1488" s="3" t="s">
        <v>1292</v>
      </c>
      <c r="G1488" s="3" t="s">
        <v>284</v>
      </c>
      <c r="K1488" s="3">
        <v>0</v>
      </c>
      <c r="L1488" s="3">
        <v>1</v>
      </c>
      <c r="N1488" s="3" t="s">
        <v>77</v>
      </c>
      <c r="T1488" s="5">
        <v>-0.72499999999999998</v>
      </c>
    </row>
    <row r="1489" spans="1:20">
      <c r="A1489" s="3" t="s">
        <v>2886</v>
      </c>
      <c r="E1489" s="3" t="s">
        <v>70</v>
      </c>
      <c r="F1489" s="3" t="s">
        <v>2887</v>
      </c>
      <c r="G1489" s="3" t="s">
        <v>2405</v>
      </c>
      <c r="H1489" s="3" t="s">
        <v>54</v>
      </c>
      <c r="T1489" s="5">
        <v>2.7300000000000001E-2</v>
      </c>
    </row>
    <row r="1490" spans="1:20">
      <c r="A1490" s="3" t="s">
        <v>2888</v>
      </c>
      <c r="E1490" s="3" t="s">
        <v>1309</v>
      </c>
      <c r="F1490" s="3" t="s">
        <v>2889</v>
      </c>
      <c r="G1490" s="3" t="s">
        <v>2405</v>
      </c>
    </row>
    <row r="1491" spans="1:20">
      <c r="A1491" s="3" t="s">
        <v>2890</v>
      </c>
      <c r="E1491" s="3" t="s">
        <v>1875</v>
      </c>
      <c r="F1491" s="3" t="s">
        <v>2891</v>
      </c>
      <c r="G1491" s="3" t="s">
        <v>2405</v>
      </c>
      <c r="K1491" s="3">
        <v>0</v>
      </c>
      <c r="L1491" s="3">
        <v>1</v>
      </c>
      <c r="N1491" s="3" t="s">
        <v>40</v>
      </c>
    </row>
    <row r="1492" spans="1:20">
      <c r="A1492" s="3" t="s">
        <v>2892</v>
      </c>
      <c r="E1492" s="3" t="s">
        <v>1309</v>
      </c>
      <c r="F1492" s="3" t="s">
        <v>2893</v>
      </c>
      <c r="G1492" s="3" t="s">
        <v>2405</v>
      </c>
      <c r="H1492" s="3" t="s">
        <v>2894</v>
      </c>
    </row>
    <row r="1493" spans="1:20">
      <c r="A1493" s="3" t="s">
        <v>1311</v>
      </c>
      <c r="E1493" s="3" t="s">
        <v>59</v>
      </c>
      <c r="F1493" s="3" t="s">
        <v>1312</v>
      </c>
      <c r="G1493" s="3" t="s">
        <v>284</v>
      </c>
      <c r="H1493" s="3" t="s">
        <v>39</v>
      </c>
      <c r="S1493" s="4">
        <v>1456</v>
      </c>
      <c r="T1493" s="5">
        <v>-0.1061</v>
      </c>
    </row>
    <row r="1494" spans="1:20">
      <c r="A1494" s="3" t="s">
        <v>2895</v>
      </c>
      <c r="E1494" s="3" t="s">
        <v>1035</v>
      </c>
      <c r="F1494" s="3" t="s">
        <v>2896</v>
      </c>
      <c r="G1494" s="3" t="s">
        <v>2405</v>
      </c>
    </row>
    <row r="1495" spans="1:20">
      <c r="A1495" s="3" t="s">
        <v>1313</v>
      </c>
      <c r="E1495" s="3" t="s">
        <v>533</v>
      </c>
      <c r="F1495" s="3" t="s">
        <v>1314</v>
      </c>
      <c r="G1495" s="3" t="s">
        <v>284</v>
      </c>
    </row>
    <row r="1496" spans="1:20">
      <c r="A1496" s="3" t="s">
        <v>2897</v>
      </c>
      <c r="E1496" s="3" t="s">
        <v>37</v>
      </c>
      <c r="F1496" s="3" t="s">
        <v>2898</v>
      </c>
      <c r="G1496" s="3" t="s">
        <v>2405</v>
      </c>
      <c r="H1496" s="3" t="s">
        <v>54</v>
      </c>
    </row>
    <row r="1497" spans="1:20">
      <c r="A1497" s="3" t="s">
        <v>2899</v>
      </c>
      <c r="E1497" s="3" t="s">
        <v>2900</v>
      </c>
      <c r="F1497" s="3" t="s">
        <v>2901</v>
      </c>
      <c r="G1497" s="3" t="s">
        <v>2405</v>
      </c>
      <c r="H1497" s="3" t="s">
        <v>39</v>
      </c>
      <c r="K1497" s="3">
        <v>0</v>
      </c>
      <c r="L1497" s="3">
        <v>2</v>
      </c>
      <c r="N1497" s="3" t="s">
        <v>77</v>
      </c>
    </row>
    <row r="1498" spans="1:20">
      <c r="A1498" s="3" t="s">
        <v>2902</v>
      </c>
      <c r="E1498" s="3" t="s">
        <v>1913</v>
      </c>
      <c r="F1498" s="3" t="s">
        <v>2903</v>
      </c>
      <c r="G1498" s="3" t="s">
        <v>2405</v>
      </c>
    </row>
    <row r="1499" spans="1:20">
      <c r="A1499" s="3" t="s">
        <v>2904</v>
      </c>
      <c r="E1499" s="3" t="s">
        <v>236</v>
      </c>
      <c r="F1499" s="3" t="s">
        <v>2905</v>
      </c>
      <c r="G1499" s="3" t="s">
        <v>2405</v>
      </c>
      <c r="T1499" s="5">
        <v>-6.4600000000000005E-2</v>
      </c>
    </row>
    <row r="1500" spans="1:20">
      <c r="A1500" s="3" t="s">
        <v>1340</v>
      </c>
      <c r="E1500" s="3" t="s">
        <v>59</v>
      </c>
      <c r="F1500" s="3" t="s">
        <v>1341</v>
      </c>
      <c r="G1500" s="3" t="s">
        <v>103</v>
      </c>
      <c r="T1500" s="5">
        <v>0.62860000000000005</v>
      </c>
    </row>
    <row r="1501" spans="1:20">
      <c r="A1501" s="3" t="s">
        <v>2906</v>
      </c>
      <c r="E1501" s="3" t="s">
        <v>88</v>
      </c>
      <c r="F1501" s="3" t="s">
        <v>2907</v>
      </c>
      <c r="G1501" s="3" t="s">
        <v>2414</v>
      </c>
    </row>
    <row r="1502" spans="1:20">
      <c r="A1502" s="3" t="s">
        <v>2908</v>
      </c>
      <c r="E1502" s="3" t="s">
        <v>925</v>
      </c>
      <c r="F1502" s="3" t="s">
        <v>2909</v>
      </c>
      <c r="G1502" s="3" t="s">
        <v>2414</v>
      </c>
      <c r="K1502" s="3">
        <v>0</v>
      </c>
      <c r="L1502" s="3">
        <v>6</v>
      </c>
      <c r="N1502" s="3" t="s">
        <v>40</v>
      </c>
      <c r="S1502" s="6">
        <v>2920.17</v>
      </c>
      <c r="T1502" s="5">
        <v>-0.55669999999999997</v>
      </c>
    </row>
    <row r="1503" spans="1:20">
      <c r="A1503" s="3" t="s">
        <v>2910</v>
      </c>
      <c r="E1503" s="3" t="s">
        <v>838</v>
      </c>
      <c r="F1503" s="3" t="s">
        <v>2911</v>
      </c>
      <c r="G1503" s="3" t="s">
        <v>2405</v>
      </c>
      <c r="H1503" s="3" t="s">
        <v>54</v>
      </c>
    </row>
    <row r="1504" spans="1:20">
      <c r="A1504" s="3" t="s">
        <v>2912</v>
      </c>
      <c r="E1504" s="3" t="s">
        <v>42</v>
      </c>
      <c r="F1504" s="3" t="s">
        <v>2913</v>
      </c>
      <c r="G1504" s="3" t="s">
        <v>2405</v>
      </c>
    </row>
    <row r="1505" spans="1:20">
      <c r="A1505" s="3" t="s">
        <v>2914</v>
      </c>
      <c r="E1505" s="3" t="s">
        <v>2915</v>
      </c>
      <c r="F1505" s="3" t="s">
        <v>2916</v>
      </c>
      <c r="G1505" s="3" t="s">
        <v>2405</v>
      </c>
      <c r="S1505" s="6">
        <v>3272.5</v>
      </c>
      <c r="T1505" s="5">
        <v>0.38900000000000001</v>
      </c>
    </row>
    <row r="1506" spans="1:20">
      <c r="A1506" s="3" t="s">
        <v>2917</v>
      </c>
      <c r="E1506" s="3" t="s">
        <v>371</v>
      </c>
      <c r="F1506" s="3" t="s">
        <v>2918</v>
      </c>
      <c r="G1506" s="3" t="s">
        <v>2919</v>
      </c>
      <c r="S1506" s="6">
        <v>2750.83</v>
      </c>
      <c r="T1506" s="5">
        <v>-0.2949</v>
      </c>
    </row>
    <row r="1507" spans="1:20">
      <c r="A1507" s="3" t="s">
        <v>2920</v>
      </c>
      <c r="E1507" s="3" t="s">
        <v>70</v>
      </c>
      <c r="F1507" s="3" t="s">
        <v>2921</v>
      </c>
      <c r="G1507" s="3" t="s">
        <v>2414</v>
      </c>
      <c r="H1507" s="3" t="s">
        <v>23</v>
      </c>
    </row>
    <row r="1508" spans="1:20">
      <c r="A1508" s="3" t="s">
        <v>1362</v>
      </c>
      <c r="E1508" s="3" t="s">
        <v>51</v>
      </c>
      <c r="F1508" s="3" t="s">
        <v>1363</v>
      </c>
      <c r="G1508" s="3" t="s">
        <v>1364</v>
      </c>
      <c r="H1508" s="3" t="s">
        <v>23</v>
      </c>
    </row>
    <row r="1509" spans="1:20">
      <c r="A1509" s="3" t="s">
        <v>2922</v>
      </c>
      <c r="E1509" s="3" t="s">
        <v>51</v>
      </c>
      <c r="F1509" s="3" t="s">
        <v>2923</v>
      </c>
      <c r="G1509" s="3" t="s">
        <v>2881</v>
      </c>
    </row>
    <row r="1510" spans="1:20">
      <c r="A1510" s="3" t="s">
        <v>1370</v>
      </c>
      <c r="E1510" s="3" t="s">
        <v>70</v>
      </c>
      <c r="F1510" s="3" t="s">
        <v>1371</v>
      </c>
      <c r="G1510" s="3" t="s">
        <v>1372</v>
      </c>
      <c r="H1510" s="3" t="s">
        <v>1373</v>
      </c>
    </row>
    <row r="1511" spans="1:20">
      <c r="A1511" s="3" t="s">
        <v>2924</v>
      </c>
      <c r="E1511" s="3" t="s">
        <v>371</v>
      </c>
      <c r="F1511" s="3" t="s">
        <v>2925</v>
      </c>
      <c r="G1511" s="3" t="s">
        <v>2405</v>
      </c>
      <c r="H1511" s="3" t="s">
        <v>39</v>
      </c>
    </row>
    <row r="1512" spans="1:20">
      <c r="A1512" s="3" t="s">
        <v>2926</v>
      </c>
      <c r="E1512" s="3" t="s">
        <v>70</v>
      </c>
      <c r="F1512" s="3" t="s">
        <v>2927</v>
      </c>
      <c r="G1512" s="3" t="s">
        <v>2405</v>
      </c>
      <c r="K1512" s="3">
        <v>0</v>
      </c>
      <c r="L1512" s="3">
        <v>2</v>
      </c>
      <c r="N1512" s="3" t="s">
        <v>294</v>
      </c>
      <c r="S1512" s="6">
        <v>295809.33</v>
      </c>
      <c r="T1512" s="5">
        <v>0.1116</v>
      </c>
    </row>
    <row r="1513" spans="1:20">
      <c r="A1513" s="3" t="s">
        <v>2928</v>
      </c>
      <c r="E1513" s="3" t="s">
        <v>42</v>
      </c>
      <c r="F1513" s="3" t="s">
        <v>2929</v>
      </c>
      <c r="G1513" s="3" t="s">
        <v>2405</v>
      </c>
    </row>
    <row r="1514" spans="1:20">
      <c r="A1514" s="3" t="s">
        <v>2930</v>
      </c>
      <c r="E1514" s="3" t="s">
        <v>59</v>
      </c>
      <c r="F1514" s="3" t="s">
        <v>2931</v>
      </c>
      <c r="G1514" s="3" t="s">
        <v>2405</v>
      </c>
      <c r="K1514" s="3">
        <v>0</v>
      </c>
      <c r="L1514" s="3">
        <v>0</v>
      </c>
      <c r="N1514" s="3" t="s">
        <v>294</v>
      </c>
      <c r="T1514" s="5">
        <v>0.43209999999999998</v>
      </c>
    </row>
    <row r="1515" spans="1:20">
      <c r="A1515" s="3" t="s">
        <v>2932</v>
      </c>
      <c r="E1515" s="3" t="s">
        <v>73</v>
      </c>
      <c r="F1515" s="3" t="s">
        <v>2933</v>
      </c>
      <c r="G1515" s="3" t="s">
        <v>2405</v>
      </c>
      <c r="K1515" s="3">
        <v>0</v>
      </c>
      <c r="L1515" s="3">
        <v>6</v>
      </c>
      <c r="N1515" s="3" t="s">
        <v>40</v>
      </c>
      <c r="S1515" s="4">
        <v>80189</v>
      </c>
      <c r="T1515" s="5">
        <v>8.8900000000000007E-2</v>
      </c>
    </row>
    <row r="1516" spans="1:20">
      <c r="A1516" s="3" t="s">
        <v>2934</v>
      </c>
      <c r="E1516" s="3" t="s">
        <v>88</v>
      </c>
      <c r="F1516" s="3" t="s">
        <v>2935</v>
      </c>
      <c r="G1516" s="3" t="s">
        <v>2414</v>
      </c>
      <c r="H1516" s="3" t="s">
        <v>1025</v>
      </c>
    </row>
    <row r="1517" spans="1:20">
      <c r="A1517" s="3" t="s">
        <v>2936</v>
      </c>
      <c r="E1517" s="3" t="s">
        <v>434</v>
      </c>
      <c r="F1517" s="3" t="s">
        <v>2937</v>
      </c>
      <c r="G1517" s="3" t="s">
        <v>2405</v>
      </c>
      <c r="H1517" s="3" t="s">
        <v>54</v>
      </c>
      <c r="K1517" s="3">
        <v>0</v>
      </c>
      <c r="L1517" s="3">
        <v>2</v>
      </c>
      <c r="N1517" s="3" t="s">
        <v>40</v>
      </c>
    </row>
    <row r="1518" spans="1:20">
      <c r="A1518" s="3" t="s">
        <v>2938</v>
      </c>
      <c r="E1518" s="3" t="s">
        <v>730</v>
      </c>
      <c r="F1518" s="3" t="s">
        <v>2939</v>
      </c>
      <c r="G1518" s="3" t="s">
        <v>2405</v>
      </c>
      <c r="K1518" s="3">
        <v>0</v>
      </c>
      <c r="L1518" s="3">
        <v>3</v>
      </c>
      <c r="N1518" s="3" t="s">
        <v>40</v>
      </c>
    </row>
    <row r="1519" spans="1:20">
      <c r="A1519" s="3" t="s">
        <v>2940</v>
      </c>
      <c r="E1519" s="3" t="s">
        <v>59</v>
      </c>
      <c r="F1519" s="3" t="s">
        <v>2941</v>
      </c>
      <c r="G1519" s="3" t="s">
        <v>2405</v>
      </c>
    </row>
    <row r="1520" spans="1:20">
      <c r="A1520" s="3" t="s">
        <v>2942</v>
      </c>
      <c r="E1520" s="3" t="s">
        <v>88</v>
      </c>
      <c r="F1520" s="3" t="s">
        <v>2943</v>
      </c>
      <c r="G1520" s="3" t="s">
        <v>2405</v>
      </c>
    </row>
    <row r="1521" spans="1:20">
      <c r="A1521" s="3" t="s">
        <v>2944</v>
      </c>
      <c r="E1521" s="3" t="s">
        <v>59</v>
      </c>
      <c r="F1521" s="3" t="s">
        <v>2945</v>
      </c>
      <c r="G1521" s="3" t="s">
        <v>2405</v>
      </c>
    </row>
    <row r="1522" spans="1:20">
      <c r="A1522" s="3" t="s">
        <v>2946</v>
      </c>
      <c r="E1522" s="3" t="s">
        <v>636</v>
      </c>
      <c r="F1522" s="3" t="s">
        <v>2947</v>
      </c>
      <c r="G1522" s="3" t="s">
        <v>2405</v>
      </c>
      <c r="H1522" s="3" t="s">
        <v>39</v>
      </c>
    </row>
    <row r="1523" spans="1:20">
      <c r="A1523" s="3" t="s">
        <v>1417</v>
      </c>
      <c r="E1523" s="3" t="s">
        <v>324</v>
      </c>
      <c r="F1523" s="3" t="s">
        <v>1418</v>
      </c>
      <c r="G1523" s="3" t="s">
        <v>1419</v>
      </c>
      <c r="H1523" s="3" t="s">
        <v>1420</v>
      </c>
    </row>
    <row r="1524" spans="1:20">
      <c r="A1524" s="3" t="s">
        <v>2948</v>
      </c>
      <c r="E1524" s="3" t="s">
        <v>1309</v>
      </c>
      <c r="F1524" s="3" t="s">
        <v>2949</v>
      </c>
      <c r="G1524" s="3" t="s">
        <v>2405</v>
      </c>
      <c r="S1524" s="6">
        <v>1862.5</v>
      </c>
      <c r="T1524" s="5">
        <v>-0.63280000000000003</v>
      </c>
    </row>
    <row r="1525" spans="1:20">
      <c r="A1525" s="3" t="s">
        <v>2952</v>
      </c>
      <c r="E1525" s="3" t="s">
        <v>59</v>
      </c>
      <c r="F1525" s="3" t="s">
        <v>2953</v>
      </c>
      <c r="G1525" s="3" t="s">
        <v>2457</v>
      </c>
      <c r="H1525" s="3" t="s">
        <v>39</v>
      </c>
    </row>
    <row r="1526" spans="1:20">
      <c r="A1526" s="3" t="s">
        <v>2954</v>
      </c>
      <c r="E1526" s="3" t="s">
        <v>70</v>
      </c>
      <c r="F1526" s="3" t="s">
        <v>2955</v>
      </c>
      <c r="G1526" s="3" t="s">
        <v>2405</v>
      </c>
      <c r="H1526" s="3" t="s">
        <v>23</v>
      </c>
      <c r="S1526" s="6">
        <v>3864.83</v>
      </c>
      <c r="T1526" s="7">
        <v>1</v>
      </c>
    </row>
    <row r="1527" spans="1:20">
      <c r="A1527" s="3" t="s">
        <v>2956</v>
      </c>
      <c r="E1527" s="3" t="s">
        <v>2957</v>
      </c>
      <c r="F1527" s="3" t="s">
        <v>2958</v>
      </c>
      <c r="G1527" s="3" t="s">
        <v>2405</v>
      </c>
    </row>
    <row r="1528" spans="1:20">
      <c r="A1528" s="3" t="s">
        <v>2959</v>
      </c>
      <c r="E1528" s="3" t="s">
        <v>70</v>
      </c>
      <c r="F1528" s="3" t="s">
        <v>2960</v>
      </c>
      <c r="G1528" s="3" t="s">
        <v>2575</v>
      </c>
      <c r="H1528" s="3" t="s">
        <v>335</v>
      </c>
    </row>
    <row r="1529" spans="1:20">
      <c r="A1529" s="3" t="s">
        <v>1442</v>
      </c>
      <c r="E1529" s="3" t="s">
        <v>1443</v>
      </c>
      <c r="F1529" s="3" t="s">
        <v>1444</v>
      </c>
      <c r="G1529" s="3" t="s">
        <v>103</v>
      </c>
    </row>
    <row r="1530" spans="1:20">
      <c r="A1530" s="3" t="s">
        <v>2961</v>
      </c>
      <c r="E1530" s="3" t="s">
        <v>2962</v>
      </c>
      <c r="F1530" s="3" t="s">
        <v>2963</v>
      </c>
      <c r="G1530" s="3" t="s">
        <v>2405</v>
      </c>
    </row>
    <row r="1531" spans="1:20">
      <c r="A1531" s="3" t="s">
        <v>2964</v>
      </c>
      <c r="E1531" s="3" t="s">
        <v>636</v>
      </c>
      <c r="F1531" s="3" t="s">
        <v>2965</v>
      </c>
      <c r="G1531" s="3" t="s">
        <v>2422</v>
      </c>
      <c r="H1531" s="3" t="s">
        <v>2966</v>
      </c>
      <c r="S1531" s="6">
        <v>3379.83</v>
      </c>
      <c r="T1531" s="5">
        <v>-0.20960000000000001</v>
      </c>
    </row>
    <row r="1532" spans="1:20">
      <c r="A1532" s="3" t="s">
        <v>2967</v>
      </c>
      <c r="E1532" s="3" t="s">
        <v>636</v>
      </c>
      <c r="F1532" s="3" t="s">
        <v>2968</v>
      </c>
      <c r="G1532" s="3" t="s">
        <v>2405</v>
      </c>
    </row>
    <row r="1533" spans="1:20">
      <c r="A1533" s="3" t="s">
        <v>2969</v>
      </c>
      <c r="E1533" s="3" t="s">
        <v>442</v>
      </c>
      <c r="F1533" s="3" t="s">
        <v>2970</v>
      </c>
      <c r="G1533" s="3" t="s">
        <v>2405</v>
      </c>
      <c r="K1533" s="3">
        <v>0</v>
      </c>
      <c r="L1533" s="3">
        <v>0</v>
      </c>
      <c r="N1533" s="3" t="s">
        <v>25</v>
      </c>
    </row>
    <row r="1534" spans="1:20">
      <c r="A1534" s="3" t="s">
        <v>2971</v>
      </c>
      <c r="E1534" s="3" t="s">
        <v>2972</v>
      </c>
      <c r="F1534" s="3" t="s">
        <v>2973</v>
      </c>
      <c r="G1534" s="3" t="s">
        <v>2405</v>
      </c>
      <c r="K1534" s="3">
        <v>0</v>
      </c>
      <c r="L1534" s="3">
        <v>1</v>
      </c>
      <c r="N1534" s="3" t="s">
        <v>40</v>
      </c>
    </row>
    <row r="1535" spans="1:20">
      <c r="A1535" s="3" t="s">
        <v>2974</v>
      </c>
      <c r="E1535" s="3" t="s">
        <v>59</v>
      </c>
      <c r="F1535" s="3" t="s">
        <v>2975</v>
      </c>
      <c r="G1535" s="3" t="s">
        <v>2405</v>
      </c>
      <c r="K1535" s="3">
        <v>0</v>
      </c>
      <c r="L1535" s="3">
        <v>1</v>
      </c>
      <c r="N1535" s="3" t="s">
        <v>25</v>
      </c>
    </row>
    <row r="1536" spans="1:20">
      <c r="A1536" s="3" t="s">
        <v>2976</v>
      </c>
      <c r="E1536" s="3" t="s">
        <v>59</v>
      </c>
      <c r="F1536" s="3" t="s">
        <v>2977</v>
      </c>
      <c r="G1536" s="3" t="s">
        <v>2405</v>
      </c>
    </row>
    <row r="1537" spans="1:20">
      <c r="A1537" s="3" t="s">
        <v>2978</v>
      </c>
      <c r="E1537" s="3" t="s">
        <v>59</v>
      </c>
      <c r="F1537" s="3" t="s">
        <v>2979</v>
      </c>
      <c r="G1537" s="3" t="s">
        <v>2405</v>
      </c>
    </row>
    <row r="1538" spans="1:20">
      <c r="A1538" s="3" t="s">
        <v>1467</v>
      </c>
      <c r="E1538" s="3" t="s">
        <v>48</v>
      </c>
      <c r="F1538" s="3" t="s">
        <v>1468</v>
      </c>
      <c r="G1538" s="3" t="s">
        <v>103</v>
      </c>
      <c r="H1538" s="3" t="s">
        <v>39</v>
      </c>
      <c r="S1538" s="6">
        <v>1210.67</v>
      </c>
      <c r="T1538" s="5">
        <v>-0.52039999999999997</v>
      </c>
    </row>
    <row r="1539" spans="1:20">
      <c r="A1539" s="3" t="s">
        <v>2980</v>
      </c>
      <c r="E1539" s="3" t="s">
        <v>1035</v>
      </c>
      <c r="F1539" s="3" t="s">
        <v>2981</v>
      </c>
      <c r="G1539" s="3" t="s">
        <v>2422</v>
      </c>
      <c r="H1539" s="3" t="s">
        <v>23</v>
      </c>
      <c r="K1539" s="3">
        <v>0</v>
      </c>
      <c r="L1539" s="3">
        <v>0</v>
      </c>
      <c r="N1539" s="3" t="s">
        <v>462</v>
      </c>
    </row>
    <row r="1540" spans="1:20">
      <c r="A1540" s="3" t="s">
        <v>2982</v>
      </c>
      <c r="E1540" s="3" t="s">
        <v>88</v>
      </c>
      <c r="F1540" s="3" t="s">
        <v>2983</v>
      </c>
      <c r="G1540" s="3" t="s">
        <v>2405</v>
      </c>
    </row>
    <row r="1541" spans="1:20">
      <c r="A1541" s="3" t="s">
        <v>2984</v>
      </c>
      <c r="E1541" s="3" t="s">
        <v>604</v>
      </c>
      <c r="F1541" s="3" t="s">
        <v>2985</v>
      </c>
      <c r="G1541" s="3" t="s">
        <v>2405</v>
      </c>
    </row>
    <row r="1542" spans="1:20">
      <c r="A1542" s="3" t="s">
        <v>2986</v>
      </c>
      <c r="E1542" s="3" t="s">
        <v>2083</v>
      </c>
      <c r="F1542" s="3" t="s">
        <v>2987</v>
      </c>
      <c r="G1542" s="3" t="s">
        <v>2405</v>
      </c>
    </row>
    <row r="1543" spans="1:20">
      <c r="A1543" s="3" t="s">
        <v>2988</v>
      </c>
      <c r="E1543" s="3" t="s">
        <v>1071</v>
      </c>
      <c r="F1543" s="3" t="s">
        <v>2989</v>
      </c>
      <c r="G1543" s="3" t="s">
        <v>2405</v>
      </c>
    </row>
    <row r="1544" spans="1:20">
      <c r="A1544" s="3" t="s">
        <v>2990</v>
      </c>
      <c r="E1544" s="3" t="s">
        <v>1875</v>
      </c>
      <c r="F1544" s="3" t="s">
        <v>2991</v>
      </c>
      <c r="G1544" s="3" t="s">
        <v>2405</v>
      </c>
    </row>
    <row r="1545" spans="1:20">
      <c r="A1545" s="3" t="s">
        <v>2992</v>
      </c>
      <c r="E1545" s="3" t="s">
        <v>2993</v>
      </c>
      <c r="F1545" s="3" t="s">
        <v>2994</v>
      </c>
      <c r="G1545" s="3" t="s">
        <v>2405</v>
      </c>
    </row>
    <row r="1546" spans="1:20">
      <c r="A1546" s="3" t="s">
        <v>2995</v>
      </c>
      <c r="E1546" s="3" t="s">
        <v>2349</v>
      </c>
      <c r="F1546" s="3" t="s">
        <v>2996</v>
      </c>
      <c r="G1546" s="3" t="s">
        <v>2405</v>
      </c>
      <c r="H1546" s="3" t="s">
        <v>54</v>
      </c>
    </row>
    <row r="1547" spans="1:20">
      <c r="A1547" s="3" t="s">
        <v>2997</v>
      </c>
      <c r="E1547" s="3" t="s">
        <v>27</v>
      </c>
      <c r="F1547" s="3" t="s">
        <v>2998</v>
      </c>
      <c r="G1547" s="3" t="s">
        <v>2405</v>
      </c>
      <c r="K1547" s="3">
        <v>0</v>
      </c>
      <c r="L1547" s="3">
        <v>2</v>
      </c>
      <c r="N1547" s="3" t="s">
        <v>40</v>
      </c>
    </row>
    <row r="1548" spans="1:20">
      <c r="A1548" s="3" t="s">
        <v>2999</v>
      </c>
      <c r="E1548" s="3" t="s">
        <v>70</v>
      </c>
      <c r="F1548" s="3" t="s">
        <v>3000</v>
      </c>
      <c r="G1548" s="3" t="s">
        <v>2405</v>
      </c>
    </row>
    <row r="1549" spans="1:20">
      <c r="A1549" s="3" t="s">
        <v>3001</v>
      </c>
      <c r="E1549" s="3" t="s">
        <v>2210</v>
      </c>
      <c r="F1549" s="3" t="s">
        <v>3002</v>
      </c>
      <c r="G1549" s="3" t="s">
        <v>2405</v>
      </c>
    </row>
    <row r="1550" spans="1:20">
      <c r="A1550" s="3" t="s">
        <v>3003</v>
      </c>
      <c r="E1550" s="3" t="s">
        <v>3004</v>
      </c>
      <c r="F1550" s="3" t="s">
        <v>3005</v>
      </c>
      <c r="G1550" s="3" t="s">
        <v>2405</v>
      </c>
    </row>
    <row r="1551" spans="1:20">
      <c r="A1551" s="3" t="s">
        <v>3006</v>
      </c>
      <c r="E1551" s="3" t="s">
        <v>20</v>
      </c>
      <c r="F1551" s="3" t="s">
        <v>3007</v>
      </c>
      <c r="G1551" s="3" t="s">
        <v>2405</v>
      </c>
      <c r="H1551" s="3" t="s">
        <v>373</v>
      </c>
    </row>
    <row r="1552" spans="1:20">
      <c r="A1552" s="3" t="s">
        <v>3008</v>
      </c>
      <c r="E1552" s="3" t="s">
        <v>3009</v>
      </c>
      <c r="F1552" s="3" t="s">
        <v>3010</v>
      </c>
      <c r="G1552" s="3" t="s">
        <v>2405</v>
      </c>
      <c r="K1552" s="3">
        <v>0</v>
      </c>
      <c r="L1552" s="3">
        <v>0</v>
      </c>
      <c r="N1552" s="3" t="s">
        <v>1434</v>
      </c>
    </row>
    <row r="1553" spans="1:20">
      <c r="A1553" s="3" t="s">
        <v>3011</v>
      </c>
      <c r="E1553" s="3" t="s">
        <v>70</v>
      </c>
      <c r="F1553" s="3" t="s">
        <v>3012</v>
      </c>
      <c r="G1553" s="3" t="s">
        <v>3013</v>
      </c>
      <c r="H1553" s="3" t="s">
        <v>1592</v>
      </c>
    </row>
    <row r="1554" spans="1:20">
      <c r="A1554" s="3" t="s">
        <v>3014</v>
      </c>
      <c r="E1554" s="3" t="s">
        <v>48</v>
      </c>
      <c r="F1554" s="3" t="s">
        <v>3015</v>
      </c>
      <c r="G1554" s="3" t="s">
        <v>2405</v>
      </c>
      <c r="T1554" s="5">
        <v>-0.72040000000000004</v>
      </c>
    </row>
    <row r="1555" spans="1:20">
      <c r="A1555" s="3" t="s">
        <v>3016</v>
      </c>
      <c r="E1555" s="3" t="s">
        <v>3017</v>
      </c>
      <c r="F1555" s="3" t="s">
        <v>3018</v>
      </c>
      <c r="G1555" s="3" t="s">
        <v>2405</v>
      </c>
    </row>
    <row r="1556" spans="1:20">
      <c r="A1556" s="3" t="s">
        <v>3019</v>
      </c>
      <c r="E1556" s="3" t="s">
        <v>482</v>
      </c>
      <c r="F1556" s="3" t="s">
        <v>3020</v>
      </c>
      <c r="G1556" s="3" t="s">
        <v>2405</v>
      </c>
    </row>
    <row r="1557" spans="1:20">
      <c r="A1557" s="3" t="s">
        <v>3021</v>
      </c>
      <c r="E1557" s="3" t="s">
        <v>1166</v>
      </c>
      <c r="F1557" s="3" t="s">
        <v>3022</v>
      </c>
      <c r="G1557" s="3" t="s">
        <v>2822</v>
      </c>
      <c r="H1557" s="3" t="s">
        <v>23</v>
      </c>
      <c r="K1557" s="3">
        <v>0</v>
      </c>
      <c r="L1557" s="3">
        <v>1</v>
      </c>
      <c r="N1557" s="3" t="s">
        <v>40</v>
      </c>
    </row>
    <row r="1558" spans="1:20">
      <c r="A1558" s="3" t="s">
        <v>3023</v>
      </c>
      <c r="E1558" s="3" t="s">
        <v>769</v>
      </c>
      <c r="F1558" s="3" t="s">
        <v>3024</v>
      </c>
      <c r="G1558" s="3" t="s">
        <v>2405</v>
      </c>
      <c r="S1558" s="6">
        <v>17274.169999999998</v>
      </c>
      <c r="T1558" s="5">
        <v>-0.1782</v>
      </c>
    </row>
    <row r="1559" spans="1:20">
      <c r="A1559" s="3" t="s">
        <v>3025</v>
      </c>
      <c r="E1559" s="3" t="s">
        <v>70</v>
      </c>
      <c r="F1559" s="3" t="s">
        <v>3026</v>
      </c>
      <c r="G1559" s="3" t="s">
        <v>2414</v>
      </c>
      <c r="H1559" s="3" t="s">
        <v>3027</v>
      </c>
    </row>
    <row r="1560" spans="1:20">
      <c r="A1560" s="3" t="s">
        <v>3028</v>
      </c>
      <c r="E1560" s="3" t="s">
        <v>1870</v>
      </c>
      <c r="F1560" s="3" t="s">
        <v>3029</v>
      </c>
      <c r="G1560" s="3" t="s">
        <v>2405</v>
      </c>
      <c r="S1560" s="6">
        <v>2009.17</v>
      </c>
      <c r="T1560" s="5">
        <v>0.94269999999999998</v>
      </c>
    </row>
    <row r="1561" spans="1:20">
      <c r="A1561" s="3" t="s">
        <v>3030</v>
      </c>
      <c r="E1561" s="3" t="s">
        <v>70</v>
      </c>
      <c r="F1561" s="3" t="s">
        <v>3031</v>
      </c>
      <c r="G1561" s="3" t="s">
        <v>2457</v>
      </c>
      <c r="K1561" s="3">
        <v>0</v>
      </c>
      <c r="L1561" s="3">
        <v>0</v>
      </c>
      <c r="N1561" s="3" t="s">
        <v>816</v>
      </c>
    </row>
    <row r="1562" spans="1:20">
      <c r="A1562" s="3" t="s">
        <v>3032</v>
      </c>
      <c r="E1562" s="3" t="s">
        <v>70</v>
      </c>
      <c r="F1562" s="3" t="s">
        <v>3033</v>
      </c>
      <c r="G1562" s="3" t="s">
        <v>2405</v>
      </c>
    </row>
    <row r="1563" spans="1:20">
      <c r="A1563" s="3" t="s">
        <v>3034</v>
      </c>
      <c r="E1563" s="3" t="s">
        <v>482</v>
      </c>
      <c r="F1563" s="3" t="s">
        <v>3035</v>
      </c>
      <c r="G1563" s="3" t="s">
        <v>2414</v>
      </c>
      <c r="H1563" s="3" t="s">
        <v>23</v>
      </c>
    </row>
    <row r="1564" spans="1:20">
      <c r="A1564" s="3" t="s">
        <v>3036</v>
      </c>
      <c r="E1564" s="3" t="s">
        <v>27</v>
      </c>
      <c r="F1564" s="3" t="s">
        <v>3037</v>
      </c>
      <c r="G1564" s="3" t="s">
        <v>3038</v>
      </c>
      <c r="H1564" s="3" t="s">
        <v>23</v>
      </c>
      <c r="T1564" s="5">
        <v>-0.37609999999999999</v>
      </c>
    </row>
    <row r="1565" spans="1:20">
      <c r="A1565" s="3" t="s">
        <v>3039</v>
      </c>
      <c r="E1565" s="3" t="s">
        <v>324</v>
      </c>
      <c r="F1565" s="3" t="s">
        <v>3040</v>
      </c>
      <c r="G1565" s="3" t="s">
        <v>2405</v>
      </c>
    </row>
    <row r="1566" spans="1:20">
      <c r="A1566" s="3" t="s">
        <v>3041</v>
      </c>
      <c r="E1566" s="3" t="s">
        <v>3042</v>
      </c>
      <c r="F1566" s="3" t="s">
        <v>3043</v>
      </c>
      <c r="G1566" s="3" t="s">
        <v>2405</v>
      </c>
      <c r="K1566" s="3">
        <v>0</v>
      </c>
      <c r="L1566" s="3">
        <v>2</v>
      </c>
      <c r="N1566" s="3" t="s">
        <v>77</v>
      </c>
    </row>
    <row r="1567" spans="1:20">
      <c r="A1567" s="3" t="s">
        <v>3044</v>
      </c>
      <c r="E1567" s="3" t="s">
        <v>70</v>
      </c>
      <c r="F1567" s="3" t="s">
        <v>3045</v>
      </c>
      <c r="G1567" s="3" t="s">
        <v>2405</v>
      </c>
    </row>
    <row r="1568" spans="1:20">
      <c r="A1568" s="3" t="s">
        <v>3046</v>
      </c>
      <c r="E1568" s="3" t="s">
        <v>212</v>
      </c>
      <c r="F1568" s="3" t="s">
        <v>3047</v>
      </c>
      <c r="G1568" s="3" t="s">
        <v>2405</v>
      </c>
    </row>
    <row r="1569" spans="1:20">
      <c r="A1569" s="3" t="s">
        <v>3048</v>
      </c>
      <c r="E1569" s="3" t="s">
        <v>88</v>
      </c>
      <c r="F1569" s="3" t="s">
        <v>3049</v>
      </c>
      <c r="G1569" s="3" t="s">
        <v>2405</v>
      </c>
    </row>
    <row r="1570" spans="1:20">
      <c r="A1570" s="3" t="s">
        <v>3050</v>
      </c>
      <c r="E1570" s="3" t="s">
        <v>530</v>
      </c>
      <c r="F1570" s="3" t="s">
        <v>3051</v>
      </c>
      <c r="G1570" s="3" t="s">
        <v>2405</v>
      </c>
    </row>
    <row r="1571" spans="1:20">
      <c r="A1571" s="3" t="s">
        <v>3052</v>
      </c>
      <c r="E1571" s="3" t="s">
        <v>653</v>
      </c>
      <c r="F1571" s="3" t="s">
        <v>3053</v>
      </c>
      <c r="G1571" s="3" t="s">
        <v>2405</v>
      </c>
      <c r="K1571" s="3">
        <v>0</v>
      </c>
      <c r="L1571" s="3">
        <v>2</v>
      </c>
      <c r="N1571" s="3" t="s">
        <v>25</v>
      </c>
      <c r="S1571" s="4">
        <v>2352</v>
      </c>
      <c r="T1571" s="5">
        <v>4.2799999999999998E-2</v>
      </c>
    </row>
    <row r="1572" spans="1:20">
      <c r="A1572" s="3" t="s">
        <v>3054</v>
      </c>
      <c r="E1572" s="3" t="s">
        <v>2509</v>
      </c>
      <c r="F1572" s="3" t="s">
        <v>3055</v>
      </c>
      <c r="G1572" s="3" t="s">
        <v>2405</v>
      </c>
    </row>
    <row r="1573" spans="1:20">
      <c r="A1573" s="3" t="s">
        <v>3056</v>
      </c>
      <c r="E1573" s="3" t="s">
        <v>3057</v>
      </c>
      <c r="F1573" s="3" t="s">
        <v>3058</v>
      </c>
      <c r="G1573" s="3" t="s">
        <v>2405</v>
      </c>
    </row>
    <row r="1574" spans="1:20">
      <c r="A1574" s="3" t="s">
        <v>3059</v>
      </c>
      <c r="E1574" s="3" t="s">
        <v>70</v>
      </c>
      <c r="F1574" s="3" t="s">
        <v>3060</v>
      </c>
      <c r="G1574" s="3" t="s">
        <v>2405</v>
      </c>
      <c r="H1574" s="3" t="s">
        <v>23</v>
      </c>
      <c r="K1574" s="3">
        <v>0</v>
      </c>
      <c r="L1574" s="3">
        <v>2</v>
      </c>
      <c r="N1574" s="3" t="s">
        <v>651</v>
      </c>
    </row>
    <row r="1575" spans="1:20">
      <c r="A1575" s="3" t="s">
        <v>3061</v>
      </c>
      <c r="E1575" s="3" t="s">
        <v>88</v>
      </c>
      <c r="F1575" s="3" t="s">
        <v>3062</v>
      </c>
      <c r="G1575" s="3" t="s">
        <v>2405</v>
      </c>
    </row>
    <row r="1576" spans="1:20">
      <c r="A1576" s="3" t="s">
        <v>3063</v>
      </c>
      <c r="E1576" s="3" t="s">
        <v>3064</v>
      </c>
      <c r="F1576" s="3" t="s">
        <v>3065</v>
      </c>
      <c r="G1576" s="3" t="s">
        <v>2405</v>
      </c>
      <c r="H1576" s="3" t="s">
        <v>39</v>
      </c>
    </row>
    <row r="1577" spans="1:20">
      <c r="A1577" s="3" t="s">
        <v>3066</v>
      </c>
      <c r="E1577" s="3" t="s">
        <v>212</v>
      </c>
      <c r="F1577" s="3" t="s">
        <v>3067</v>
      </c>
      <c r="G1577" s="3" t="s">
        <v>2405</v>
      </c>
      <c r="T1577" s="5">
        <v>1.0362</v>
      </c>
    </row>
    <row r="1578" spans="1:20">
      <c r="A1578" s="3" t="s">
        <v>3068</v>
      </c>
      <c r="E1578" s="3" t="s">
        <v>70</v>
      </c>
      <c r="F1578" s="3" t="s">
        <v>3069</v>
      </c>
      <c r="G1578" s="3" t="s">
        <v>2405</v>
      </c>
      <c r="K1578" s="3">
        <v>0</v>
      </c>
      <c r="L1578" s="3">
        <v>1</v>
      </c>
      <c r="N1578" s="3" t="s">
        <v>77</v>
      </c>
    </row>
    <row r="1579" spans="1:20">
      <c r="A1579" s="3" t="s">
        <v>1577</v>
      </c>
      <c r="E1579" s="3" t="s">
        <v>476</v>
      </c>
      <c r="F1579" s="3" t="s">
        <v>1578</v>
      </c>
      <c r="G1579" s="3" t="s">
        <v>290</v>
      </c>
      <c r="H1579" s="3" t="s">
        <v>661</v>
      </c>
    </row>
    <row r="1580" spans="1:20">
      <c r="A1580" s="3" t="s">
        <v>3070</v>
      </c>
      <c r="E1580" s="3" t="s">
        <v>636</v>
      </c>
      <c r="F1580" s="3" t="s">
        <v>3071</v>
      </c>
      <c r="G1580" s="3" t="s">
        <v>2405</v>
      </c>
      <c r="K1580" s="3">
        <v>0</v>
      </c>
      <c r="L1580" s="3">
        <v>2</v>
      </c>
      <c r="N1580" s="3" t="s">
        <v>40</v>
      </c>
    </row>
    <row r="1581" spans="1:20">
      <c r="A1581" s="3" t="s">
        <v>3072</v>
      </c>
      <c r="E1581" s="3" t="s">
        <v>3073</v>
      </c>
      <c r="F1581" s="3" t="s">
        <v>3074</v>
      </c>
      <c r="G1581" s="3" t="s">
        <v>2405</v>
      </c>
    </row>
    <row r="1582" spans="1:20">
      <c r="A1582" s="3" t="s">
        <v>3075</v>
      </c>
      <c r="E1582" s="3" t="s">
        <v>37</v>
      </c>
      <c r="F1582" s="3" t="s">
        <v>3076</v>
      </c>
      <c r="G1582" s="3" t="s">
        <v>2405</v>
      </c>
    </row>
    <row r="1583" spans="1:20">
      <c r="A1583" s="3" t="s">
        <v>3077</v>
      </c>
      <c r="E1583" s="3" t="s">
        <v>3078</v>
      </c>
      <c r="F1583" s="3" t="s">
        <v>3079</v>
      </c>
      <c r="G1583" s="3" t="s">
        <v>2881</v>
      </c>
    </row>
    <row r="1584" spans="1:20">
      <c r="A1584" s="3" t="s">
        <v>3080</v>
      </c>
      <c r="E1584" s="3" t="s">
        <v>604</v>
      </c>
      <c r="F1584" s="3" t="s">
        <v>3081</v>
      </c>
      <c r="G1584" s="3" t="s">
        <v>2405</v>
      </c>
    </row>
    <row r="1585" spans="1:20">
      <c r="A1585" s="3" t="s">
        <v>3082</v>
      </c>
      <c r="E1585" s="3" t="s">
        <v>59</v>
      </c>
      <c r="F1585" s="3" t="s">
        <v>3083</v>
      </c>
      <c r="G1585" s="3" t="s">
        <v>2405</v>
      </c>
    </row>
    <row r="1586" spans="1:20">
      <c r="A1586" s="3" t="s">
        <v>3084</v>
      </c>
      <c r="E1586" s="3" t="s">
        <v>193</v>
      </c>
      <c r="F1586" s="3" t="s">
        <v>3085</v>
      </c>
      <c r="G1586" s="3" t="s">
        <v>2405</v>
      </c>
      <c r="H1586" s="3" t="s">
        <v>54</v>
      </c>
    </row>
    <row r="1587" spans="1:20">
      <c r="A1587" s="3" t="s">
        <v>3086</v>
      </c>
      <c r="E1587" s="3" t="s">
        <v>3087</v>
      </c>
      <c r="F1587" s="3" t="s">
        <v>3088</v>
      </c>
      <c r="G1587" s="3" t="s">
        <v>2405</v>
      </c>
    </row>
    <row r="1588" spans="1:20">
      <c r="A1588" s="3" t="s">
        <v>3089</v>
      </c>
      <c r="E1588" s="3" t="s">
        <v>3090</v>
      </c>
      <c r="F1588" s="3" t="s">
        <v>3091</v>
      </c>
      <c r="G1588" s="3" t="s">
        <v>2414</v>
      </c>
      <c r="K1588" s="3">
        <v>0</v>
      </c>
      <c r="L1588" s="3">
        <v>1</v>
      </c>
      <c r="N1588" s="3" t="s">
        <v>77</v>
      </c>
    </row>
    <row r="1589" spans="1:20">
      <c r="A1589" s="3" t="s">
        <v>3092</v>
      </c>
      <c r="E1589" s="3" t="s">
        <v>689</v>
      </c>
      <c r="F1589" s="3" t="s">
        <v>3093</v>
      </c>
      <c r="G1589" s="3" t="s">
        <v>2405</v>
      </c>
      <c r="K1589" s="3">
        <v>0</v>
      </c>
      <c r="L1589" s="3">
        <v>1</v>
      </c>
      <c r="N1589" s="3" t="s">
        <v>77</v>
      </c>
    </row>
    <row r="1590" spans="1:20">
      <c r="A1590" s="3" t="s">
        <v>3094</v>
      </c>
      <c r="E1590" s="3" t="s">
        <v>3095</v>
      </c>
      <c r="F1590" s="3" t="s">
        <v>3096</v>
      </c>
      <c r="G1590" s="3" t="s">
        <v>2405</v>
      </c>
    </row>
    <row r="1591" spans="1:20">
      <c r="A1591" s="3" t="s">
        <v>3097</v>
      </c>
      <c r="E1591" s="3" t="s">
        <v>59</v>
      </c>
      <c r="F1591" s="3" t="s">
        <v>3098</v>
      </c>
      <c r="G1591" s="3" t="s">
        <v>2405</v>
      </c>
    </row>
    <row r="1592" spans="1:20">
      <c r="A1592" s="3" t="s">
        <v>3099</v>
      </c>
      <c r="E1592" s="3" t="s">
        <v>434</v>
      </c>
      <c r="F1592" s="3" t="s">
        <v>3100</v>
      </c>
      <c r="G1592" s="3" t="s">
        <v>2405</v>
      </c>
      <c r="S1592" s="6">
        <v>7020179.3300000001</v>
      </c>
      <c r="T1592" s="5">
        <v>-0.1605</v>
      </c>
    </row>
    <row r="1593" spans="1:20">
      <c r="A1593" s="3" t="s">
        <v>3101</v>
      </c>
      <c r="E1593" s="3" t="s">
        <v>3102</v>
      </c>
      <c r="F1593" s="3" t="s">
        <v>3103</v>
      </c>
      <c r="G1593" s="3" t="s">
        <v>2405</v>
      </c>
    </row>
    <row r="1594" spans="1:20">
      <c r="A1594" s="3" t="s">
        <v>3104</v>
      </c>
      <c r="E1594" s="3" t="s">
        <v>212</v>
      </c>
      <c r="F1594" s="3" t="s">
        <v>3105</v>
      </c>
      <c r="G1594" s="3" t="s">
        <v>2405</v>
      </c>
    </row>
    <row r="1595" spans="1:20">
      <c r="A1595" s="3" t="s">
        <v>3106</v>
      </c>
      <c r="E1595" s="3" t="s">
        <v>371</v>
      </c>
      <c r="F1595" s="3" t="s">
        <v>3107</v>
      </c>
      <c r="G1595" s="3" t="s">
        <v>2405</v>
      </c>
    </row>
    <row r="1596" spans="1:20">
      <c r="A1596" s="3" t="s">
        <v>1648</v>
      </c>
      <c r="E1596" s="3" t="s">
        <v>177</v>
      </c>
      <c r="F1596" s="3" t="s">
        <v>1649</v>
      </c>
      <c r="G1596" s="3" t="s">
        <v>103</v>
      </c>
    </row>
    <row r="1597" spans="1:20">
      <c r="A1597" s="3" t="s">
        <v>3110</v>
      </c>
      <c r="E1597" s="3" t="s">
        <v>3111</v>
      </c>
      <c r="F1597" s="3" t="s">
        <v>3112</v>
      </c>
      <c r="G1597" s="3" t="s">
        <v>2405</v>
      </c>
      <c r="K1597" s="3">
        <v>0</v>
      </c>
      <c r="L1597" s="3">
        <v>1</v>
      </c>
      <c r="N1597" s="3" t="s">
        <v>40</v>
      </c>
    </row>
    <row r="1598" spans="1:20">
      <c r="A1598" s="3" t="s">
        <v>3113</v>
      </c>
      <c r="E1598" s="3" t="s">
        <v>177</v>
      </c>
      <c r="F1598" s="3" t="s">
        <v>3114</v>
      </c>
      <c r="G1598" s="3" t="s">
        <v>2405</v>
      </c>
      <c r="H1598" s="3" t="s">
        <v>39</v>
      </c>
    </row>
    <row r="1599" spans="1:20">
      <c r="A1599" s="3" t="s">
        <v>3115</v>
      </c>
      <c r="E1599" s="3" t="s">
        <v>20</v>
      </c>
      <c r="F1599" s="3" t="s">
        <v>3116</v>
      </c>
      <c r="G1599" s="3" t="s">
        <v>2405</v>
      </c>
      <c r="H1599" s="3" t="s">
        <v>39</v>
      </c>
    </row>
    <row r="1600" spans="1:20">
      <c r="A1600" s="3" t="s">
        <v>3117</v>
      </c>
      <c r="E1600" s="3" t="s">
        <v>273</v>
      </c>
      <c r="F1600" s="3" t="s">
        <v>3118</v>
      </c>
      <c r="G1600" s="3" t="s">
        <v>2405</v>
      </c>
    </row>
    <row r="1601" spans="1:20">
      <c r="A1601" s="3" t="s">
        <v>3119</v>
      </c>
      <c r="E1601" s="3" t="s">
        <v>59</v>
      </c>
      <c r="F1601" s="3" t="s">
        <v>3120</v>
      </c>
      <c r="G1601" s="3" t="s">
        <v>2405</v>
      </c>
      <c r="K1601" s="3">
        <v>0</v>
      </c>
      <c r="L1601" s="3">
        <v>1</v>
      </c>
      <c r="N1601" s="3" t="s">
        <v>40</v>
      </c>
    </row>
    <row r="1602" spans="1:20">
      <c r="A1602" s="3" t="s">
        <v>3121</v>
      </c>
      <c r="E1602" s="3" t="s">
        <v>1071</v>
      </c>
      <c r="F1602" s="3" t="s">
        <v>3122</v>
      </c>
      <c r="G1602" s="3" t="s">
        <v>2405</v>
      </c>
    </row>
    <row r="1603" spans="1:20">
      <c r="A1603" s="3" t="s">
        <v>3123</v>
      </c>
      <c r="E1603" s="3" t="s">
        <v>70</v>
      </c>
      <c r="F1603" s="3" t="s">
        <v>3124</v>
      </c>
      <c r="G1603" s="3" t="s">
        <v>2405</v>
      </c>
    </row>
    <row r="1604" spans="1:20">
      <c r="A1604" s="3" t="s">
        <v>1667</v>
      </c>
      <c r="E1604" s="3" t="s">
        <v>1668</v>
      </c>
      <c r="F1604" s="3" t="s">
        <v>1669</v>
      </c>
      <c r="G1604" s="3" t="s">
        <v>103</v>
      </c>
    </row>
    <row r="1605" spans="1:20">
      <c r="A1605" s="3" t="s">
        <v>1672</v>
      </c>
      <c r="E1605" s="3" t="s">
        <v>1673</v>
      </c>
      <c r="F1605" s="3" t="s">
        <v>1674</v>
      </c>
      <c r="G1605" s="3" t="s">
        <v>103</v>
      </c>
    </row>
    <row r="1606" spans="1:20">
      <c r="A1606" s="3" t="s">
        <v>3125</v>
      </c>
      <c r="E1606" s="3" t="s">
        <v>70</v>
      </c>
      <c r="F1606" s="3" t="s">
        <v>3126</v>
      </c>
      <c r="G1606" s="3" t="s">
        <v>2405</v>
      </c>
    </row>
    <row r="1607" spans="1:20">
      <c r="A1607" s="3" t="s">
        <v>3127</v>
      </c>
      <c r="E1607" s="3" t="s">
        <v>508</v>
      </c>
      <c r="F1607" s="3" t="s">
        <v>3128</v>
      </c>
      <c r="G1607" s="3" t="s">
        <v>2405</v>
      </c>
    </row>
    <row r="1608" spans="1:20">
      <c r="A1608" s="3" t="s">
        <v>3129</v>
      </c>
      <c r="E1608" s="3" t="s">
        <v>70</v>
      </c>
      <c r="F1608" s="3" t="s">
        <v>3130</v>
      </c>
      <c r="G1608" s="3" t="s">
        <v>2405</v>
      </c>
    </row>
    <row r="1609" spans="1:20">
      <c r="A1609" s="3" t="s">
        <v>3131</v>
      </c>
      <c r="E1609" s="3" t="s">
        <v>3132</v>
      </c>
      <c r="F1609" s="3" t="s">
        <v>3133</v>
      </c>
      <c r="G1609" s="3" t="s">
        <v>2405</v>
      </c>
    </row>
    <row r="1610" spans="1:20">
      <c r="A1610" s="3" t="s">
        <v>3134</v>
      </c>
      <c r="E1610" s="3" t="s">
        <v>3135</v>
      </c>
      <c r="F1610" s="3" t="s">
        <v>3136</v>
      </c>
      <c r="G1610" s="3" t="s">
        <v>2405</v>
      </c>
    </row>
    <row r="1611" spans="1:20">
      <c r="A1611" s="3" t="s">
        <v>3137</v>
      </c>
      <c r="E1611" s="3" t="s">
        <v>1412</v>
      </c>
      <c r="F1611" s="3" t="s">
        <v>3138</v>
      </c>
      <c r="G1611" s="3" t="s">
        <v>2405</v>
      </c>
      <c r="S1611" s="6">
        <v>5246921.67</v>
      </c>
      <c r="T1611" s="5">
        <v>-7.6799999999999993E-2</v>
      </c>
    </row>
    <row r="1612" spans="1:20">
      <c r="A1612" s="3" t="s">
        <v>3139</v>
      </c>
      <c r="E1612" s="3" t="s">
        <v>371</v>
      </c>
      <c r="F1612" s="3" t="s">
        <v>3140</v>
      </c>
      <c r="G1612" s="3" t="s">
        <v>2405</v>
      </c>
      <c r="S1612" s="6">
        <v>4238.5</v>
      </c>
      <c r="T1612" s="5">
        <v>0.32690000000000002</v>
      </c>
    </row>
    <row r="1613" spans="1:20">
      <c r="A1613" s="3" t="s">
        <v>3141</v>
      </c>
      <c r="E1613" s="3" t="s">
        <v>838</v>
      </c>
      <c r="F1613" s="3" t="s">
        <v>3142</v>
      </c>
      <c r="G1613" s="3" t="s">
        <v>2405</v>
      </c>
    </row>
    <row r="1614" spans="1:20">
      <c r="A1614" s="3" t="s">
        <v>1714</v>
      </c>
      <c r="E1614" s="3" t="s">
        <v>636</v>
      </c>
      <c r="F1614" s="3" t="s">
        <v>1715</v>
      </c>
      <c r="G1614" s="3" t="s">
        <v>103</v>
      </c>
    </row>
    <row r="1615" spans="1:20">
      <c r="A1615" s="3" t="s">
        <v>3143</v>
      </c>
      <c r="E1615" s="3" t="s">
        <v>27</v>
      </c>
      <c r="F1615" s="3" t="s">
        <v>3144</v>
      </c>
      <c r="G1615" s="3" t="s">
        <v>2405</v>
      </c>
    </row>
    <row r="1616" spans="1:20">
      <c r="A1616" s="3" t="s">
        <v>3145</v>
      </c>
      <c r="E1616" s="3" t="s">
        <v>893</v>
      </c>
      <c r="F1616" s="3" t="s">
        <v>3146</v>
      </c>
      <c r="G1616" s="3" t="s">
        <v>2414</v>
      </c>
      <c r="H1616" s="3" t="s">
        <v>54</v>
      </c>
    </row>
    <row r="1617" spans="1:20">
      <c r="A1617" s="3" t="s">
        <v>3147</v>
      </c>
      <c r="E1617" s="3" t="s">
        <v>893</v>
      </c>
      <c r="F1617" s="3" t="s">
        <v>3148</v>
      </c>
      <c r="G1617" s="3" t="s">
        <v>2405</v>
      </c>
    </row>
    <row r="1618" spans="1:20">
      <c r="A1618" s="3" t="s">
        <v>3149</v>
      </c>
      <c r="E1618" s="3" t="s">
        <v>20</v>
      </c>
      <c r="F1618" s="3" t="s">
        <v>3150</v>
      </c>
      <c r="G1618" s="3" t="s">
        <v>2405</v>
      </c>
      <c r="H1618" s="3" t="s">
        <v>39</v>
      </c>
    </row>
    <row r="1619" spans="1:20">
      <c r="A1619" s="3" t="s">
        <v>3151</v>
      </c>
      <c r="E1619" s="3" t="s">
        <v>70</v>
      </c>
      <c r="F1619" s="3" t="s">
        <v>3152</v>
      </c>
      <c r="G1619" s="3" t="s">
        <v>2672</v>
      </c>
    </row>
    <row r="1620" spans="1:20">
      <c r="A1620" s="3" t="s">
        <v>3153</v>
      </c>
      <c r="E1620" s="3" t="s">
        <v>70</v>
      </c>
      <c r="F1620" s="3" t="s">
        <v>3154</v>
      </c>
      <c r="G1620" s="3" t="s">
        <v>2405</v>
      </c>
    </row>
    <row r="1621" spans="1:20">
      <c r="A1621" s="3" t="s">
        <v>3155</v>
      </c>
      <c r="E1621" s="3" t="s">
        <v>307</v>
      </c>
      <c r="F1621" s="3" t="s">
        <v>3156</v>
      </c>
      <c r="G1621" s="3" t="s">
        <v>2405</v>
      </c>
      <c r="H1621" s="3" t="s">
        <v>54</v>
      </c>
    </row>
    <row r="1622" spans="1:20">
      <c r="A1622" s="3" t="s">
        <v>3157</v>
      </c>
      <c r="E1622" s="3" t="s">
        <v>333</v>
      </c>
      <c r="F1622" s="3" t="s">
        <v>3158</v>
      </c>
      <c r="G1622" s="3" t="s">
        <v>2405</v>
      </c>
    </row>
    <row r="1623" spans="1:20">
      <c r="A1623" s="3" t="s">
        <v>3159</v>
      </c>
      <c r="E1623" s="3" t="s">
        <v>3160</v>
      </c>
      <c r="F1623" s="3" t="s">
        <v>3161</v>
      </c>
      <c r="G1623" s="3" t="s">
        <v>2405</v>
      </c>
      <c r="H1623" s="3" t="s">
        <v>23</v>
      </c>
    </row>
    <row r="1624" spans="1:20">
      <c r="A1624" s="3" t="s">
        <v>3162</v>
      </c>
      <c r="E1624" s="3" t="s">
        <v>3163</v>
      </c>
      <c r="F1624" s="3" t="s">
        <v>3164</v>
      </c>
      <c r="G1624" s="3" t="s">
        <v>2405</v>
      </c>
    </row>
    <row r="1625" spans="1:20">
      <c r="A1625" s="3" t="s">
        <v>3165</v>
      </c>
      <c r="E1625" s="3" t="s">
        <v>3166</v>
      </c>
      <c r="F1625" s="3" t="s">
        <v>3167</v>
      </c>
      <c r="G1625" s="3" t="s">
        <v>2405</v>
      </c>
    </row>
    <row r="1626" spans="1:20">
      <c r="A1626" s="3" t="s">
        <v>3168</v>
      </c>
      <c r="E1626" s="3" t="s">
        <v>533</v>
      </c>
      <c r="F1626" s="3" t="s">
        <v>3169</v>
      </c>
      <c r="G1626" s="3" t="s">
        <v>2405</v>
      </c>
      <c r="H1626" s="3" t="s">
        <v>39</v>
      </c>
    </row>
    <row r="1627" spans="1:20">
      <c r="A1627" s="3" t="s">
        <v>3170</v>
      </c>
      <c r="E1627" s="3" t="s">
        <v>117</v>
      </c>
      <c r="F1627" s="3" t="s">
        <v>3171</v>
      </c>
      <c r="G1627" s="3" t="s">
        <v>2405</v>
      </c>
      <c r="K1627" s="3">
        <v>0</v>
      </c>
      <c r="L1627" s="3">
        <v>7</v>
      </c>
      <c r="N1627" s="3" t="s">
        <v>1328</v>
      </c>
      <c r="T1627" s="5">
        <v>-0.44840000000000002</v>
      </c>
    </row>
    <row r="1628" spans="1:20">
      <c r="A1628" s="3" t="s">
        <v>3172</v>
      </c>
      <c r="E1628" s="3" t="s">
        <v>59</v>
      </c>
      <c r="F1628" s="3" t="s">
        <v>3173</v>
      </c>
      <c r="G1628" s="3" t="s">
        <v>2405</v>
      </c>
    </row>
    <row r="1629" spans="1:20">
      <c r="A1629" s="3" t="s">
        <v>3174</v>
      </c>
      <c r="E1629" s="3" t="s">
        <v>3175</v>
      </c>
      <c r="F1629" s="3" t="s">
        <v>3176</v>
      </c>
      <c r="G1629" s="3" t="s">
        <v>2405</v>
      </c>
    </row>
    <row r="1630" spans="1:20">
      <c r="A1630" s="3" t="s">
        <v>3177</v>
      </c>
      <c r="E1630" s="3" t="s">
        <v>530</v>
      </c>
      <c r="F1630" s="3" t="s">
        <v>3178</v>
      </c>
      <c r="G1630" s="3" t="s">
        <v>2405</v>
      </c>
    </row>
    <row r="1631" spans="1:20">
      <c r="A1631" s="3" t="s">
        <v>3179</v>
      </c>
      <c r="E1631" s="3" t="s">
        <v>653</v>
      </c>
      <c r="F1631" s="3" t="s">
        <v>3180</v>
      </c>
      <c r="G1631" s="3" t="s">
        <v>2405</v>
      </c>
    </row>
    <row r="1632" spans="1:20">
      <c r="A1632" s="3" t="s">
        <v>3181</v>
      </c>
      <c r="E1632" s="3" t="s">
        <v>3182</v>
      </c>
      <c r="F1632" s="3" t="s">
        <v>3183</v>
      </c>
      <c r="G1632" s="3" t="s">
        <v>2405</v>
      </c>
    </row>
    <row r="1633" spans="1:20">
      <c r="A1633" s="3" t="s">
        <v>3184</v>
      </c>
      <c r="E1633" s="3" t="s">
        <v>403</v>
      </c>
      <c r="F1633" s="3" t="s">
        <v>3185</v>
      </c>
      <c r="G1633" s="3" t="s">
        <v>2405</v>
      </c>
      <c r="K1633" s="3">
        <v>0</v>
      </c>
      <c r="L1633" s="3">
        <v>3</v>
      </c>
      <c r="N1633" s="3" t="s">
        <v>40</v>
      </c>
    </row>
    <row r="1634" spans="1:20">
      <c r="A1634" s="3" t="s">
        <v>1814</v>
      </c>
      <c r="E1634" s="3" t="s">
        <v>588</v>
      </c>
      <c r="F1634" s="3" t="s">
        <v>1815</v>
      </c>
      <c r="G1634" s="3" t="s">
        <v>290</v>
      </c>
      <c r="H1634" s="3" t="s">
        <v>23</v>
      </c>
    </row>
    <row r="1635" spans="1:20">
      <c r="A1635" s="3" t="s">
        <v>3186</v>
      </c>
      <c r="E1635" s="3" t="s">
        <v>120</v>
      </c>
      <c r="F1635" s="3" t="s">
        <v>3187</v>
      </c>
      <c r="G1635" s="3" t="s">
        <v>2405</v>
      </c>
      <c r="S1635" s="4">
        <v>2317</v>
      </c>
      <c r="T1635" s="5">
        <v>6.3500000000000001E-2</v>
      </c>
    </row>
    <row r="1636" spans="1:20">
      <c r="A1636" s="3" t="s">
        <v>3188</v>
      </c>
      <c r="E1636" s="3" t="s">
        <v>70</v>
      </c>
      <c r="F1636" s="3" t="s">
        <v>3189</v>
      </c>
      <c r="G1636" s="3" t="s">
        <v>2405</v>
      </c>
    </row>
    <row r="1637" spans="1:20">
      <c r="A1637" s="3" t="s">
        <v>3190</v>
      </c>
      <c r="E1637" s="3" t="s">
        <v>604</v>
      </c>
      <c r="F1637" s="3" t="s">
        <v>3191</v>
      </c>
      <c r="G1637" s="3" t="s">
        <v>2405</v>
      </c>
      <c r="S1637" s="6">
        <v>119936.83</v>
      </c>
      <c r="T1637" s="5">
        <v>-5.7999999999999996E-3</v>
      </c>
    </row>
    <row r="1638" spans="1:20">
      <c r="A1638" s="3" t="s">
        <v>3192</v>
      </c>
      <c r="E1638" s="3" t="s">
        <v>619</v>
      </c>
      <c r="F1638" s="3" t="s">
        <v>3193</v>
      </c>
      <c r="G1638" s="3" t="s">
        <v>2405</v>
      </c>
    </row>
    <row r="1639" spans="1:20">
      <c r="A1639" s="3" t="s">
        <v>3194</v>
      </c>
      <c r="E1639" s="3" t="s">
        <v>3195</v>
      </c>
      <c r="F1639" s="3" t="s">
        <v>3196</v>
      </c>
      <c r="G1639" s="3" t="s">
        <v>2405</v>
      </c>
    </row>
    <row r="1640" spans="1:20">
      <c r="A1640" s="3" t="s">
        <v>3197</v>
      </c>
      <c r="E1640" s="3" t="s">
        <v>3198</v>
      </c>
      <c r="F1640" s="3" t="s">
        <v>3199</v>
      </c>
      <c r="G1640" s="3" t="s">
        <v>2405</v>
      </c>
    </row>
    <row r="1641" spans="1:20">
      <c r="A1641" s="3" t="s">
        <v>3200</v>
      </c>
      <c r="E1641" s="3" t="s">
        <v>149</v>
      </c>
      <c r="F1641" s="3" t="s">
        <v>3201</v>
      </c>
      <c r="G1641" s="3" t="s">
        <v>2405</v>
      </c>
    </row>
    <row r="1642" spans="1:20">
      <c r="A1642" s="3" t="s">
        <v>3202</v>
      </c>
      <c r="E1642" s="3" t="s">
        <v>3203</v>
      </c>
      <c r="F1642" s="3" t="s">
        <v>3204</v>
      </c>
      <c r="G1642" s="3" t="s">
        <v>2405</v>
      </c>
    </row>
    <row r="1643" spans="1:20">
      <c r="A1643" s="3" t="s">
        <v>3205</v>
      </c>
      <c r="E1643" s="3" t="s">
        <v>454</v>
      </c>
      <c r="F1643" s="3" t="s">
        <v>3206</v>
      </c>
      <c r="G1643" s="3" t="s">
        <v>2405</v>
      </c>
    </row>
    <row r="1644" spans="1:20">
      <c r="A1644" s="3" t="s">
        <v>3207</v>
      </c>
      <c r="E1644" s="3" t="s">
        <v>3208</v>
      </c>
      <c r="F1644" s="3" t="s">
        <v>3209</v>
      </c>
      <c r="G1644" s="3" t="s">
        <v>2405</v>
      </c>
    </row>
    <row r="1645" spans="1:20">
      <c r="A1645" s="3" t="s">
        <v>3210</v>
      </c>
      <c r="E1645" s="3" t="s">
        <v>3211</v>
      </c>
      <c r="F1645" s="3" t="s">
        <v>3212</v>
      </c>
      <c r="G1645" s="3" t="s">
        <v>2405</v>
      </c>
      <c r="K1645" s="3">
        <v>0</v>
      </c>
      <c r="L1645" s="3">
        <v>1</v>
      </c>
      <c r="N1645" s="3" t="s">
        <v>3213</v>
      </c>
    </row>
    <row r="1646" spans="1:20">
      <c r="A1646" s="3" t="s">
        <v>3214</v>
      </c>
      <c r="E1646" s="3" t="s">
        <v>59</v>
      </c>
      <c r="F1646" s="3" t="s">
        <v>3215</v>
      </c>
      <c r="G1646" s="3" t="s">
        <v>2405</v>
      </c>
    </row>
    <row r="1647" spans="1:20">
      <c r="A1647" s="3" t="s">
        <v>3216</v>
      </c>
      <c r="E1647" s="3" t="s">
        <v>59</v>
      </c>
      <c r="F1647" s="3" t="s">
        <v>3217</v>
      </c>
      <c r="G1647" s="3" t="s">
        <v>2405</v>
      </c>
    </row>
    <row r="1648" spans="1:20">
      <c r="A1648" s="3" t="s">
        <v>3218</v>
      </c>
      <c r="E1648" s="3" t="s">
        <v>3219</v>
      </c>
      <c r="F1648" s="3" t="s">
        <v>3220</v>
      </c>
      <c r="G1648" s="3" t="s">
        <v>2405</v>
      </c>
    </row>
    <row r="1649" spans="1:20">
      <c r="A1649" s="3" t="s">
        <v>3221</v>
      </c>
      <c r="E1649" s="3" t="s">
        <v>3222</v>
      </c>
      <c r="F1649" s="3" t="s">
        <v>3223</v>
      </c>
      <c r="G1649" s="3" t="s">
        <v>2405</v>
      </c>
    </row>
    <row r="1650" spans="1:20">
      <c r="A1650" s="3" t="s">
        <v>3224</v>
      </c>
      <c r="E1650" s="3" t="s">
        <v>371</v>
      </c>
      <c r="F1650" s="3" t="s">
        <v>3225</v>
      </c>
      <c r="G1650" s="3" t="s">
        <v>2405</v>
      </c>
    </row>
    <row r="1651" spans="1:20">
      <c r="A1651" s="3" t="s">
        <v>3226</v>
      </c>
      <c r="E1651" s="3" t="s">
        <v>3227</v>
      </c>
      <c r="F1651" s="3" t="s">
        <v>3228</v>
      </c>
      <c r="G1651" s="3" t="s">
        <v>2405</v>
      </c>
    </row>
    <row r="1652" spans="1:20">
      <c r="A1652" s="3" t="s">
        <v>3229</v>
      </c>
      <c r="E1652" s="3" t="s">
        <v>3230</v>
      </c>
      <c r="F1652" s="3" t="s">
        <v>3231</v>
      </c>
      <c r="G1652" s="3" t="s">
        <v>2405</v>
      </c>
    </row>
    <row r="1653" spans="1:20">
      <c r="A1653" s="3" t="s">
        <v>3232</v>
      </c>
      <c r="E1653" s="3" t="s">
        <v>273</v>
      </c>
      <c r="F1653" s="3" t="s">
        <v>3233</v>
      </c>
      <c r="G1653" s="3" t="s">
        <v>2405</v>
      </c>
      <c r="H1653" s="3" t="s">
        <v>1684</v>
      </c>
    </row>
    <row r="1654" spans="1:20">
      <c r="A1654" s="3" t="s">
        <v>1877</v>
      </c>
      <c r="E1654" s="3" t="s">
        <v>81</v>
      </c>
      <c r="F1654" s="3" t="s">
        <v>1878</v>
      </c>
      <c r="G1654" s="3" t="s">
        <v>103</v>
      </c>
    </row>
    <row r="1655" spans="1:20">
      <c r="A1655" s="3" t="s">
        <v>3234</v>
      </c>
      <c r="E1655" s="3" t="s">
        <v>427</v>
      </c>
      <c r="F1655" s="3" t="s">
        <v>3235</v>
      </c>
      <c r="G1655" s="3" t="s">
        <v>2405</v>
      </c>
    </row>
    <row r="1656" spans="1:20">
      <c r="A1656" s="3" t="s">
        <v>3236</v>
      </c>
      <c r="E1656" s="3" t="s">
        <v>48</v>
      </c>
      <c r="F1656" s="3" t="s">
        <v>3237</v>
      </c>
      <c r="G1656" s="3" t="s">
        <v>2405</v>
      </c>
    </row>
    <row r="1657" spans="1:20">
      <c r="A1657" s="3" t="s">
        <v>3238</v>
      </c>
      <c r="E1657" s="3" t="s">
        <v>3239</v>
      </c>
      <c r="F1657" s="3" t="s">
        <v>3240</v>
      </c>
      <c r="G1657" s="3" t="s">
        <v>2405</v>
      </c>
    </row>
    <row r="1658" spans="1:20">
      <c r="A1658" s="3" t="s">
        <v>3241</v>
      </c>
      <c r="E1658" s="3" t="s">
        <v>88</v>
      </c>
      <c r="F1658" s="3" t="s">
        <v>3242</v>
      </c>
      <c r="G1658" s="3" t="s">
        <v>2405</v>
      </c>
    </row>
    <row r="1659" spans="1:20">
      <c r="A1659" s="3" t="s">
        <v>3243</v>
      </c>
      <c r="E1659" s="3" t="s">
        <v>604</v>
      </c>
      <c r="F1659" s="3" t="s">
        <v>3244</v>
      </c>
      <c r="G1659" s="3" t="s">
        <v>2405</v>
      </c>
    </row>
    <row r="1660" spans="1:20">
      <c r="A1660" s="3" t="s">
        <v>3245</v>
      </c>
      <c r="E1660" s="3" t="s">
        <v>70</v>
      </c>
      <c r="F1660" s="3" t="s">
        <v>3246</v>
      </c>
      <c r="G1660" s="3" t="s">
        <v>2405</v>
      </c>
    </row>
    <row r="1661" spans="1:20">
      <c r="A1661" s="3" t="s">
        <v>3247</v>
      </c>
      <c r="E1661" s="3" t="s">
        <v>3248</v>
      </c>
      <c r="F1661" s="3" t="s">
        <v>3249</v>
      </c>
      <c r="G1661" s="3" t="s">
        <v>2405</v>
      </c>
    </row>
    <row r="1662" spans="1:20">
      <c r="A1662" s="3" t="s">
        <v>3250</v>
      </c>
      <c r="E1662" s="3" t="s">
        <v>117</v>
      </c>
      <c r="F1662" s="3" t="s">
        <v>3251</v>
      </c>
      <c r="G1662" s="3" t="s">
        <v>2405</v>
      </c>
      <c r="S1662" s="6">
        <v>4454114.83</v>
      </c>
      <c r="T1662" s="5">
        <v>-0.1009</v>
      </c>
    </row>
    <row r="1663" spans="1:20">
      <c r="A1663" s="3" t="s">
        <v>3252</v>
      </c>
      <c r="E1663" s="3" t="s">
        <v>3253</v>
      </c>
      <c r="F1663" s="3" t="s">
        <v>3254</v>
      </c>
      <c r="G1663" s="3" t="s">
        <v>2405</v>
      </c>
    </row>
    <row r="1664" spans="1:20">
      <c r="A1664" s="3" t="s">
        <v>3255</v>
      </c>
      <c r="E1664" s="3" t="s">
        <v>3256</v>
      </c>
      <c r="F1664" s="3" t="s">
        <v>3257</v>
      </c>
      <c r="G1664" s="3" t="s">
        <v>2405</v>
      </c>
    </row>
    <row r="1665" spans="1:14">
      <c r="A1665" s="3" t="s">
        <v>3258</v>
      </c>
      <c r="E1665" s="3" t="s">
        <v>3259</v>
      </c>
      <c r="F1665" s="3" t="s">
        <v>3260</v>
      </c>
      <c r="G1665" s="3" t="s">
        <v>2405</v>
      </c>
    </row>
    <row r="1666" spans="1:14">
      <c r="A1666" s="3" t="s">
        <v>3261</v>
      </c>
      <c r="E1666" s="3" t="s">
        <v>3262</v>
      </c>
      <c r="F1666" s="3" t="s">
        <v>3263</v>
      </c>
      <c r="G1666" s="3" t="s">
        <v>2405</v>
      </c>
    </row>
    <row r="1667" spans="1:14">
      <c r="A1667" s="3" t="s">
        <v>3264</v>
      </c>
      <c r="E1667" s="3" t="s">
        <v>70</v>
      </c>
      <c r="F1667" s="3" t="s">
        <v>3265</v>
      </c>
      <c r="G1667" s="3" t="s">
        <v>2405</v>
      </c>
    </row>
    <row r="1668" spans="1:14">
      <c r="A1668" s="3" t="s">
        <v>3266</v>
      </c>
      <c r="E1668" s="3" t="s">
        <v>636</v>
      </c>
      <c r="F1668" s="3" t="s">
        <v>3267</v>
      </c>
      <c r="G1668" s="3" t="s">
        <v>2405</v>
      </c>
    </row>
    <row r="1669" spans="1:14">
      <c r="A1669" s="3" t="s">
        <v>3268</v>
      </c>
      <c r="E1669" s="3" t="s">
        <v>3269</v>
      </c>
      <c r="F1669" s="3" t="s">
        <v>3270</v>
      </c>
      <c r="G1669" s="3" t="s">
        <v>2405</v>
      </c>
    </row>
    <row r="1670" spans="1:14">
      <c r="A1670" s="3" t="s">
        <v>3271</v>
      </c>
      <c r="E1670" s="3" t="s">
        <v>3272</v>
      </c>
      <c r="F1670" s="3" t="s">
        <v>3273</v>
      </c>
      <c r="G1670" s="3" t="s">
        <v>2405</v>
      </c>
    </row>
    <row r="1671" spans="1:14">
      <c r="A1671" s="3" t="s">
        <v>3274</v>
      </c>
      <c r="E1671" s="3" t="s">
        <v>27</v>
      </c>
      <c r="F1671" s="3" t="s">
        <v>3275</v>
      </c>
      <c r="G1671" s="3" t="s">
        <v>2405</v>
      </c>
      <c r="H1671" s="3" t="s">
        <v>84</v>
      </c>
      <c r="K1671" s="3">
        <v>0</v>
      </c>
      <c r="L1671" s="3">
        <v>2</v>
      </c>
      <c r="N1671" s="3" t="s">
        <v>77</v>
      </c>
    </row>
    <row r="1672" spans="1:14">
      <c r="A1672" s="3" t="s">
        <v>3276</v>
      </c>
      <c r="E1672" s="3" t="s">
        <v>70</v>
      </c>
      <c r="F1672" s="3" t="s">
        <v>3277</v>
      </c>
      <c r="G1672" s="3" t="s">
        <v>2405</v>
      </c>
    </row>
    <row r="1673" spans="1:14">
      <c r="A1673" s="3" t="s">
        <v>3278</v>
      </c>
      <c r="E1673" s="3" t="s">
        <v>3279</v>
      </c>
      <c r="F1673" s="3" t="s">
        <v>3280</v>
      </c>
      <c r="G1673" s="3" t="s">
        <v>2405</v>
      </c>
    </row>
    <row r="1674" spans="1:14">
      <c r="A1674" s="3" t="s">
        <v>3281</v>
      </c>
      <c r="E1674" s="3" t="s">
        <v>3282</v>
      </c>
      <c r="F1674" s="3" t="s">
        <v>3283</v>
      </c>
      <c r="G1674" s="3" t="s">
        <v>2405</v>
      </c>
      <c r="K1674" s="3">
        <v>0</v>
      </c>
      <c r="L1674" s="3">
        <v>1</v>
      </c>
      <c r="N1674" s="3" t="s">
        <v>3284</v>
      </c>
    </row>
    <row r="1675" spans="1:14">
      <c r="A1675" s="3" t="s">
        <v>3285</v>
      </c>
      <c r="E1675" s="3" t="s">
        <v>3286</v>
      </c>
      <c r="F1675" s="3" t="s">
        <v>3287</v>
      </c>
      <c r="G1675" s="3" t="s">
        <v>2405</v>
      </c>
      <c r="H1675" s="3" t="s">
        <v>3288</v>
      </c>
    </row>
    <row r="1676" spans="1:14">
      <c r="A1676" s="3" t="s">
        <v>3289</v>
      </c>
      <c r="E1676" s="3" t="s">
        <v>3290</v>
      </c>
      <c r="F1676" s="3" t="s">
        <v>3291</v>
      </c>
      <c r="G1676" s="3" t="s">
        <v>2405</v>
      </c>
    </row>
    <row r="1677" spans="1:14">
      <c r="A1677" s="3" t="s">
        <v>3292</v>
      </c>
      <c r="E1677" s="3" t="s">
        <v>636</v>
      </c>
      <c r="F1677" s="3" t="s">
        <v>3293</v>
      </c>
      <c r="G1677" s="3" t="s">
        <v>2405</v>
      </c>
    </row>
    <row r="1678" spans="1:14">
      <c r="A1678" s="3" t="s">
        <v>3294</v>
      </c>
      <c r="E1678" s="3" t="s">
        <v>838</v>
      </c>
      <c r="F1678" s="3" t="s">
        <v>3295</v>
      </c>
      <c r="G1678" s="3" t="s">
        <v>2405</v>
      </c>
    </row>
    <row r="1679" spans="1:14">
      <c r="A1679" s="3" t="s">
        <v>3296</v>
      </c>
      <c r="E1679" s="3" t="s">
        <v>149</v>
      </c>
      <c r="F1679" s="3" t="s">
        <v>3297</v>
      </c>
      <c r="G1679" s="3" t="s">
        <v>2405</v>
      </c>
    </row>
    <row r="1680" spans="1:14">
      <c r="A1680" s="3" t="s">
        <v>3298</v>
      </c>
      <c r="E1680" s="3" t="s">
        <v>530</v>
      </c>
      <c r="F1680" s="3" t="s">
        <v>3299</v>
      </c>
      <c r="G1680" s="3" t="s">
        <v>2405</v>
      </c>
    </row>
    <row r="1681" spans="1:20">
      <c r="A1681" s="3" t="s">
        <v>3300</v>
      </c>
      <c r="E1681" s="3" t="s">
        <v>3301</v>
      </c>
      <c r="F1681" s="3" t="s">
        <v>3302</v>
      </c>
      <c r="G1681" s="3" t="s">
        <v>2405</v>
      </c>
      <c r="S1681" s="6">
        <v>1749.83</v>
      </c>
      <c r="T1681" s="5">
        <v>-0.46529999999999999</v>
      </c>
    </row>
    <row r="1682" spans="1:20">
      <c r="A1682" s="3" t="s">
        <v>3303</v>
      </c>
      <c r="E1682" s="3" t="s">
        <v>3304</v>
      </c>
      <c r="F1682" s="3" t="s">
        <v>3305</v>
      </c>
      <c r="G1682" s="3" t="s">
        <v>2405</v>
      </c>
    </row>
    <row r="1683" spans="1:20">
      <c r="A1683" s="3" t="s">
        <v>3306</v>
      </c>
      <c r="E1683" s="3" t="s">
        <v>3307</v>
      </c>
      <c r="F1683" s="3" t="s">
        <v>3308</v>
      </c>
      <c r="G1683" s="3" t="s">
        <v>2405</v>
      </c>
    </row>
    <row r="1684" spans="1:20">
      <c r="A1684" s="3" t="s">
        <v>3309</v>
      </c>
      <c r="E1684" s="3" t="s">
        <v>2131</v>
      </c>
      <c r="F1684" s="3" t="s">
        <v>3310</v>
      </c>
      <c r="G1684" s="3" t="s">
        <v>2405</v>
      </c>
    </row>
    <row r="1685" spans="1:20">
      <c r="A1685" s="3" t="s">
        <v>3311</v>
      </c>
      <c r="E1685" s="3" t="s">
        <v>27</v>
      </c>
      <c r="F1685" s="3" t="s">
        <v>3312</v>
      </c>
      <c r="G1685" s="3" t="s">
        <v>2405</v>
      </c>
    </row>
    <row r="1686" spans="1:20">
      <c r="A1686" s="3" t="s">
        <v>1997</v>
      </c>
      <c r="E1686" s="3" t="s">
        <v>636</v>
      </c>
      <c r="F1686" s="3" t="s">
        <v>1998</v>
      </c>
      <c r="G1686" s="3" t="s">
        <v>103</v>
      </c>
      <c r="S1686" s="6">
        <v>5345751.67</v>
      </c>
      <c r="T1686" s="5">
        <v>-0.20899999999999999</v>
      </c>
    </row>
    <row r="1687" spans="1:20">
      <c r="A1687" s="3" t="s">
        <v>3313</v>
      </c>
      <c r="E1687" s="3" t="s">
        <v>3314</v>
      </c>
      <c r="F1687" s="3" t="s">
        <v>3315</v>
      </c>
      <c r="G1687" s="3" t="s">
        <v>2405</v>
      </c>
    </row>
    <row r="1688" spans="1:20">
      <c r="A1688" s="3" t="s">
        <v>3316</v>
      </c>
      <c r="E1688" s="3" t="s">
        <v>59</v>
      </c>
      <c r="F1688" s="3" t="s">
        <v>3317</v>
      </c>
      <c r="G1688" s="3" t="s">
        <v>2405</v>
      </c>
    </row>
    <row r="1689" spans="1:20">
      <c r="A1689" s="3" t="s">
        <v>3321</v>
      </c>
      <c r="E1689" s="3" t="s">
        <v>70</v>
      </c>
      <c r="F1689" s="3" t="s">
        <v>3322</v>
      </c>
      <c r="G1689" s="3" t="s">
        <v>2405</v>
      </c>
      <c r="H1689" s="3" t="s">
        <v>39</v>
      </c>
      <c r="T1689" s="5">
        <v>-0.2016</v>
      </c>
    </row>
    <row r="1690" spans="1:20">
      <c r="A1690" s="3" t="s">
        <v>3323</v>
      </c>
      <c r="E1690" s="3" t="s">
        <v>3324</v>
      </c>
      <c r="F1690" s="3" t="s">
        <v>3325</v>
      </c>
      <c r="G1690" s="3" t="s">
        <v>2405</v>
      </c>
    </row>
    <row r="1691" spans="1:20">
      <c r="A1691" s="3" t="s">
        <v>3326</v>
      </c>
      <c r="E1691" s="3" t="s">
        <v>447</v>
      </c>
      <c r="F1691" s="3" t="s">
        <v>3327</v>
      </c>
      <c r="G1691" s="3" t="s">
        <v>2405</v>
      </c>
    </row>
    <row r="1692" spans="1:20">
      <c r="A1692" s="3" t="s">
        <v>3328</v>
      </c>
      <c r="E1692" s="3" t="s">
        <v>1289</v>
      </c>
      <c r="F1692" s="3" t="s">
        <v>3329</v>
      </c>
      <c r="G1692" s="3" t="s">
        <v>2405</v>
      </c>
      <c r="S1692" s="6">
        <v>70478.67</v>
      </c>
      <c r="T1692" s="5">
        <v>-5.0999999999999997E-2</v>
      </c>
    </row>
    <row r="1693" spans="1:20">
      <c r="A1693" s="3" t="s">
        <v>3330</v>
      </c>
      <c r="E1693" s="3" t="s">
        <v>70</v>
      </c>
      <c r="F1693" s="3" t="s">
        <v>3331</v>
      </c>
      <c r="G1693" s="3" t="s">
        <v>2405</v>
      </c>
    </row>
    <row r="1694" spans="1:20">
      <c r="A1694" s="3" t="s">
        <v>3332</v>
      </c>
      <c r="E1694" s="3" t="s">
        <v>3333</v>
      </c>
      <c r="F1694" s="3" t="s">
        <v>3334</v>
      </c>
      <c r="G1694" s="3" t="s">
        <v>2405</v>
      </c>
    </row>
    <row r="1695" spans="1:20">
      <c r="A1695" s="3" t="s">
        <v>2024</v>
      </c>
      <c r="E1695" s="3" t="s">
        <v>70</v>
      </c>
      <c r="F1695" s="3" t="s">
        <v>2025</v>
      </c>
      <c r="G1695" s="3" t="s">
        <v>290</v>
      </c>
      <c r="H1695" s="3" t="s">
        <v>23</v>
      </c>
    </row>
    <row r="1696" spans="1:20">
      <c r="A1696" s="3" t="s">
        <v>3335</v>
      </c>
      <c r="E1696" s="3" t="s">
        <v>588</v>
      </c>
      <c r="F1696" s="3" t="s">
        <v>3336</v>
      </c>
      <c r="G1696" s="3" t="s">
        <v>2405</v>
      </c>
    </row>
    <row r="1697" spans="1:20">
      <c r="A1697" s="3" t="s">
        <v>3337</v>
      </c>
      <c r="E1697" s="3" t="s">
        <v>3338</v>
      </c>
      <c r="F1697" s="3" t="s">
        <v>3339</v>
      </c>
      <c r="G1697" s="3" t="s">
        <v>2405</v>
      </c>
    </row>
    <row r="1698" spans="1:20">
      <c r="A1698" s="3" t="s">
        <v>3340</v>
      </c>
      <c r="E1698" s="3" t="s">
        <v>807</v>
      </c>
      <c r="F1698" s="3" t="s">
        <v>3341</v>
      </c>
      <c r="G1698" s="3" t="s">
        <v>2405</v>
      </c>
      <c r="T1698" s="5">
        <v>0.23430000000000001</v>
      </c>
    </row>
    <row r="1699" spans="1:20">
      <c r="A1699" s="3" t="s">
        <v>3342</v>
      </c>
      <c r="E1699" s="3" t="s">
        <v>1995</v>
      </c>
      <c r="F1699" s="3" t="s">
        <v>3343</v>
      </c>
      <c r="G1699" s="3" t="s">
        <v>2405</v>
      </c>
      <c r="H1699" s="3" t="s">
        <v>39</v>
      </c>
    </row>
    <row r="1700" spans="1:20">
      <c r="A1700" s="3" t="s">
        <v>3344</v>
      </c>
      <c r="E1700" s="3" t="s">
        <v>70</v>
      </c>
      <c r="F1700" s="3" t="s">
        <v>3345</v>
      </c>
      <c r="G1700" s="3" t="s">
        <v>2405</v>
      </c>
    </row>
    <row r="1701" spans="1:20">
      <c r="A1701" s="3" t="s">
        <v>3346</v>
      </c>
      <c r="E1701" s="3" t="s">
        <v>1870</v>
      </c>
      <c r="F1701" s="3" t="s">
        <v>3347</v>
      </c>
      <c r="G1701" s="3" t="s">
        <v>2881</v>
      </c>
    </row>
    <row r="1702" spans="1:20">
      <c r="A1702" s="3" t="s">
        <v>3348</v>
      </c>
      <c r="E1702" s="3" t="s">
        <v>1794</v>
      </c>
      <c r="F1702" s="3" t="s">
        <v>3349</v>
      </c>
      <c r="G1702" s="3" t="s">
        <v>2405</v>
      </c>
    </row>
    <row r="1703" spans="1:20">
      <c r="A1703" s="3" t="s">
        <v>3350</v>
      </c>
      <c r="E1703" s="3" t="s">
        <v>2215</v>
      </c>
      <c r="F1703" s="3" t="s">
        <v>3351</v>
      </c>
      <c r="G1703" s="3" t="s">
        <v>2405</v>
      </c>
    </row>
    <row r="1704" spans="1:20">
      <c r="A1704" s="3" t="s">
        <v>3352</v>
      </c>
      <c r="E1704" s="3" t="s">
        <v>59</v>
      </c>
      <c r="F1704" s="3" t="s">
        <v>3353</v>
      </c>
      <c r="G1704" s="3" t="s">
        <v>2405</v>
      </c>
    </row>
    <row r="1705" spans="1:20">
      <c r="A1705" s="3" t="s">
        <v>2059</v>
      </c>
      <c r="E1705" s="3" t="s">
        <v>2060</v>
      </c>
      <c r="F1705" s="3" t="s">
        <v>2061</v>
      </c>
      <c r="G1705" s="3" t="s">
        <v>103</v>
      </c>
    </row>
    <row r="1706" spans="1:20">
      <c r="A1706" s="3" t="s">
        <v>3354</v>
      </c>
      <c r="E1706" s="3" t="s">
        <v>3355</v>
      </c>
      <c r="F1706" s="3" t="s">
        <v>3356</v>
      </c>
      <c r="G1706" s="3" t="s">
        <v>2405</v>
      </c>
    </row>
    <row r="1707" spans="1:20">
      <c r="A1707" s="3" t="s">
        <v>3357</v>
      </c>
      <c r="E1707" s="3" t="s">
        <v>3358</v>
      </c>
      <c r="F1707" s="3" t="s">
        <v>3359</v>
      </c>
      <c r="G1707" s="3" t="s">
        <v>2405</v>
      </c>
      <c r="T1707" s="5">
        <v>-0.14729999999999999</v>
      </c>
    </row>
    <row r="1708" spans="1:20">
      <c r="A1708" s="3" t="s">
        <v>3360</v>
      </c>
      <c r="E1708" s="3" t="s">
        <v>137</v>
      </c>
      <c r="F1708" s="3" t="s">
        <v>3361</v>
      </c>
      <c r="G1708" s="3" t="s">
        <v>2405</v>
      </c>
    </row>
    <row r="1709" spans="1:20">
      <c r="A1709" s="3" t="s">
        <v>3362</v>
      </c>
      <c r="E1709" s="3" t="s">
        <v>1875</v>
      </c>
      <c r="F1709" s="3" t="s">
        <v>3363</v>
      </c>
      <c r="G1709" s="3" t="s">
        <v>2405</v>
      </c>
      <c r="S1709" s="6">
        <v>9058223.3300000001</v>
      </c>
      <c r="T1709" s="5">
        <v>-0.30719999999999997</v>
      </c>
    </row>
    <row r="1710" spans="1:20">
      <c r="A1710" s="3" t="s">
        <v>3364</v>
      </c>
      <c r="E1710" s="3" t="s">
        <v>3365</v>
      </c>
      <c r="F1710" s="3" t="s">
        <v>3366</v>
      </c>
      <c r="G1710" s="3" t="s">
        <v>2405</v>
      </c>
    </row>
    <row r="1711" spans="1:20">
      <c r="A1711" s="3" t="s">
        <v>3367</v>
      </c>
      <c r="E1711" s="3" t="s">
        <v>636</v>
      </c>
      <c r="F1711" s="3" t="s">
        <v>3367</v>
      </c>
      <c r="G1711" s="3" t="s">
        <v>2405</v>
      </c>
    </row>
    <row r="1712" spans="1:20">
      <c r="A1712" s="3" t="s">
        <v>3368</v>
      </c>
      <c r="E1712" s="3" t="s">
        <v>3369</v>
      </c>
      <c r="F1712" s="3" t="s">
        <v>3370</v>
      </c>
      <c r="G1712" s="3" t="s">
        <v>2405</v>
      </c>
    </row>
    <row r="1713" spans="1:20">
      <c r="A1713" s="3" t="s">
        <v>3371</v>
      </c>
      <c r="E1713" s="3" t="s">
        <v>37</v>
      </c>
      <c r="F1713" s="3" t="s">
        <v>3372</v>
      </c>
      <c r="G1713" s="3" t="s">
        <v>2405</v>
      </c>
    </row>
    <row r="1714" spans="1:20">
      <c r="A1714" s="3" t="s">
        <v>3373</v>
      </c>
      <c r="E1714" s="3" t="s">
        <v>88</v>
      </c>
      <c r="F1714" s="3" t="s">
        <v>3374</v>
      </c>
      <c r="G1714" s="3" t="s">
        <v>2405</v>
      </c>
      <c r="H1714" s="3" t="s">
        <v>39</v>
      </c>
    </row>
    <row r="1715" spans="1:20">
      <c r="A1715" s="3" t="s">
        <v>3375</v>
      </c>
      <c r="E1715" s="3" t="s">
        <v>439</v>
      </c>
      <c r="F1715" s="3" t="s">
        <v>3376</v>
      </c>
      <c r="G1715" s="3" t="s">
        <v>2405</v>
      </c>
    </row>
    <row r="1716" spans="1:20">
      <c r="A1716" s="3" t="s">
        <v>3377</v>
      </c>
      <c r="E1716" s="3" t="s">
        <v>20</v>
      </c>
      <c r="F1716" s="3" t="s">
        <v>3378</v>
      </c>
      <c r="G1716" s="3" t="s">
        <v>2405</v>
      </c>
    </row>
    <row r="1717" spans="1:20">
      <c r="A1717" s="3" t="s">
        <v>3379</v>
      </c>
      <c r="E1717" s="3" t="s">
        <v>3380</v>
      </c>
      <c r="F1717" s="3" t="s">
        <v>3381</v>
      </c>
      <c r="G1717" s="3" t="s">
        <v>2405</v>
      </c>
      <c r="H1717" s="3" t="s">
        <v>1129</v>
      </c>
    </row>
    <row r="1718" spans="1:20">
      <c r="A1718" s="3" t="s">
        <v>3382</v>
      </c>
      <c r="E1718" s="3" t="s">
        <v>371</v>
      </c>
      <c r="F1718" s="3" t="s">
        <v>3383</v>
      </c>
      <c r="G1718" s="3" t="s">
        <v>2405</v>
      </c>
    </row>
    <row r="1719" spans="1:20">
      <c r="A1719" s="3" t="s">
        <v>3384</v>
      </c>
      <c r="E1719" s="3" t="s">
        <v>3385</v>
      </c>
      <c r="F1719" s="3" t="s">
        <v>3386</v>
      </c>
      <c r="G1719" s="3" t="s">
        <v>2405</v>
      </c>
    </row>
    <row r="1720" spans="1:20">
      <c r="A1720" s="3" t="s">
        <v>3387</v>
      </c>
      <c r="E1720" s="3" t="s">
        <v>2134</v>
      </c>
      <c r="F1720" s="3" t="s">
        <v>3388</v>
      </c>
      <c r="G1720" s="3" t="s">
        <v>2405</v>
      </c>
    </row>
    <row r="1721" spans="1:20">
      <c r="A1721" s="3" t="s">
        <v>3389</v>
      </c>
      <c r="E1721" s="3" t="s">
        <v>482</v>
      </c>
      <c r="F1721" s="3" t="s">
        <v>3390</v>
      </c>
      <c r="G1721" s="3" t="s">
        <v>2405</v>
      </c>
    </row>
    <row r="1722" spans="1:20">
      <c r="A1722" s="3" t="s">
        <v>3391</v>
      </c>
      <c r="E1722" s="3" t="s">
        <v>196</v>
      </c>
      <c r="F1722" s="3" t="s">
        <v>3392</v>
      </c>
      <c r="G1722" s="3" t="s">
        <v>2405</v>
      </c>
    </row>
    <row r="1723" spans="1:20">
      <c r="A1723" s="3" t="s">
        <v>3393</v>
      </c>
      <c r="E1723" s="3" t="s">
        <v>838</v>
      </c>
      <c r="F1723" s="3" t="s">
        <v>3394</v>
      </c>
      <c r="G1723" s="3" t="s">
        <v>2405</v>
      </c>
      <c r="S1723" s="6">
        <v>10713587.17</v>
      </c>
      <c r="T1723" s="5">
        <v>-0.152</v>
      </c>
    </row>
    <row r="1724" spans="1:20">
      <c r="A1724" s="3" t="s">
        <v>3395</v>
      </c>
      <c r="E1724" s="3" t="s">
        <v>59</v>
      </c>
      <c r="F1724" s="3" t="s">
        <v>3396</v>
      </c>
      <c r="G1724" s="3" t="s">
        <v>2405</v>
      </c>
    </row>
    <row r="1725" spans="1:20">
      <c r="A1725" s="3" t="s">
        <v>3397</v>
      </c>
      <c r="E1725" s="3" t="s">
        <v>59</v>
      </c>
      <c r="F1725" s="3" t="s">
        <v>3398</v>
      </c>
      <c r="G1725" s="3" t="s">
        <v>2405</v>
      </c>
    </row>
    <row r="1726" spans="1:20">
      <c r="A1726" s="3" t="s">
        <v>3399</v>
      </c>
      <c r="E1726" s="3" t="s">
        <v>48</v>
      </c>
      <c r="F1726" s="3" t="s">
        <v>3400</v>
      </c>
      <c r="G1726" s="3" t="s">
        <v>2405</v>
      </c>
    </row>
    <row r="1727" spans="1:20">
      <c r="A1727" s="3" t="s">
        <v>2133</v>
      </c>
      <c r="E1727" s="3" t="s">
        <v>2134</v>
      </c>
      <c r="F1727" s="3" t="s">
        <v>2135</v>
      </c>
      <c r="G1727" s="3" t="s">
        <v>103</v>
      </c>
      <c r="H1727" s="3" t="s">
        <v>39</v>
      </c>
    </row>
    <row r="1728" spans="1:20">
      <c r="A1728" s="3" t="s">
        <v>3401</v>
      </c>
      <c r="E1728" s="3" t="s">
        <v>3402</v>
      </c>
      <c r="F1728" s="3" t="s">
        <v>3403</v>
      </c>
      <c r="G1728" s="3" t="s">
        <v>2405</v>
      </c>
    </row>
    <row r="1729" spans="1:20">
      <c r="A1729" s="3" t="s">
        <v>3404</v>
      </c>
      <c r="E1729" s="3" t="s">
        <v>3405</v>
      </c>
      <c r="F1729" s="3" t="s">
        <v>3406</v>
      </c>
      <c r="G1729" s="3" t="s">
        <v>2405</v>
      </c>
    </row>
    <row r="1730" spans="1:20">
      <c r="A1730" s="3" t="s">
        <v>3407</v>
      </c>
      <c r="E1730" s="3" t="s">
        <v>70</v>
      </c>
      <c r="F1730" s="3" t="s">
        <v>3408</v>
      </c>
      <c r="G1730" s="3" t="s">
        <v>2405</v>
      </c>
    </row>
    <row r="1731" spans="1:20">
      <c r="A1731" s="3" t="s">
        <v>3409</v>
      </c>
      <c r="E1731" s="3" t="s">
        <v>412</v>
      </c>
      <c r="F1731" s="3" t="s">
        <v>3410</v>
      </c>
      <c r="G1731" s="3" t="s">
        <v>2405</v>
      </c>
    </row>
    <row r="1732" spans="1:20">
      <c r="A1732" s="3" t="s">
        <v>3411</v>
      </c>
      <c r="E1732" s="3" t="s">
        <v>458</v>
      </c>
      <c r="F1732" s="3" t="s">
        <v>3412</v>
      </c>
      <c r="G1732" s="3" t="s">
        <v>2405</v>
      </c>
    </row>
    <row r="1733" spans="1:20">
      <c r="A1733" s="3" t="s">
        <v>3413</v>
      </c>
      <c r="E1733" s="3" t="s">
        <v>48</v>
      </c>
      <c r="F1733" s="3" t="s">
        <v>3414</v>
      </c>
      <c r="G1733" s="3" t="s">
        <v>2405</v>
      </c>
    </row>
    <row r="1734" spans="1:20">
      <c r="A1734" s="3" t="s">
        <v>2155</v>
      </c>
      <c r="E1734" s="3" t="s">
        <v>70</v>
      </c>
      <c r="F1734" s="3" t="s">
        <v>2156</v>
      </c>
      <c r="G1734" s="3" t="s">
        <v>1218</v>
      </c>
      <c r="H1734" s="3" t="s">
        <v>39</v>
      </c>
    </row>
    <row r="1735" spans="1:20">
      <c r="A1735" s="3" t="s">
        <v>3415</v>
      </c>
      <c r="E1735" s="3" t="s">
        <v>59</v>
      </c>
      <c r="F1735" s="3" t="s">
        <v>3416</v>
      </c>
      <c r="G1735" s="3" t="s">
        <v>2405</v>
      </c>
    </row>
    <row r="1736" spans="1:20">
      <c r="A1736" s="3" t="s">
        <v>3417</v>
      </c>
      <c r="E1736" s="3" t="s">
        <v>70</v>
      </c>
      <c r="F1736" s="3" t="s">
        <v>3418</v>
      </c>
      <c r="G1736" s="3" t="s">
        <v>2405</v>
      </c>
    </row>
    <row r="1737" spans="1:20">
      <c r="A1737" s="3" t="s">
        <v>3419</v>
      </c>
      <c r="E1737" s="3" t="s">
        <v>3420</v>
      </c>
      <c r="F1737" s="3" t="s">
        <v>3421</v>
      </c>
      <c r="G1737" s="3" t="s">
        <v>2405</v>
      </c>
    </row>
    <row r="1738" spans="1:20">
      <c r="A1738" s="3" t="s">
        <v>3422</v>
      </c>
      <c r="E1738" s="3" t="s">
        <v>3423</v>
      </c>
      <c r="F1738" s="3" t="s">
        <v>3424</v>
      </c>
      <c r="G1738" s="3" t="s">
        <v>2405</v>
      </c>
    </row>
    <row r="1739" spans="1:20">
      <c r="A1739" s="3" t="s">
        <v>2173</v>
      </c>
      <c r="E1739" s="3" t="s">
        <v>427</v>
      </c>
      <c r="F1739" s="3" t="s">
        <v>2174</v>
      </c>
      <c r="G1739" s="3" t="s">
        <v>103</v>
      </c>
    </row>
    <row r="1740" spans="1:20">
      <c r="A1740" s="3" t="s">
        <v>3425</v>
      </c>
      <c r="E1740" s="3" t="s">
        <v>70</v>
      </c>
      <c r="F1740" s="3" t="s">
        <v>3426</v>
      </c>
      <c r="G1740" s="3" t="s">
        <v>2405</v>
      </c>
    </row>
    <row r="1741" spans="1:20">
      <c r="A1741" s="3" t="s">
        <v>3427</v>
      </c>
      <c r="E1741" s="3" t="s">
        <v>48</v>
      </c>
      <c r="F1741" s="3" t="s">
        <v>3428</v>
      </c>
      <c r="G1741" s="3" t="s">
        <v>2405</v>
      </c>
    </row>
    <row r="1742" spans="1:20">
      <c r="A1742" s="3" t="s">
        <v>3429</v>
      </c>
      <c r="E1742" s="3" t="s">
        <v>3430</v>
      </c>
      <c r="F1742" s="3" t="s">
        <v>3431</v>
      </c>
      <c r="G1742" s="3" t="s">
        <v>2405</v>
      </c>
      <c r="H1742" s="3" t="s">
        <v>84</v>
      </c>
    </row>
    <row r="1743" spans="1:20">
      <c r="A1743" s="3" t="s">
        <v>3432</v>
      </c>
      <c r="E1743" s="3" t="s">
        <v>3433</v>
      </c>
      <c r="F1743" s="3" t="s">
        <v>3434</v>
      </c>
      <c r="G1743" s="3" t="s">
        <v>2405</v>
      </c>
      <c r="S1743" s="6">
        <v>3658168.5</v>
      </c>
      <c r="T1743" s="5">
        <v>-0.20499999999999999</v>
      </c>
    </row>
    <row r="1744" spans="1:20">
      <c r="A1744" s="3" t="s">
        <v>2231</v>
      </c>
      <c r="E1744" s="3" t="s">
        <v>70</v>
      </c>
      <c r="F1744" s="3" t="s">
        <v>2232</v>
      </c>
      <c r="G1744" s="3" t="s">
        <v>290</v>
      </c>
      <c r="H1744" s="3" t="s">
        <v>39</v>
      </c>
    </row>
    <row r="1745" spans="1:14">
      <c r="A1745" s="3" t="s">
        <v>3435</v>
      </c>
      <c r="E1745" s="3" t="s">
        <v>70</v>
      </c>
      <c r="F1745" s="3" t="s">
        <v>3436</v>
      </c>
      <c r="G1745" s="3" t="s">
        <v>2405</v>
      </c>
    </row>
    <row r="1746" spans="1:14">
      <c r="A1746" s="3" t="s">
        <v>3437</v>
      </c>
      <c r="E1746" s="3" t="s">
        <v>653</v>
      </c>
      <c r="F1746" s="3" t="s">
        <v>3438</v>
      </c>
      <c r="G1746" s="3" t="s">
        <v>2405</v>
      </c>
      <c r="H1746" s="3" t="s">
        <v>39</v>
      </c>
    </row>
    <row r="1747" spans="1:14">
      <c r="A1747" s="3" t="s">
        <v>3439</v>
      </c>
      <c r="E1747" s="3" t="s">
        <v>218</v>
      </c>
      <c r="F1747" s="3" t="s">
        <v>3440</v>
      </c>
      <c r="G1747" s="3" t="s">
        <v>2405</v>
      </c>
      <c r="H1747" s="3" t="s">
        <v>54</v>
      </c>
    </row>
    <row r="1748" spans="1:14">
      <c r="A1748" s="3" t="s">
        <v>2243</v>
      </c>
      <c r="E1748" s="3" t="s">
        <v>2244</v>
      </c>
      <c r="F1748" s="3" t="s">
        <v>2245</v>
      </c>
      <c r="G1748" s="3" t="s">
        <v>103</v>
      </c>
    </row>
    <row r="1749" spans="1:14">
      <c r="A1749" s="3" t="s">
        <v>3441</v>
      </c>
      <c r="E1749" s="3" t="s">
        <v>212</v>
      </c>
      <c r="F1749" s="3" t="s">
        <v>3442</v>
      </c>
      <c r="G1749" s="3" t="s">
        <v>2538</v>
      </c>
      <c r="H1749" s="3" t="s">
        <v>373</v>
      </c>
    </row>
    <row r="1750" spans="1:14">
      <c r="A1750" s="3" t="s">
        <v>3443</v>
      </c>
      <c r="E1750" s="3" t="s">
        <v>1166</v>
      </c>
      <c r="F1750" s="3" t="s">
        <v>3444</v>
      </c>
      <c r="G1750" s="3" t="s">
        <v>2405</v>
      </c>
      <c r="H1750" s="3" t="s">
        <v>373</v>
      </c>
      <c r="K1750" s="3">
        <v>0</v>
      </c>
      <c r="L1750" s="3">
        <v>1</v>
      </c>
      <c r="N1750" s="3" t="s">
        <v>40</v>
      </c>
    </row>
    <row r="1751" spans="1:14">
      <c r="A1751" s="3" t="s">
        <v>3445</v>
      </c>
      <c r="E1751" s="3" t="s">
        <v>3324</v>
      </c>
      <c r="F1751" s="3" t="s">
        <v>3446</v>
      </c>
      <c r="G1751" s="3" t="s">
        <v>2405</v>
      </c>
    </row>
    <row r="1752" spans="1:14">
      <c r="A1752" s="3" t="s">
        <v>3447</v>
      </c>
      <c r="E1752" s="3" t="s">
        <v>3448</v>
      </c>
      <c r="F1752" s="3" t="s">
        <v>3449</v>
      </c>
      <c r="G1752" s="3" t="s">
        <v>2405</v>
      </c>
    </row>
    <row r="1753" spans="1:14">
      <c r="A1753" s="3" t="s">
        <v>3450</v>
      </c>
      <c r="E1753" s="3" t="s">
        <v>3451</v>
      </c>
      <c r="F1753" s="3" t="s">
        <v>3452</v>
      </c>
      <c r="G1753" s="3" t="s">
        <v>2405</v>
      </c>
    </row>
    <row r="1754" spans="1:14">
      <c r="A1754" s="3" t="s">
        <v>3453</v>
      </c>
      <c r="E1754" s="3" t="s">
        <v>3454</v>
      </c>
      <c r="F1754" s="3" t="s">
        <v>3455</v>
      </c>
      <c r="G1754" s="3" t="s">
        <v>2405</v>
      </c>
    </row>
    <row r="1755" spans="1:14">
      <c r="A1755" s="3" t="s">
        <v>3456</v>
      </c>
      <c r="E1755" s="3" t="s">
        <v>653</v>
      </c>
      <c r="F1755" s="3" t="s">
        <v>3457</v>
      </c>
      <c r="G1755" s="3" t="s">
        <v>2405</v>
      </c>
    </row>
    <row r="1756" spans="1:14">
      <c r="A1756" s="3" t="s">
        <v>3458</v>
      </c>
      <c r="E1756" s="3" t="s">
        <v>2751</v>
      </c>
      <c r="F1756" s="3" t="s">
        <v>3459</v>
      </c>
      <c r="G1756" s="3" t="s">
        <v>2405</v>
      </c>
    </row>
    <row r="1757" spans="1:14">
      <c r="A1757" s="3" t="s">
        <v>3460</v>
      </c>
      <c r="E1757" s="3" t="s">
        <v>3461</v>
      </c>
      <c r="F1757" s="3" t="s">
        <v>3462</v>
      </c>
      <c r="G1757" s="3" t="s">
        <v>2405</v>
      </c>
      <c r="H1757" s="3" t="s">
        <v>39</v>
      </c>
    </row>
    <row r="1758" spans="1:14">
      <c r="A1758" s="3" t="s">
        <v>3463</v>
      </c>
      <c r="E1758" s="3" t="s">
        <v>371</v>
      </c>
      <c r="F1758" s="3" t="s">
        <v>3464</v>
      </c>
      <c r="G1758" s="3" t="s">
        <v>2405</v>
      </c>
    </row>
    <row r="1759" spans="1:14">
      <c r="A1759" s="3" t="s">
        <v>3465</v>
      </c>
      <c r="E1759" s="3" t="s">
        <v>3466</v>
      </c>
      <c r="F1759" s="3" t="s">
        <v>3467</v>
      </c>
      <c r="G1759" s="3" t="s">
        <v>2405</v>
      </c>
    </row>
    <row r="1760" spans="1:14">
      <c r="A1760" s="3" t="s">
        <v>3129</v>
      </c>
      <c r="E1760" s="3" t="s">
        <v>70</v>
      </c>
      <c r="F1760" s="3" t="s">
        <v>3468</v>
      </c>
      <c r="G1760" s="3" t="s">
        <v>2405</v>
      </c>
    </row>
    <row r="1761" spans="1:20">
      <c r="A1761" s="3" t="s">
        <v>3469</v>
      </c>
      <c r="E1761" s="3" t="s">
        <v>273</v>
      </c>
      <c r="F1761" s="3" t="s">
        <v>3470</v>
      </c>
      <c r="G1761" s="3" t="s">
        <v>2405</v>
      </c>
      <c r="S1761" s="6">
        <v>3622.5</v>
      </c>
      <c r="T1761" s="5">
        <v>-5.8200000000000002E-2</v>
      </c>
    </row>
    <row r="1762" spans="1:20">
      <c r="A1762" s="3" t="s">
        <v>3471</v>
      </c>
      <c r="E1762" s="3" t="s">
        <v>307</v>
      </c>
      <c r="F1762" s="3" t="s">
        <v>3472</v>
      </c>
      <c r="G1762" s="3" t="s">
        <v>2405</v>
      </c>
    </row>
    <row r="1763" spans="1:20">
      <c r="A1763" s="3" t="s">
        <v>3473</v>
      </c>
      <c r="E1763" s="3" t="s">
        <v>769</v>
      </c>
      <c r="F1763" s="3" t="s">
        <v>3474</v>
      </c>
      <c r="G1763" s="3" t="s">
        <v>2405</v>
      </c>
    </row>
    <row r="1764" spans="1:20">
      <c r="A1764" s="3" t="s">
        <v>3475</v>
      </c>
      <c r="E1764" s="3" t="s">
        <v>3256</v>
      </c>
      <c r="F1764" s="3" t="s">
        <v>3475</v>
      </c>
      <c r="G1764" s="3" t="s">
        <v>2405</v>
      </c>
      <c r="K1764" s="3">
        <v>0</v>
      </c>
      <c r="L1764" s="3">
        <v>2</v>
      </c>
      <c r="N1764" s="3" t="s">
        <v>40</v>
      </c>
    </row>
    <row r="1765" spans="1:20">
      <c r="A1765" s="3" t="s">
        <v>3476</v>
      </c>
      <c r="E1765" s="3" t="s">
        <v>551</v>
      </c>
      <c r="F1765" s="3" t="s">
        <v>3477</v>
      </c>
      <c r="G1765" s="3" t="s">
        <v>2405</v>
      </c>
      <c r="H1765" s="3" t="s">
        <v>39</v>
      </c>
    </row>
    <row r="1766" spans="1:20">
      <c r="A1766" s="3" t="s">
        <v>3478</v>
      </c>
      <c r="E1766" s="3" t="s">
        <v>27</v>
      </c>
      <c r="F1766" s="3" t="s">
        <v>3479</v>
      </c>
      <c r="G1766" s="3" t="s">
        <v>2405</v>
      </c>
    </row>
    <row r="1767" spans="1:20">
      <c r="A1767" s="3" t="s">
        <v>3480</v>
      </c>
      <c r="E1767" s="3" t="s">
        <v>70</v>
      </c>
      <c r="F1767" s="3" t="s">
        <v>3481</v>
      </c>
      <c r="G1767" s="3" t="s">
        <v>2405</v>
      </c>
    </row>
    <row r="1768" spans="1:20">
      <c r="A1768" s="3" t="s">
        <v>3482</v>
      </c>
      <c r="E1768" s="3" t="s">
        <v>2771</v>
      </c>
      <c r="F1768" s="3" t="s">
        <v>3483</v>
      </c>
      <c r="G1768" s="3" t="s">
        <v>2405</v>
      </c>
    </row>
    <row r="1769" spans="1:20">
      <c r="A1769" s="3" t="s">
        <v>3484</v>
      </c>
      <c r="E1769" s="3" t="s">
        <v>551</v>
      </c>
      <c r="F1769" s="3" t="s">
        <v>3485</v>
      </c>
      <c r="G1769" s="3" t="s">
        <v>2405</v>
      </c>
      <c r="S1769" s="6">
        <v>4969473.67</v>
      </c>
      <c r="T1769" s="5">
        <v>-0.1749</v>
      </c>
    </row>
    <row r="1770" spans="1:20">
      <c r="A1770" s="3" t="s">
        <v>2313</v>
      </c>
      <c r="E1770" s="3" t="s">
        <v>1634</v>
      </c>
      <c r="F1770" s="3" t="s">
        <v>2314</v>
      </c>
      <c r="G1770" s="3" t="s">
        <v>103</v>
      </c>
      <c r="H1770" s="3" t="s">
        <v>2315</v>
      </c>
    </row>
    <row r="1771" spans="1:20">
      <c r="A1771" s="3" t="s">
        <v>3486</v>
      </c>
      <c r="E1771" s="3" t="s">
        <v>3487</v>
      </c>
      <c r="F1771" s="3" t="s">
        <v>3488</v>
      </c>
      <c r="G1771" s="3" t="s">
        <v>2405</v>
      </c>
    </row>
    <row r="1772" spans="1:20">
      <c r="A1772" s="3" t="s">
        <v>3489</v>
      </c>
      <c r="E1772" s="3" t="s">
        <v>2215</v>
      </c>
      <c r="F1772" s="3" t="s">
        <v>3490</v>
      </c>
      <c r="G1772" s="3" t="s">
        <v>2405</v>
      </c>
    </row>
    <row r="1773" spans="1:20">
      <c r="A1773" s="3" t="s">
        <v>3491</v>
      </c>
      <c r="E1773" s="3" t="s">
        <v>3492</v>
      </c>
      <c r="F1773" s="3" t="s">
        <v>3493</v>
      </c>
      <c r="G1773" s="3" t="s">
        <v>2405</v>
      </c>
    </row>
    <row r="1774" spans="1:20">
      <c r="A1774" s="3" t="s">
        <v>3494</v>
      </c>
      <c r="E1774" s="3" t="s">
        <v>199</v>
      </c>
      <c r="F1774" s="3" t="s">
        <v>3495</v>
      </c>
      <c r="G1774" s="3" t="s">
        <v>2405</v>
      </c>
    </row>
    <row r="1775" spans="1:20">
      <c r="A1775" s="3" t="s">
        <v>3496</v>
      </c>
      <c r="E1775" s="3" t="s">
        <v>273</v>
      </c>
      <c r="F1775" s="3" t="s">
        <v>3497</v>
      </c>
      <c r="G1775" s="3" t="s">
        <v>2405</v>
      </c>
    </row>
    <row r="1776" spans="1:20">
      <c r="A1776" s="3" t="s">
        <v>3498</v>
      </c>
      <c r="E1776" s="3" t="s">
        <v>117</v>
      </c>
      <c r="F1776" s="3" t="s">
        <v>3499</v>
      </c>
      <c r="G1776" s="3" t="s">
        <v>2405</v>
      </c>
      <c r="H1776" s="3" t="s">
        <v>23</v>
      </c>
    </row>
    <row r="1777" spans="1:20">
      <c r="A1777" s="3" t="s">
        <v>3500</v>
      </c>
      <c r="E1777" s="3" t="s">
        <v>742</v>
      </c>
      <c r="F1777" s="3" t="s">
        <v>3501</v>
      </c>
      <c r="G1777" s="3" t="s">
        <v>2405</v>
      </c>
    </row>
    <row r="1778" spans="1:20">
      <c r="A1778" s="3" t="s">
        <v>3502</v>
      </c>
      <c r="E1778" s="3" t="s">
        <v>343</v>
      </c>
      <c r="F1778" s="3" t="s">
        <v>3503</v>
      </c>
      <c r="G1778" s="3" t="s">
        <v>2405</v>
      </c>
    </row>
    <row r="1779" spans="1:20">
      <c r="A1779" s="3" t="s">
        <v>3504</v>
      </c>
      <c r="E1779" s="3" t="s">
        <v>48</v>
      </c>
      <c r="F1779" s="3" t="s">
        <v>3505</v>
      </c>
      <c r="G1779" s="3" t="s">
        <v>2405</v>
      </c>
      <c r="S1779" s="6">
        <v>857446.5</v>
      </c>
      <c r="T1779" s="5">
        <v>0.59019999999999995</v>
      </c>
    </row>
    <row r="1780" spans="1:20">
      <c r="A1780" s="3" t="s">
        <v>3506</v>
      </c>
      <c r="E1780" s="3" t="s">
        <v>3507</v>
      </c>
      <c r="F1780" s="3" t="s">
        <v>3508</v>
      </c>
      <c r="G1780" s="3" t="s">
        <v>2405</v>
      </c>
    </row>
    <row r="1781" spans="1:20">
      <c r="A1781" s="3" t="s">
        <v>3509</v>
      </c>
      <c r="E1781" s="3" t="s">
        <v>454</v>
      </c>
      <c r="F1781" s="3" t="s">
        <v>3510</v>
      </c>
      <c r="G1781" s="3" t="s">
        <v>2405</v>
      </c>
    </row>
    <row r="1782" spans="1:20">
      <c r="A1782" s="3" t="s">
        <v>3511</v>
      </c>
      <c r="E1782" s="3" t="s">
        <v>3512</v>
      </c>
      <c r="F1782" s="3" t="s">
        <v>3513</v>
      </c>
      <c r="G1782" s="3" t="s">
        <v>2405</v>
      </c>
    </row>
    <row r="1783" spans="1:20">
      <c r="A1783" s="3" t="s">
        <v>3514</v>
      </c>
      <c r="E1783" s="3" t="s">
        <v>3515</v>
      </c>
      <c r="F1783" s="3" t="s">
        <v>3516</v>
      </c>
      <c r="G1783" s="3" t="s">
        <v>2405</v>
      </c>
    </row>
    <row r="1784" spans="1:20">
      <c r="A1784" s="3" t="s">
        <v>3517</v>
      </c>
      <c r="E1784" s="3" t="s">
        <v>427</v>
      </c>
      <c r="F1784" s="3" t="s">
        <v>3518</v>
      </c>
      <c r="G1784" s="3" t="s">
        <v>2405</v>
      </c>
    </row>
    <row r="1785" spans="1:20">
      <c r="A1785" s="3" t="s">
        <v>3519</v>
      </c>
      <c r="E1785" s="3" t="s">
        <v>196</v>
      </c>
      <c r="F1785" s="3" t="s">
        <v>3520</v>
      </c>
      <c r="G1785" s="3" t="s">
        <v>2405</v>
      </c>
    </row>
    <row r="1786" spans="1:20">
      <c r="A1786" s="3" t="s">
        <v>3521</v>
      </c>
      <c r="E1786" s="3" t="s">
        <v>1078</v>
      </c>
      <c r="F1786" s="3" t="s">
        <v>3522</v>
      </c>
      <c r="G1786" s="3" t="s">
        <v>2405</v>
      </c>
    </row>
    <row r="1787" spans="1:20">
      <c r="A1787" s="3" t="s">
        <v>3523</v>
      </c>
      <c r="E1787" s="3" t="s">
        <v>2131</v>
      </c>
      <c r="F1787" s="3" t="s">
        <v>3524</v>
      </c>
      <c r="G1787" s="3" t="s">
        <v>2405</v>
      </c>
    </row>
    <row r="1788" spans="1:20">
      <c r="A1788" s="3" t="s">
        <v>3525</v>
      </c>
      <c r="E1788" s="3" t="s">
        <v>3526</v>
      </c>
      <c r="F1788" s="3" t="s">
        <v>3527</v>
      </c>
      <c r="G1788" s="3" t="s">
        <v>2405</v>
      </c>
    </row>
    <row r="1789" spans="1:20">
      <c r="A1789" s="3" t="s">
        <v>3528</v>
      </c>
      <c r="E1789" s="3" t="s">
        <v>769</v>
      </c>
      <c r="F1789" s="3" t="s">
        <v>3529</v>
      </c>
      <c r="G1789" s="3" t="s">
        <v>2405</v>
      </c>
    </row>
    <row r="1790" spans="1:20">
      <c r="A1790" s="3" t="s">
        <v>3530</v>
      </c>
      <c r="E1790" s="3" t="s">
        <v>3531</v>
      </c>
      <c r="F1790" s="3" t="s">
        <v>3532</v>
      </c>
      <c r="G1790" s="3" t="s">
        <v>2405</v>
      </c>
    </row>
    <row r="1791" spans="1:20">
      <c r="A1791" s="3" t="s">
        <v>3533</v>
      </c>
      <c r="E1791" s="3" t="s">
        <v>1875</v>
      </c>
      <c r="F1791" s="3" t="s">
        <v>3534</v>
      </c>
      <c r="G1791" s="3" t="s">
        <v>2405</v>
      </c>
    </row>
    <row r="1792" spans="1:20">
      <c r="A1792" s="3" t="s">
        <v>3535</v>
      </c>
      <c r="E1792" s="3" t="s">
        <v>37</v>
      </c>
      <c r="F1792" s="3" t="s">
        <v>3536</v>
      </c>
      <c r="G1792" s="3" t="s">
        <v>2405</v>
      </c>
    </row>
    <row r="1793" spans="1:20">
      <c r="A1793" s="3" t="s">
        <v>3537</v>
      </c>
      <c r="E1793" s="3" t="s">
        <v>73</v>
      </c>
      <c r="F1793" s="3" t="s">
        <v>3538</v>
      </c>
      <c r="G1793" s="3" t="s">
        <v>2405</v>
      </c>
    </row>
    <row r="1794" spans="1:20">
      <c r="A1794" s="3" t="s">
        <v>3539</v>
      </c>
      <c r="E1794" s="3" t="s">
        <v>1071</v>
      </c>
      <c r="F1794" s="3" t="s">
        <v>3540</v>
      </c>
      <c r="G1794" s="3" t="s">
        <v>2405</v>
      </c>
    </row>
    <row r="1795" spans="1:20">
      <c r="A1795" s="3" t="s">
        <v>3541</v>
      </c>
      <c r="E1795" s="3" t="s">
        <v>636</v>
      </c>
      <c r="F1795" s="3" t="s">
        <v>3542</v>
      </c>
      <c r="G1795" s="3" t="s">
        <v>2405</v>
      </c>
    </row>
    <row r="1796" spans="1:20">
      <c r="A1796" s="3" t="s">
        <v>3543</v>
      </c>
      <c r="E1796" s="3" t="s">
        <v>1860</v>
      </c>
      <c r="F1796" s="3" t="s">
        <v>3544</v>
      </c>
      <c r="G1796" s="3" t="s">
        <v>2405</v>
      </c>
    </row>
    <row r="1797" spans="1:20">
      <c r="A1797" s="3" t="s">
        <v>3545</v>
      </c>
      <c r="E1797" s="3" t="s">
        <v>263</v>
      </c>
      <c r="F1797" s="3" t="s">
        <v>3546</v>
      </c>
      <c r="G1797" s="3" t="s">
        <v>2405</v>
      </c>
      <c r="H1797" s="3" t="s">
        <v>39</v>
      </c>
    </row>
    <row r="1798" spans="1:20">
      <c r="A1798" s="3" t="s">
        <v>3547</v>
      </c>
      <c r="E1798" s="3" t="s">
        <v>3548</v>
      </c>
      <c r="F1798" s="3" t="s">
        <v>3549</v>
      </c>
      <c r="G1798" s="3" t="s">
        <v>2405</v>
      </c>
    </row>
    <row r="1799" spans="1:20">
      <c r="A1799" s="3" t="s">
        <v>2879</v>
      </c>
      <c r="E1799" s="3" t="s">
        <v>1309</v>
      </c>
      <c r="F1799" s="3" t="s">
        <v>2880</v>
      </c>
      <c r="G1799" s="3" t="s">
        <v>2881</v>
      </c>
    </row>
    <row r="1800" spans="1:20">
      <c r="A1800" s="3" t="s">
        <v>1291</v>
      </c>
      <c r="E1800" s="3" t="s">
        <v>27</v>
      </c>
      <c r="F1800" s="3" t="s">
        <v>1292</v>
      </c>
      <c r="G1800" s="3" t="s">
        <v>284</v>
      </c>
      <c r="K1800" s="3">
        <v>0</v>
      </c>
      <c r="L1800" s="3">
        <v>1</v>
      </c>
      <c r="N1800" s="3" t="s">
        <v>77</v>
      </c>
      <c r="T1800" s="5">
        <v>-0.72499999999999998</v>
      </c>
    </row>
    <row r="1801" spans="1:20">
      <c r="A1801" s="3" t="s">
        <v>1311</v>
      </c>
      <c r="E1801" s="3" t="s">
        <v>59</v>
      </c>
      <c r="F1801" s="3" t="s">
        <v>1312</v>
      </c>
      <c r="G1801" s="3" t="s">
        <v>284</v>
      </c>
      <c r="H1801" s="3" t="s">
        <v>39</v>
      </c>
      <c r="S1801" s="4">
        <v>1456</v>
      </c>
      <c r="T1801" s="5">
        <v>-0.1061</v>
      </c>
    </row>
    <row r="1802" spans="1:20">
      <c r="A1802" s="3" t="s">
        <v>1313</v>
      </c>
      <c r="E1802" s="3" t="s">
        <v>533</v>
      </c>
      <c r="F1802" s="3" t="s">
        <v>1314</v>
      </c>
      <c r="G1802" s="3" t="s">
        <v>284</v>
      </c>
    </row>
    <row r="1803" spans="1:20">
      <c r="A1803" s="3" t="s">
        <v>3581</v>
      </c>
      <c r="E1803" s="3" t="s">
        <v>439</v>
      </c>
      <c r="F1803" s="3" t="s">
        <v>3582</v>
      </c>
      <c r="G1803" s="3" t="s">
        <v>3556</v>
      </c>
      <c r="S1803" s="4">
        <v>4573203</v>
      </c>
      <c r="T1803" s="5">
        <v>6.3E-3</v>
      </c>
    </row>
    <row r="1804" spans="1:20">
      <c r="A1804" s="3" t="s">
        <v>3583</v>
      </c>
      <c r="E1804" s="3" t="s">
        <v>73</v>
      </c>
      <c r="F1804" s="3" t="s">
        <v>3584</v>
      </c>
      <c r="G1804" s="3" t="s">
        <v>3556</v>
      </c>
      <c r="S1804" s="6">
        <v>15708.17</v>
      </c>
      <c r="T1804" s="5">
        <v>-0.16259999999999999</v>
      </c>
    </row>
    <row r="1805" spans="1:20">
      <c r="A1805" s="3" t="s">
        <v>2922</v>
      </c>
      <c r="E1805" s="3" t="s">
        <v>51</v>
      </c>
      <c r="F1805" s="3" t="s">
        <v>2923</v>
      </c>
      <c r="G1805" s="3" t="s">
        <v>2881</v>
      </c>
    </row>
    <row r="1806" spans="1:20">
      <c r="A1806" s="3" t="s">
        <v>1370</v>
      </c>
      <c r="E1806" s="3" t="s">
        <v>70</v>
      </c>
      <c r="F1806" s="3" t="s">
        <v>1371</v>
      </c>
      <c r="G1806" s="3" t="s">
        <v>1372</v>
      </c>
      <c r="H1806" s="3" t="s">
        <v>1373</v>
      </c>
    </row>
    <row r="1807" spans="1:20">
      <c r="A1807" s="3" t="s">
        <v>3585</v>
      </c>
      <c r="E1807" s="3" t="s">
        <v>482</v>
      </c>
      <c r="F1807" s="3" t="s">
        <v>3586</v>
      </c>
      <c r="G1807" s="3" t="s">
        <v>3556</v>
      </c>
      <c r="K1807" s="3">
        <v>0</v>
      </c>
      <c r="L1807" s="3">
        <v>2</v>
      </c>
      <c r="N1807" s="3" t="s">
        <v>40</v>
      </c>
      <c r="T1807" s="5">
        <v>-3.5200000000000002E-2</v>
      </c>
    </row>
    <row r="1808" spans="1:20">
      <c r="A1808" s="3" t="s">
        <v>1411</v>
      </c>
      <c r="E1808" s="3" t="s">
        <v>1412</v>
      </c>
      <c r="F1808" s="3" t="s">
        <v>1413</v>
      </c>
      <c r="G1808" s="3" t="s">
        <v>496</v>
      </c>
      <c r="T1808" s="5">
        <v>7.3099999999999998E-2</v>
      </c>
    </row>
    <row r="1809" spans="1:20">
      <c r="A1809" s="3" t="s">
        <v>3587</v>
      </c>
      <c r="E1809" s="3" t="s">
        <v>70</v>
      </c>
      <c r="F1809" s="3" t="s">
        <v>3588</v>
      </c>
      <c r="G1809" s="3" t="s">
        <v>3589</v>
      </c>
      <c r="H1809" s="3" t="s">
        <v>2117</v>
      </c>
    </row>
    <row r="1810" spans="1:20">
      <c r="A1810" s="3" t="s">
        <v>3590</v>
      </c>
      <c r="E1810" s="3" t="s">
        <v>149</v>
      </c>
      <c r="F1810" s="3" t="s">
        <v>3591</v>
      </c>
      <c r="G1810" s="3" t="s">
        <v>3556</v>
      </c>
      <c r="H1810" s="3" t="s">
        <v>23</v>
      </c>
    </row>
    <row r="1811" spans="1:20">
      <c r="A1811" s="3" t="s">
        <v>1525</v>
      </c>
      <c r="E1811" s="3" t="s">
        <v>636</v>
      </c>
      <c r="F1811" s="3" t="s">
        <v>1526</v>
      </c>
      <c r="G1811" s="3" t="s">
        <v>496</v>
      </c>
      <c r="S1811" s="6">
        <v>6481.67</v>
      </c>
      <c r="T1811" s="5">
        <v>-0.63319999999999999</v>
      </c>
    </row>
    <row r="1812" spans="1:20">
      <c r="A1812" s="3" t="s">
        <v>3077</v>
      </c>
      <c r="E1812" s="3" t="s">
        <v>3078</v>
      </c>
      <c r="F1812" s="3" t="s">
        <v>3079</v>
      </c>
      <c r="G1812" s="3" t="s">
        <v>2881</v>
      </c>
    </row>
    <row r="1813" spans="1:20">
      <c r="A1813" s="3" t="s">
        <v>1601</v>
      </c>
      <c r="E1813" s="3" t="s">
        <v>149</v>
      </c>
      <c r="F1813" s="3" t="s">
        <v>1602</v>
      </c>
      <c r="G1813" s="3" t="s">
        <v>496</v>
      </c>
    </row>
    <row r="1814" spans="1:20">
      <c r="A1814" s="3" t="s">
        <v>3592</v>
      </c>
      <c r="E1814" s="3" t="s">
        <v>81</v>
      </c>
      <c r="F1814" s="3" t="s">
        <v>3593</v>
      </c>
      <c r="G1814" s="3" t="s">
        <v>3556</v>
      </c>
      <c r="S1814" s="4">
        <v>86583</v>
      </c>
      <c r="T1814" s="5">
        <v>-7.3599999999999999E-2</v>
      </c>
    </row>
    <row r="1815" spans="1:20">
      <c r="A1815" s="3" t="s">
        <v>3594</v>
      </c>
      <c r="E1815" s="3" t="s">
        <v>689</v>
      </c>
      <c r="F1815" s="3" t="s">
        <v>3595</v>
      </c>
      <c r="G1815" s="3" t="s">
        <v>3556</v>
      </c>
      <c r="H1815" s="3" t="s">
        <v>373</v>
      </c>
      <c r="S1815" s="3">
        <v>951.67</v>
      </c>
      <c r="T1815" s="5">
        <v>-0.1414</v>
      </c>
    </row>
    <row r="1816" spans="1:20">
      <c r="A1816" s="3" t="s">
        <v>3596</v>
      </c>
      <c r="E1816" s="3" t="s">
        <v>117</v>
      </c>
      <c r="F1816" s="3" t="s">
        <v>3597</v>
      </c>
      <c r="G1816" s="3" t="s">
        <v>3556</v>
      </c>
      <c r="K1816" s="3">
        <v>0</v>
      </c>
      <c r="L1816" s="3">
        <v>4</v>
      </c>
      <c r="N1816" s="3" t="s">
        <v>25</v>
      </c>
    </row>
    <row r="1817" spans="1:20">
      <c r="A1817" s="3" t="s">
        <v>3598</v>
      </c>
      <c r="E1817" s="3" t="s">
        <v>409</v>
      </c>
      <c r="F1817" s="3" t="s">
        <v>3599</v>
      </c>
      <c r="G1817" s="3" t="s">
        <v>3556</v>
      </c>
    </row>
    <row r="1818" spans="1:20">
      <c r="A1818" s="3" t="s">
        <v>3602</v>
      </c>
      <c r="E1818" s="3" t="s">
        <v>3603</v>
      </c>
      <c r="F1818" s="3" t="s">
        <v>3604</v>
      </c>
      <c r="G1818" s="3" t="s">
        <v>3556</v>
      </c>
      <c r="T1818" s="5">
        <v>-0.36770000000000003</v>
      </c>
    </row>
    <row r="1819" spans="1:20">
      <c r="A1819" s="3" t="s">
        <v>3605</v>
      </c>
      <c r="E1819" s="3" t="s">
        <v>807</v>
      </c>
      <c r="F1819" s="3" t="s">
        <v>3606</v>
      </c>
      <c r="G1819" s="3" t="s">
        <v>3556</v>
      </c>
      <c r="S1819" s="6">
        <v>28865.83</v>
      </c>
      <c r="T1819" s="5">
        <v>-0.1096</v>
      </c>
    </row>
    <row r="1820" spans="1:20">
      <c r="A1820" s="3" t="s">
        <v>3607</v>
      </c>
      <c r="E1820" s="3" t="s">
        <v>1618</v>
      </c>
      <c r="F1820" s="3" t="s">
        <v>3608</v>
      </c>
      <c r="G1820" s="3" t="s">
        <v>3556</v>
      </c>
      <c r="S1820" s="3">
        <v>836.17</v>
      </c>
      <c r="T1820" s="5">
        <v>-6.4799999999999996E-2</v>
      </c>
    </row>
    <row r="1821" spans="1:20">
      <c r="A1821" s="3" t="s">
        <v>3609</v>
      </c>
      <c r="E1821" s="3" t="s">
        <v>324</v>
      </c>
      <c r="F1821" s="3" t="s">
        <v>3610</v>
      </c>
      <c r="G1821" s="3" t="s">
        <v>3556</v>
      </c>
    </row>
    <row r="1822" spans="1:20">
      <c r="A1822" s="3" t="s">
        <v>3611</v>
      </c>
      <c r="E1822" s="3" t="s">
        <v>1166</v>
      </c>
      <c r="F1822" s="3" t="s">
        <v>3612</v>
      </c>
      <c r="G1822" s="3" t="s">
        <v>3556</v>
      </c>
      <c r="K1822" s="3">
        <v>0</v>
      </c>
      <c r="L1822" s="3">
        <v>0</v>
      </c>
      <c r="N1822" s="3" t="s">
        <v>25</v>
      </c>
    </row>
    <row r="1823" spans="1:20">
      <c r="A1823" s="3" t="s">
        <v>3613</v>
      </c>
      <c r="E1823" s="3" t="s">
        <v>3614</v>
      </c>
      <c r="F1823" s="3" t="s">
        <v>3615</v>
      </c>
      <c r="G1823" s="3" t="s">
        <v>3556</v>
      </c>
      <c r="S1823" s="3">
        <v>190.83</v>
      </c>
      <c r="T1823" s="5">
        <v>-1.84E-2</v>
      </c>
    </row>
    <row r="1824" spans="1:20">
      <c r="A1824" s="3" t="s">
        <v>3616</v>
      </c>
      <c r="E1824" s="3" t="s">
        <v>473</v>
      </c>
      <c r="F1824" s="3" t="s">
        <v>3617</v>
      </c>
      <c r="G1824" s="3" t="s">
        <v>3556</v>
      </c>
    </row>
    <row r="1825" spans="1:20">
      <c r="A1825" s="3" t="s">
        <v>3618</v>
      </c>
      <c r="E1825" s="3" t="s">
        <v>3619</v>
      </c>
      <c r="F1825" s="3" t="s">
        <v>3620</v>
      </c>
      <c r="G1825" s="3" t="s">
        <v>3556</v>
      </c>
    </row>
    <row r="1826" spans="1:20">
      <c r="A1826" s="3" t="s">
        <v>3621</v>
      </c>
      <c r="E1826" s="3" t="s">
        <v>409</v>
      </c>
      <c r="F1826" s="3" t="s">
        <v>3622</v>
      </c>
      <c r="G1826" s="3" t="s">
        <v>3556</v>
      </c>
      <c r="K1826" s="3">
        <v>0</v>
      </c>
      <c r="L1826" s="3">
        <v>1</v>
      </c>
      <c r="N1826" s="3" t="s">
        <v>40</v>
      </c>
      <c r="T1826" s="5">
        <v>-7.3899999999999993E-2</v>
      </c>
    </row>
    <row r="1827" spans="1:20">
      <c r="A1827" s="3" t="s">
        <v>3623</v>
      </c>
      <c r="E1827" s="3" t="s">
        <v>70</v>
      </c>
      <c r="F1827" s="3" t="s">
        <v>3624</v>
      </c>
      <c r="G1827" s="3" t="s">
        <v>3556</v>
      </c>
      <c r="K1827" s="3">
        <v>0</v>
      </c>
      <c r="L1827" s="3">
        <v>1</v>
      </c>
      <c r="N1827" s="3" t="s">
        <v>40</v>
      </c>
    </row>
    <row r="1828" spans="1:20">
      <c r="A1828" s="3" t="s">
        <v>3625</v>
      </c>
      <c r="E1828" s="3" t="s">
        <v>27</v>
      </c>
      <c r="F1828" s="3" t="s">
        <v>3626</v>
      </c>
      <c r="G1828" s="3" t="s">
        <v>3556</v>
      </c>
    </row>
    <row r="1829" spans="1:20">
      <c r="A1829" s="3" t="s">
        <v>3627</v>
      </c>
      <c r="E1829" s="3" t="s">
        <v>42</v>
      </c>
      <c r="F1829" s="3" t="s">
        <v>3628</v>
      </c>
      <c r="G1829" s="3" t="s">
        <v>3556</v>
      </c>
    </row>
    <row r="1830" spans="1:20">
      <c r="A1830" s="3" t="s">
        <v>3346</v>
      </c>
      <c r="E1830" s="3" t="s">
        <v>1870</v>
      </c>
      <c r="F1830" s="3" t="s">
        <v>3347</v>
      </c>
      <c r="G1830" s="3" t="s">
        <v>2881</v>
      </c>
    </row>
    <row r="1831" spans="1:20">
      <c r="A1831" s="3" t="s">
        <v>3629</v>
      </c>
      <c r="E1831" s="3" t="s">
        <v>588</v>
      </c>
      <c r="F1831" s="3" t="s">
        <v>3630</v>
      </c>
      <c r="G1831" s="3" t="s">
        <v>3556</v>
      </c>
    </row>
    <row r="1832" spans="1:20">
      <c r="A1832" s="3" t="s">
        <v>3631</v>
      </c>
      <c r="E1832" s="3" t="s">
        <v>3632</v>
      </c>
      <c r="F1832" s="3" t="s">
        <v>3633</v>
      </c>
      <c r="G1832" s="3" t="s">
        <v>3556</v>
      </c>
    </row>
    <row r="1833" spans="1:20">
      <c r="A1833" s="3" t="s">
        <v>3634</v>
      </c>
      <c r="E1833" s="3" t="s">
        <v>1358</v>
      </c>
      <c r="F1833" s="3" t="s">
        <v>3635</v>
      </c>
      <c r="G1833" s="3" t="s">
        <v>3556</v>
      </c>
    </row>
    <row r="1834" spans="1:20">
      <c r="A1834" s="3" t="s">
        <v>3636</v>
      </c>
      <c r="E1834" s="3" t="s">
        <v>3637</v>
      </c>
      <c r="F1834" s="3" t="s">
        <v>3638</v>
      </c>
      <c r="G1834" s="3" t="s">
        <v>3556</v>
      </c>
      <c r="S1834" s="6">
        <v>21178044.829999998</v>
      </c>
      <c r="T1834" s="5">
        <v>-7.2499999999999995E-2</v>
      </c>
    </row>
    <row r="1835" spans="1:20">
      <c r="A1835" s="3" t="s">
        <v>2190</v>
      </c>
      <c r="E1835" s="3" t="s">
        <v>70</v>
      </c>
      <c r="F1835" s="3" t="s">
        <v>2191</v>
      </c>
      <c r="G1835" s="3" t="s">
        <v>496</v>
      </c>
    </row>
    <row r="1836" spans="1:20">
      <c r="A1836" s="3" t="s">
        <v>3639</v>
      </c>
      <c r="E1836" s="3" t="s">
        <v>1470</v>
      </c>
      <c r="F1836" s="3" t="s">
        <v>3640</v>
      </c>
      <c r="G1836" s="3" t="s">
        <v>3556</v>
      </c>
    </row>
    <row r="1837" spans="1:20">
      <c r="A1837" s="3" t="s">
        <v>3641</v>
      </c>
      <c r="E1837" s="3" t="s">
        <v>152</v>
      </c>
      <c r="F1837" s="3" t="s">
        <v>3642</v>
      </c>
      <c r="G1837" s="3" t="s">
        <v>3556</v>
      </c>
    </row>
    <row r="1838" spans="1:20">
      <c r="A1838" s="3" t="s">
        <v>3643</v>
      </c>
      <c r="E1838" s="3" t="s">
        <v>42</v>
      </c>
      <c r="F1838" s="3" t="s">
        <v>3644</v>
      </c>
      <c r="G1838" s="3" t="s">
        <v>3556</v>
      </c>
    </row>
    <row r="1839" spans="1:20">
      <c r="A1839" s="3" t="s">
        <v>2255</v>
      </c>
      <c r="E1839" s="3" t="s">
        <v>561</v>
      </c>
      <c r="F1839" s="3" t="s">
        <v>2256</v>
      </c>
      <c r="G1839" s="3" t="s">
        <v>496</v>
      </c>
      <c r="H1839" s="3" t="s">
        <v>54</v>
      </c>
      <c r="T1839" s="5">
        <v>-0.73880000000000001</v>
      </c>
    </row>
    <row r="1840" spans="1:20">
      <c r="A1840" s="3" t="s">
        <v>2276</v>
      </c>
      <c r="E1840" s="3" t="s">
        <v>482</v>
      </c>
      <c r="F1840" s="3" t="s">
        <v>2277</v>
      </c>
      <c r="G1840" s="3" t="s">
        <v>496</v>
      </c>
      <c r="H1840" s="3" t="s">
        <v>39</v>
      </c>
      <c r="T1840" s="5">
        <v>-0.51349999999999996</v>
      </c>
    </row>
    <row r="1841" spans="1:20">
      <c r="A1841" s="3" t="s">
        <v>3645</v>
      </c>
      <c r="E1841" s="3" t="s">
        <v>3239</v>
      </c>
      <c r="F1841" s="3" t="s">
        <v>3646</v>
      </c>
      <c r="G1841" s="3" t="s">
        <v>3556</v>
      </c>
    </row>
    <row r="1842" spans="1:20">
      <c r="A1842" s="3" t="s">
        <v>3647</v>
      </c>
      <c r="E1842" s="3" t="s">
        <v>56</v>
      </c>
      <c r="F1842" s="3" t="s">
        <v>3648</v>
      </c>
      <c r="G1842" s="3" t="s">
        <v>3556</v>
      </c>
    </row>
    <row r="1843" spans="1:20">
      <c r="A1843" s="3" t="s">
        <v>3649</v>
      </c>
      <c r="E1843" s="3" t="s">
        <v>134</v>
      </c>
      <c r="F1843" s="3" t="s">
        <v>3650</v>
      </c>
      <c r="G1843" s="3" t="s">
        <v>3556</v>
      </c>
    </row>
    <row r="1844" spans="1:20">
      <c r="A1844" s="3" t="s">
        <v>3651</v>
      </c>
      <c r="E1844" s="3" t="s">
        <v>88</v>
      </c>
      <c r="F1844" s="3" t="s">
        <v>3652</v>
      </c>
      <c r="G1844" s="3" t="s">
        <v>3653</v>
      </c>
      <c r="H1844" s="3" t="s">
        <v>3654</v>
      </c>
    </row>
    <row r="1845" spans="1:20">
      <c r="A1845" s="3" t="s">
        <v>3657</v>
      </c>
      <c r="E1845" s="3" t="s">
        <v>59</v>
      </c>
      <c r="F1845" s="3" t="s">
        <v>3658</v>
      </c>
      <c r="G1845" s="3" t="s">
        <v>3556</v>
      </c>
    </row>
    <row r="1846" spans="1:20">
      <c r="A1846" s="3" t="s">
        <v>3659</v>
      </c>
      <c r="E1846" s="3" t="s">
        <v>588</v>
      </c>
      <c r="F1846" s="3" t="s">
        <v>3660</v>
      </c>
      <c r="G1846" s="3" t="s">
        <v>3556</v>
      </c>
    </row>
    <row r="1847" spans="1:20">
      <c r="A1847" s="3" t="s">
        <v>3661</v>
      </c>
      <c r="E1847" s="3" t="s">
        <v>3662</v>
      </c>
      <c r="F1847" s="3" t="s">
        <v>3663</v>
      </c>
      <c r="G1847" s="3" t="s">
        <v>3556</v>
      </c>
    </row>
    <row r="1848" spans="1:20">
      <c r="A1848" s="3" t="s">
        <v>3903</v>
      </c>
      <c r="E1848" s="3" t="s">
        <v>251</v>
      </c>
      <c r="F1848" s="3" t="s">
        <v>3904</v>
      </c>
      <c r="G1848" s="3" t="s">
        <v>3666</v>
      </c>
      <c r="K1848" s="3">
        <v>2</v>
      </c>
      <c r="L1848" s="3">
        <v>0</v>
      </c>
      <c r="M1848" s="3" t="s">
        <v>2816</v>
      </c>
      <c r="S1848" s="6">
        <v>676596.83</v>
      </c>
      <c r="T1848" s="5">
        <v>1.9400000000000001E-2</v>
      </c>
    </row>
    <row r="1849" spans="1:20">
      <c r="A1849" s="3" t="s">
        <v>3905</v>
      </c>
      <c r="E1849" s="3" t="s">
        <v>1166</v>
      </c>
      <c r="F1849" s="3" t="s">
        <v>3906</v>
      </c>
      <c r="G1849" s="3" t="s">
        <v>3666</v>
      </c>
      <c r="K1849" s="3">
        <v>1</v>
      </c>
      <c r="L1849" s="3">
        <v>34</v>
      </c>
      <c r="M1849" s="3" t="s">
        <v>829</v>
      </c>
      <c r="N1849" s="3" t="s">
        <v>25</v>
      </c>
      <c r="S1849" s="6">
        <v>8541991.3300000001</v>
      </c>
      <c r="T1849" s="5">
        <v>-0.155</v>
      </c>
    </row>
    <row r="1850" spans="1:20">
      <c r="A1850" s="3" t="s">
        <v>3907</v>
      </c>
      <c r="E1850" s="3" t="s">
        <v>3908</v>
      </c>
      <c r="F1850" s="3" t="s">
        <v>3909</v>
      </c>
      <c r="G1850" s="3" t="s">
        <v>3666</v>
      </c>
      <c r="K1850" s="3">
        <v>0</v>
      </c>
      <c r="L1850" s="3">
        <v>8</v>
      </c>
      <c r="N1850" s="3" t="s">
        <v>25</v>
      </c>
      <c r="S1850" s="6">
        <v>11841634.17</v>
      </c>
      <c r="T1850" s="5">
        <v>-0.1047</v>
      </c>
    </row>
    <row r="1851" spans="1:20">
      <c r="A1851" s="3" t="s">
        <v>3910</v>
      </c>
      <c r="E1851" s="3" t="s">
        <v>70</v>
      </c>
      <c r="F1851" s="3" t="s">
        <v>3911</v>
      </c>
      <c r="G1851" s="3" t="s">
        <v>3666</v>
      </c>
    </row>
    <row r="1852" spans="1:20">
      <c r="A1852" s="3" t="s">
        <v>1370</v>
      </c>
      <c r="E1852" s="3" t="s">
        <v>70</v>
      </c>
      <c r="F1852" s="3" t="s">
        <v>1371</v>
      </c>
      <c r="G1852" s="3" t="s">
        <v>1372</v>
      </c>
      <c r="H1852" s="3" t="s">
        <v>1373</v>
      </c>
    </row>
    <row r="1853" spans="1:20">
      <c r="A1853" s="3" t="s">
        <v>3912</v>
      </c>
      <c r="E1853" s="3" t="s">
        <v>3913</v>
      </c>
      <c r="F1853" s="3" t="s">
        <v>3914</v>
      </c>
      <c r="G1853" s="3" t="s">
        <v>3666</v>
      </c>
      <c r="K1853" s="3">
        <v>10</v>
      </c>
      <c r="L1853" s="3">
        <v>1</v>
      </c>
      <c r="M1853" s="3" t="s">
        <v>3801</v>
      </c>
      <c r="N1853" s="3" t="s">
        <v>25</v>
      </c>
      <c r="S1853" s="6">
        <v>2393488.33</v>
      </c>
      <c r="T1853" s="5">
        <v>-7.2700000000000001E-2</v>
      </c>
    </row>
    <row r="1854" spans="1:20">
      <c r="A1854" s="3" t="s">
        <v>3915</v>
      </c>
      <c r="E1854" s="3" t="s">
        <v>3078</v>
      </c>
      <c r="F1854" s="3" t="s">
        <v>3916</v>
      </c>
      <c r="G1854" s="3" t="s">
        <v>3666</v>
      </c>
      <c r="S1854" s="4">
        <v>9201170</v>
      </c>
      <c r="T1854" s="5">
        <v>-7.6499999999999999E-2</v>
      </c>
    </row>
    <row r="1855" spans="1:20">
      <c r="A1855" s="3" t="s">
        <v>3917</v>
      </c>
      <c r="E1855" s="3" t="s">
        <v>3918</v>
      </c>
      <c r="F1855" s="3" t="s">
        <v>3919</v>
      </c>
      <c r="G1855" s="3" t="s">
        <v>3666</v>
      </c>
    </row>
    <row r="1856" spans="1:20">
      <c r="A1856" s="3" t="s">
        <v>3920</v>
      </c>
      <c r="E1856" s="3" t="s">
        <v>482</v>
      </c>
      <c r="F1856" s="3" t="s">
        <v>3921</v>
      </c>
      <c r="G1856" s="3" t="s">
        <v>3666</v>
      </c>
      <c r="S1856" s="6">
        <v>70692245.5</v>
      </c>
      <c r="T1856" s="5">
        <v>1.54E-2</v>
      </c>
    </row>
    <row r="1857" spans="1:20">
      <c r="A1857" s="3" t="s">
        <v>3922</v>
      </c>
      <c r="E1857" s="3" t="s">
        <v>3923</v>
      </c>
      <c r="F1857" s="3" t="s">
        <v>3924</v>
      </c>
      <c r="G1857" s="3" t="s">
        <v>3666</v>
      </c>
      <c r="K1857" s="3">
        <v>6</v>
      </c>
      <c r="L1857" s="3">
        <v>26</v>
      </c>
      <c r="M1857" s="3" t="s">
        <v>2816</v>
      </c>
      <c r="N1857" s="3" t="s">
        <v>25</v>
      </c>
      <c r="S1857" s="6">
        <v>1226174.67</v>
      </c>
      <c r="T1857" s="5">
        <v>-0.2109</v>
      </c>
    </row>
    <row r="1858" spans="1:20">
      <c r="A1858" s="3" t="s">
        <v>1542</v>
      </c>
      <c r="E1858" s="3" t="s">
        <v>70</v>
      </c>
      <c r="F1858" s="3" t="s">
        <v>1543</v>
      </c>
      <c r="G1858" s="3" t="s">
        <v>22</v>
      </c>
      <c r="H1858" s="3" t="s">
        <v>373</v>
      </c>
    </row>
    <row r="1859" spans="1:20">
      <c r="A1859" s="3" t="s">
        <v>3925</v>
      </c>
      <c r="E1859" s="3" t="s">
        <v>403</v>
      </c>
      <c r="F1859" s="3" t="s">
        <v>3926</v>
      </c>
      <c r="G1859" s="3" t="s">
        <v>3666</v>
      </c>
      <c r="T1859" s="5">
        <v>-0.13719999999999999</v>
      </c>
    </row>
    <row r="1860" spans="1:20">
      <c r="A1860" s="3" t="s">
        <v>3927</v>
      </c>
      <c r="E1860" s="3" t="s">
        <v>73</v>
      </c>
      <c r="F1860" s="3" t="s">
        <v>3928</v>
      </c>
      <c r="G1860" s="3" t="s">
        <v>3666</v>
      </c>
      <c r="S1860" s="6">
        <v>8275492.5</v>
      </c>
      <c r="T1860" s="5">
        <v>-0.25979999999999998</v>
      </c>
    </row>
    <row r="1861" spans="1:20">
      <c r="A1861" s="3" t="s">
        <v>3929</v>
      </c>
      <c r="E1861" s="3" t="s">
        <v>636</v>
      </c>
      <c r="F1861" s="3" t="s">
        <v>3930</v>
      </c>
      <c r="G1861" s="3" t="s">
        <v>3666</v>
      </c>
      <c r="H1861" s="3" t="s">
        <v>661</v>
      </c>
    </row>
    <row r="1862" spans="1:20">
      <c r="A1862" s="3" t="s">
        <v>3931</v>
      </c>
      <c r="E1862" s="3" t="s">
        <v>3932</v>
      </c>
      <c r="F1862" s="3" t="s">
        <v>3931</v>
      </c>
      <c r="G1862" s="3" t="s">
        <v>3666</v>
      </c>
      <c r="H1862" s="3" t="s">
        <v>852</v>
      </c>
      <c r="S1862" s="6">
        <v>835010.33</v>
      </c>
      <c r="T1862" s="5">
        <v>-0.2205</v>
      </c>
    </row>
    <row r="1863" spans="1:20">
      <c r="A1863" s="3" t="s">
        <v>3933</v>
      </c>
      <c r="E1863" s="3" t="s">
        <v>70</v>
      </c>
      <c r="F1863" s="3" t="s">
        <v>3934</v>
      </c>
      <c r="G1863" s="3" t="s">
        <v>3666</v>
      </c>
    </row>
    <row r="1864" spans="1:20">
      <c r="A1864" s="3" t="s">
        <v>3935</v>
      </c>
      <c r="E1864" s="3" t="s">
        <v>70</v>
      </c>
      <c r="F1864" s="3" t="s">
        <v>3936</v>
      </c>
      <c r="G1864" s="3" t="s">
        <v>3666</v>
      </c>
    </row>
    <row r="1865" spans="1:20">
      <c r="A1865" s="3" t="s">
        <v>3937</v>
      </c>
      <c r="E1865" s="3" t="s">
        <v>310</v>
      </c>
      <c r="F1865" s="3" t="s">
        <v>3938</v>
      </c>
      <c r="G1865" s="3" t="s">
        <v>3666</v>
      </c>
      <c r="T1865" s="5">
        <v>0.99670000000000003</v>
      </c>
    </row>
    <row r="1866" spans="1:20">
      <c r="A1866" s="3" t="s">
        <v>3939</v>
      </c>
      <c r="E1866" s="3" t="s">
        <v>533</v>
      </c>
      <c r="F1866" s="3" t="s">
        <v>3940</v>
      </c>
      <c r="G1866" s="3" t="s">
        <v>3666</v>
      </c>
    </row>
    <row r="1867" spans="1:20">
      <c r="A1867" s="3" t="s">
        <v>3941</v>
      </c>
      <c r="E1867" s="3" t="s">
        <v>1459</v>
      </c>
      <c r="F1867" s="3" t="s">
        <v>3942</v>
      </c>
      <c r="G1867" s="3" t="s">
        <v>3745</v>
      </c>
      <c r="H1867" s="3" t="s">
        <v>39</v>
      </c>
      <c r="S1867" s="6">
        <v>7964251.6699999999</v>
      </c>
      <c r="T1867" s="5">
        <v>-0.15490000000000001</v>
      </c>
    </row>
    <row r="1868" spans="1:20">
      <c r="A1868" s="3" t="s">
        <v>3943</v>
      </c>
      <c r="E1868" s="3" t="s">
        <v>1177</v>
      </c>
      <c r="F1868" s="3" t="s">
        <v>3944</v>
      </c>
      <c r="G1868" s="3" t="s">
        <v>3666</v>
      </c>
      <c r="H1868" s="3" t="s">
        <v>3945</v>
      </c>
    </row>
    <row r="1869" spans="1:20">
      <c r="A1869" s="3" t="s">
        <v>3946</v>
      </c>
      <c r="E1869" s="3" t="s">
        <v>3947</v>
      </c>
      <c r="F1869" s="3" t="s">
        <v>3948</v>
      </c>
      <c r="G1869" s="3" t="s">
        <v>3666</v>
      </c>
    </row>
    <row r="1870" spans="1:20">
      <c r="A1870" s="3" t="s">
        <v>3949</v>
      </c>
      <c r="E1870" s="3" t="s">
        <v>2452</v>
      </c>
      <c r="F1870" s="3" t="s">
        <v>3950</v>
      </c>
      <c r="G1870" s="3" t="s">
        <v>3666</v>
      </c>
    </row>
    <row r="1871" spans="1:20">
      <c r="A1871" s="3" t="s">
        <v>3951</v>
      </c>
      <c r="E1871" s="3" t="s">
        <v>409</v>
      </c>
      <c r="F1871" s="3" t="s">
        <v>3952</v>
      </c>
      <c r="G1871" s="3" t="s">
        <v>3666</v>
      </c>
    </row>
    <row r="1872" spans="1:20">
      <c r="A1872" s="3" t="s">
        <v>3953</v>
      </c>
      <c r="E1872" s="3" t="s">
        <v>3954</v>
      </c>
      <c r="F1872" s="3" t="s">
        <v>3955</v>
      </c>
      <c r="G1872" s="3" t="s">
        <v>3666</v>
      </c>
    </row>
    <row r="1873" spans="1:20">
      <c r="A1873" s="3" t="s">
        <v>3956</v>
      </c>
      <c r="E1873" s="3" t="s">
        <v>27</v>
      </c>
      <c r="F1873" s="3" t="s">
        <v>3957</v>
      </c>
      <c r="G1873" s="3" t="s">
        <v>3666</v>
      </c>
      <c r="K1873" s="3">
        <v>0</v>
      </c>
      <c r="L1873" s="3">
        <v>3</v>
      </c>
      <c r="N1873" s="3" t="s">
        <v>25</v>
      </c>
    </row>
    <row r="1874" spans="1:20">
      <c r="A1874" s="3" t="s">
        <v>3958</v>
      </c>
      <c r="E1874" s="3" t="s">
        <v>371</v>
      </c>
      <c r="F1874" s="3" t="s">
        <v>3959</v>
      </c>
      <c r="G1874" s="3" t="s">
        <v>3666</v>
      </c>
    </row>
    <row r="1875" spans="1:20">
      <c r="A1875" s="3" t="s">
        <v>3960</v>
      </c>
      <c r="E1875" s="3" t="s">
        <v>163</v>
      </c>
      <c r="F1875" s="3" t="s">
        <v>3961</v>
      </c>
      <c r="G1875" s="3" t="s">
        <v>3666</v>
      </c>
    </row>
    <row r="1876" spans="1:20">
      <c r="A1876" s="3" t="s">
        <v>3441</v>
      </c>
      <c r="E1876" s="3" t="s">
        <v>212</v>
      </c>
      <c r="F1876" s="3" t="s">
        <v>3442</v>
      </c>
      <c r="G1876" s="3" t="s">
        <v>2538</v>
      </c>
      <c r="H1876" s="3" t="s">
        <v>373</v>
      </c>
    </row>
    <row r="1877" spans="1:20">
      <c r="A1877" s="3" t="s">
        <v>3962</v>
      </c>
      <c r="E1877" s="3" t="s">
        <v>48</v>
      </c>
      <c r="F1877" s="3" t="s">
        <v>3963</v>
      </c>
      <c r="G1877" s="3" t="s">
        <v>3666</v>
      </c>
    </row>
    <row r="1878" spans="1:20">
      <c r="A1878" s="3" t="s">
        <v>3964</v>
      </c>
      <c r="E1878" s="3" t="s">
        <v>3965</v>
      </c>
      <c r="F1878" s="3" t="s">
        <v>3966</v>
      </c>
      <c r="G1878" s="3" t="s">
        <v>3666</v>
      </c>
      <c r="S1878" s="4">
        <v>18631231</v>
      </c>
      <c r="T1878" s="5">
        <v>-0.34289999999999998</v>
      </c>
    </row>
    <row r="1879" spans="1:20">
      <c r="A1879" s="3" t="s">
        <v>3967</v>
      </c>
      <c r="E1879" s="3" t="s">
        <v>70</v>
      </c>
      <c r="F1879" s="3" t="s">
        <v>3968</v>
      </c>
      <c r="G1879" s="3" t="s">
        <v>3666</v>
      </c>
    </row>
    <row r="1880" spans="1:20">
      <c r="A1880" s="3" t="s">
        <v>3969</v>
      </c>
      <c r="E1880" s="3" t="s">
        <v>3970</v>
      </c>
      <c r="F1880" s="3" t="s">
        <v>3971</v>
      </c>
      <c r="G1880" s="3" t="s">
        <v>3666</v>
      </c>
      <c r="S1880" s="6">
        <v>147893.17000000001</v>
      </c>
      <c r="T1880" s="5">
        <v>-0.16889999999999999</v>
      </c>
    </row>
    <row r="1881" spans="1:20">
      <c r="A1881" s="3" t="s">
        <v>3972</v>
      </c>
      <c r="E1881" s="3" t="s">
        <v>59</v>
      </c>
      <c r="F1881" s="3" t="s">
        <v>3973</v>
      </c>
      <c r="G1881" s="3" t="s">
        <v>3666</v>
      </c>
      <c r="S1881" s="6">
        <v>148541.17000000001</v>
      </c>
      <c r="T1881" s="5">
        <v>-8.6300000000000002E-2</v>
      </c>
    </row>
    <row r="1882" spans="1:20">
      <c r="A1882" s="3" t="s">
        <v>3974</v>
      </c>
      <c r="E1882" s="3" t="s">
        <v>251</v>
      </c>
      <c r="F1882" s="3" t="s">
        <v>3975</v>
      </c>
      <c r="G1882" s="3" t="s">
        <v>3666</v>
      </c>
    </row>
    <row r="1883" spans="1:20">
      <c r="A1883" s="3" t="s">
        <v>3976</v>
      </c>
      <c r="E1883" s="3" t="s">
        <v>3977</v>
      </c>
      <c r="F1883" s="3" t="s">
        <v>3978</v>
      </c>
      <c r="G1883" s="3" t="s">
        <v>3666</v>
      </c>
    </row>
    <row r="1884" spans="1:20">
      <c r="A1884" s="3" t="s">
        <v>3979</v>
      </c>
      <c r="E1884" s="3" t="s">
        <v>2215</v>
      </c>
      <c r="F1884" s="3" t="s">
        <v>3980</v>
      </c>
      <c r="G1884" s="3" t="s">
        <v>3666</v>
      </c>
      <c r="S1884" s="6">
        <v>2903064.5</v>
      </c>
      <c r="T1884" s="5">
        <v>-2.8199999999999999E-2</v>
      </c>
    </row>
    <row r="1885" spans="1:20">
      <c r="A1885" s="3" t="s">
        <v>3981</v>
      </c>
      <c r="E1885" s="3" t="s">
        <v>349</v>
      </c>
      <c r="F1885" s="3" t="s">
        <v>3982</v>
      </c>
      <c r="G1885" s="3" t="s">
        <v>3666</v>
      </c>
    </row>
    <row r="1886" spans="1:20">
      <c r="A1886" s="3" t="s">
        <v>3983</v>
      </c>
      <c r="E1886" s="3" t="s">
        <v>1159</v>
      </c>
      <c r="F1886" s="3" t="s">
        <v>3984</v>
      </c>
      <c r="G1886" s="3" t="s">
        <v>3666</v>
      </c>
    </row>
    <row r="1887" spans="1:20">
      <c r="A1887" s="3" t="s">
        <v>3985</v>
      </c>
      <c r="E1887" s="3" t="s">
        <v>3986</v>
      </c>
      <c r="F1887" s="3" t="s">
        <v>3987</v>
      </c>
      <c r="G1887" s="3" t="s">
        <v>3666</v>
      </c>
    </row>
    <row r="1888" spans="1:20">
      <c r="A1888" s="3" t="s">
        <v>3988</v>
      </c>
      <c r="E1888" s="3" t="s">
        <v>3989</v>
      </c>
      <c r="F1888" s="3" t="s">
        <v>3990</v>
      </c>
      <c r="G1888" s="3" t="s">
        <v>3666</v>
      </c>
    </row>
    <row r="1889" spans="1:20">
      <c r="A1889" s="3" t="s">
        <v>3991</v>
      </c>
      <c r="E1889" s="3" t="s">
        <v>70</v>
      </c>
      <c r="F1889" s="3" t="s">
        <v>3992</v>
      </c>
      <c r="G1889" s="3" t="s">
        <v>3666</v>
      </c>
    </row>
    <row r="1890" spans="1:20">
      <c r="A1890" s="3" t="s">
        <v>3993</v>
      </c>
      <c r="E1890" s="3" t="s">
        <v>3994</v>
      </c>
      <c r="F1890" s="3" t="s">
        <v>3995</v>
      </c>
      <c r="G1890" s="3" t="s">
        <v>3666</v>
      </c>
      <c r="S1890" s="6">
        <v>3883617.67</v>
      </c>
      <c r="T1890" s="5">
        <v>-0.4642</v>
      </c>
    </row>
    <row r="1891" spans="1:20">
      <c r="A1891" s="3" t="s">
        <v>3996</v>
      </c>
      <c r="E1891" s="3" t="s">
        <v>70</v>
      </c>
      <c r="F1891" s="3" t="s">
        <v>3997</v>
      </c>
      <c r="G1891" s="3" t="s">
        <v>3666</v>
      </c>
    </row>
    <row r="1892" spans="1:20">
      <c r="A1892" s="3" t="s">
        <v>3998</v>
      </c>
      <c r="E1892" s="3" t="s">
        <v>3999</v>
      </c>
      <c r="F1892" s="3" t="s">
        <v>4000</v>
      </c>
      <c r="G1892" s="3" t="s">
        <v>3666</v>
      </c>
    </row>
    <row r="1893" spans="1:20">
      <c r="A1893" s="3" t="s">
        <v>4001</v>
      </c>
      <c r="E1893" s="3" t="s">
        <v>403</v>
      </c>
      <c r="F1893" s="3" t="s">
        <v>4002</v>
      </c>
      <c r="G1893" s="3" t="s">
        <v>3666</v>
      </c>
    </row>
    <row r="1894" spans="1:20">
      <c r="A1894" s="3" t="s">
        <v>4003</v>
      </c>
      <c r="E1894" s="3" t="s">
        <v>37</v>
      </c>
      <c r="F1894" s="3" t="s">
        <v>4004</v>
      </c>
      <c r="G1894" s="3" t="s">
        <v>3666</v>
      </c>
      <c r="S1894" s="6">
        <v>3658168.5</v>
      </c>
      <c r="T1894" s="5">
        <v>-0.20499999999999999</v>
      </c>
    </row>
    <row r="1895" spans="1:20">
      <c r="A1895" s="3" t="s">
        <v>4005</v>
      </c>
      <c r="E1895" s="3" t="s">
        <v>482</v>
      </c>
      <c r="F1895" s="3" t="s">
        <v>4006</v>
      </c>
      <c r="G1895" s="3" t="s">
        <v>4007</v>
      </c>
      <c r="H1895" s="3" t="s">
        <v>373</v>
      </c>
    </row>
    <row r="1896" spans="1:20">
      <c r="A1896" s="3" t="s">
        <v>4008</v>
      </c>
      <c r="E1896" s="3" t="s">
        <v>1159</v>
      </c>
      <c r="F1896" s="3" t="s">
        <v>4009</v>
      </c>
      <c r="G1896" s="3" t="s">
        <v>3666</v>
      </c>
      <c r="H1896" s="3" t="s">
        <v>39</v>
      </c>
      <c r="S1896" s="6">
        <v>19062772.829999998</v>
      </c>
      <c r="T1896" s="5">
        <v>-0.1353</v>
      </c>
    </row>
    <row r="1897" spans="1:20">
      <c r="A1897" s="3" t="s">
        <v>4010</v>
      </c>
      <c r="E1897" s="3" t="s">
        <v>4011</v>
      </c>
      <c r="F1897" s="3" t="s">
        <v>4012</v>
      </c>
      <c r="G1897" s="3" t="s">
        <v>3666</v>
      </c>
    </row>
    <row r="1898" spans="1:20">
      <c r="A1898" s="3" t="s">
        <v>4013</v>
      </c>
      <c r="E1898" s="3" t="s">
        <v>792</v>
      </c>
      <c r="F1898" s="3" t="s">
        <v>4014</v>
      </c>
      <c r="G1898" s="3" t="s">
        <v>3666</v>
      </c>
      <c r="S1898" s="6">
        <v>5828440.8300000001</v>
      </c>
      <c r="T1898" s="5">
        <v>5.9400000000000001E-2</v>
      </c>
    </row>
    <row r="1899" spans="1:20">
      <c r="A1899" s="3" t="s">
        <v>4015</v>
      </c>
      <c r="E1899" s="3" t="s">
        <v>70</v>
      </c>
      <c r="F1899" s="3" t="s">
        <v>4016</v>
      </c>
      <c r="G1899" s="3" t="s">
        <v>3666</v>
      </c>
    </row>
    <row r="1900" spans="1:20">
      <c r="A1900" s="3" t="s">
        <v>4017</v>
      </c>
      <c r="E1900" s="3" t="s">
        <v>4018</v>
      </c>
      <c r="F1900" s="3" t="s">
        <v>4019</v>
      </c>
      <c r="G1900" s="3" t="s">
        <v>3666</v>
      </c>
    </row>
    <row r="1901" spans="1:20">
      <c r="A1901" s="3" t="s">
        <v>4020</v>
      </c>
      <c r="E1901" s="3" t="s">
        <v>37</v>
      </c>
      <c r="F1901" s="3" t="s">
        <v>4021</v>
      </c>
      <c r="G1901" s="3" t="s">
        <v>3666</v>
      </c>
    </row>
    <row r="1902" spans="1:20">
      <c r="A1902" s="3" t="s">
        <v>4022</v>
      </c>
      <c r="E1902" s="3" t="s">
        <v>4018</v>
      </c>
      <c r="F1902" s="3" t="s">
        <v>4023</v>
      </c>
      <c r="G1902" s="3" t="s">
        <v>3666</v>
      </c>
      <c r="H1902" s="3" t="s">
        <v>852</v>
      </c>
    </row>
    <row r="1903" spans="1:20">
      <c r="A1903" s="3" t="s">
        <v>4117</v>
      </c>
      <c r="E1903" s="3" t="s">
        <v>73</v>
      </c>
      <c r="F1903" s="3" t="s">
        <v>4118</v>
      </c>
      <c r="G1903" s="3" t="s">
        <v>4119</v>
      </c>
      <c r="T1903" s="5">
        <v>-4.1399999999999999E-2</v>
      </c>
    </row>
    <row r="1904" spans="1:20">
      <c r="A1904" s="3" t="s">
        <v>1362</v>
      </c>
      <c r="E1904" s="3" t="s">
        <v>51</v>
      </c>
      <c r="F1904" s="3" t="s">
        <v>1363</v>
      </c>
      <c r="G1904" s="3" t="s">
        <v>1364</v>
      </c>
      <c r="H1904" s="3" t="s">
        <v>23</v>
      </c>
    </row>
    <row r="1905" spans="1:20">
      <c r="A1905" s="3" t="s">
        <v>1370</v>
      </c>
      <c r="E1905" s="3" t="s">
        <v>70</v>
      </c>
      <c r="F1905" s="3" t="s">
        <v>1371</v>
      </c>
      <c r="G1905" s="3" t="s">
        <v>1372</v>
      </c>
      <c r="H1905" s="3" t="s">
        <v>1373</v>
      </c>
    </row>
    <row r="1906" spans="1:20">
      <c r="A1906" s="3" t="s">
        <v>4120</v>
      </c>
      <c r="E1906" s="3" t="s">
        <v>482</v>
      </c>
      <c r="F1906" s="3" t="s">
        <v>4121</v>
      </c>
      <c r="G1906" s="3" t="s">
        <v>4031</v>
      </c>
      <c r="K1906" s="3">
        <v>0</v>
      </c>
      <c r="L1906" s="3">
        <v>2</v>
      </c>
      <c r="N1906" s="3" t="s">
        <v>25</v>
      </c>
      <c r="S1906" s="6">
        <v>5567.83</v>
      </c>
      <c r="T1906" s="5">
        <v>-0.44309999999999999</v>
      </c>
    </row>
    <row r="1907" spans="1:20">
      <c r="A1907" s="3" t="s">
        <v>4122</v>
      </c>
      <c r="E1907" s="3" t="s">
        <v>482</v>
      </c>
      <c r="F1907" s="3" t="s">
        <v>4123</v>
      </c>
      <c r="G1907" s="3" t="s">
        <v>4124</v>
      </c>
      <c r="H1907" s="3" t="s">
        <v>335</v>
      </c>
    </row>
    <row r="1908" spans="1:20">
      <c r="A1908" s="3" t="s">
        <v>4125</v>
      </c>
      <c r="E1908" s="3" t="s">
        <v>70</v>
      </c>
      <c r="F1908" s="3" t="s">
        <v>4126</v>
      </c>
      <c r="G1908" s="3" t="s">
        <v>4031</v>
      </c>
    </row>
    <row r="1909" spans="1:20">
      <c r="A1909" s="3" t="s">
        <v>4127</v>
      </c>
      <c r="E1909" s="3" t="s">
        <v>533</v>
      </c>
      <c r="F1909" s="3" t="s">
        <v>4128</v>
      </c>
      <c r="G1909" s="3" t="s">
        <v>4054</v>
      </c>
      <c r="H1909" s="3" t="s">
        <v>4129</v>
      </c>
    </row>
    <row r="1910" spans="1:20">
      <c r="A1910" s="3" t="s">
        <v>4130</v>
      </c>
      <c r="E1910" s="3" t="s">
        <v>371</v>
      </c>
      <c r="F1910" s="3" t="s">
        <v>4131</v>
      </c>
      <c r="G1910" s="3" t="s">
        <v>4031</v>
      </c>
      <c r="S1910" s="6">
        <v>4238.5</v>
      </c>
      <c r="T1910" s="5">
        <v>0.32690000000000002</v>
      </c>
    </row>
    <row r="1911" spans="1:20">
      <c r="A1911" s="3" t="s">
        <v>1472</v>
      </c>
      <c r="E1911" s="3" t="s">
        <v>88</v>
      </c>
      <c r="F1911" s="3" t="s">
        <v>1473</v>
      </c>
      <c r="G1911" s="3" t="s">
        <v>535</v>
      </c>
      <c r="S1911" s="4">
        <v>1141</v>
      </c>
      <c r="T1911" s="7">
        <v>1.83</v>
      </c>
    </row>
    <row r="1912" spans="1:20">
      <c r="A1912" s="3" t="s">
        <v>4134</v>
      </c>
      <c r="E1912" s="3" t="s">
        <v>994</v>
      </c>
      <c r="F1912" s="3" t="s">
        <v>4135</v>
      </c>
      <c r="G1912" s="3" t="s">
        <v>4031</v>
      </c>
      <c r="H1912" s="3" t="s">
        <v>852</v>
      </c>
      <c r="S1912" s="4">
        <v>5885418</v>
      </c>
      <c r="T1912" s="5">
        <v>2.5399999999999999E-2</v>
      </c>
    </row>
    <row r="1913" spans="1:20">
      <c r="A1913" s="3" t="s">
        <v>4136</v>
      </c>
      <c r="E1913" s="3" t="s">
        <v>70</v>
      </c>
      <c r="F1913" s="3" t="s">
        <v>4137</v>
      </c>
      <c r="G1913" s="3" t="s">
        <v>4031</v>
      </c>
      <c r="T1913" s="5">
        <v>0.19189999999999999</v>
      </c>
    </row>
    <row r="1914" spans="1:20">
      <c r="A1914" s="3" t="s">
        <v>4138</v>
      </c>
      <c r="E1914" s="3" t="s">
        <v>20</v>
      </c>
      <c r="F1914" s="3" t="s">
        <v>4139</v>
      </c>
      <c r="G1914" s="3" t="s">
        <v>4031</v>
      </c>
      <c r="S1914" s="3">
        <v>943.17</v>
      </c>
      <c r="T1914" s="5">
        <v>-0.4118</v>
      </c>
    </row>
    <row r="1915" spans="1:20">
      <c r="A1915" s="3" t="s">
        <v>3021</v>
      </c>
      <c r="E1915" s="3" t="s">
        <v>1166</v>
      </c>
      <c r="F1915" s="3" t="s">
        <v>3022</v>
      </c>
      <c r="G1915" s="3" t="s">
        <v>2822</v>
      </c>
      <c r="H1915" s="3" t="s">
        <v>23</v>
      </c>
      <c r="K1915" s="3">
        <v>0</v>
      </c>
      <c r="L1915" s="3">
        <v>1</v>
      </c>
      <c r="N1915" s="3" t="s">
        <v>40</v>
      </c>
    </row>
    <row r="1916" spans="1:20">
      <c r="A1916" s="3" t="s">
        <v>4140</v>
      </c>
      <c r="E1916" s="3" t="s">
        <v>59</v>
      </c>
      <c r="F1916" s="3" t="s">
        <v>4141</v>
      </c>
      <c r="G1916" s="3" t="s">
        <v>4031</v>
      </c>
      <c r="K1916" s="3">
        <v>0</v>
      </c>
      <c r="L1916" s="3">
        <v>1</v>
      </c>
      <c r="N1916" s="3" t="s">
        <v>651</v>
      </c>
      <c r="S1916" s="6">
        <v>17778.830000000002</v>
      </c>
      <c r="T1916" s="5">
        <v>-0.53539999999999999</v>
      </c>
    </row>
    <row r="1917" spans="1:20">
      <c r="A1917" s="3" t="s">
        <v>4142</v>
      </c>
      <c r="E1917" s="3" t="s">
        <v>4143</v>
      </c>
      <c r="F1917" s="3" t="s">
        <v>4144</v>
      </c>
      <c r="G1917" s="3" t="s">
        <v>4031</v>
      </c>
    </row>
    <row r="1918" spans="1:20">
      <c r="A1918" s="3" t="s">
        <v>1518</v>
      </c>
      <c r="E1918" s="3" t="s">
        <v>70</v>
      </c>
      <c r="F1918" s="3" t="s">
        <v>1519</v>
      </c>
      <c r="G1918" s="3" t="s">
        <v>535</v>
      </c>
      <c r="H1918" s="3" t="s">
        <v>1520</v>
      </c>
    </row>
    <row r="1919" spans="1:20">
      <c r="A1919" s="3" t="s">
        <v>4145</v>
      </c>
      <c r="E1919" s="3" t="s">
        <v>973</v>
      </c>
      <c r="F1919" s="3" t="s">
        <v>4146</v>
      </c>
      <c r="G1919" s="3" t="s">
        <v>4031</v>
      </c>
    </row>
    <row r="1920" spans="1:20">
      <c r="A1920" s="3" t="s">
        <v>4147</v>
      </c>
      <c r="E1920" s="3" t="s">
        <v>149</v>
      </c>
      <c r="F1920" s="3" t="s">
        <v>4148</v>
      </c>
      <c r="G1920" s="3" t="s">
        <v>4031</v>
      </c>
      <c r="H1920" s="3" t="s">
        <v>373</v>
      </c>
    </row>
    <row r="1921" spans="1:20">
      <c r="A1921" s="3" t="s">
        <v>4149</v>
      </c>
      <c r="E1921" s="3" t="s">
        <v>70</v>
      </c>
      <c r="F1921" s="3" t="s">
        <v>4150</v>
      </c>
      <c r="G1921" s="3" t="s">
        <v>4093</v>
      </c>
    </row>
    <row r="1922" spans="1:20">
      <c r="A1922" s="3" t="s">
        <v>4151</v>
      </c>
      <c r="E1922" s="3" t="s">
        <v>4152</v>
      </c>
      <c r="F1922" s="3" t="s">
        <v>4153</v>
      </c>
      <c r="G1922" s="3" t="s">
        <v>4031</v>
      </c>
      <c r="H1922" s="3" t="s">
        <v>108</v>
      </c>
    </row>
    <row r="1923" spans="1:20">
      <c r="A1923" s="3" t="s">
        <v>4154</v>
      </c>
      <c r="E1923" s="3" t="s">
        <v>4155</v>
      </c>
      <c r="F1923" s="3" t="s">
        <v>4156</v>
      </c>
      <c r="G1923" s="3" t="s">
        <v>4031</v>
      </c>
    </row>
    <row r="1924" spans="1:20">
      <c r="A1924" s="3" t="s">
        <v>4157</v>
      </c>
      <c r="E1924" s="3" t="s">
        <v>196</v>
      </c>
      <c r="F1924" s="3" t="s">
        <v>4158</v>
      </c>
      <c r="G1924" s="3" t="s">
        <v>4031</v>
      </c>
      <c r="H1924" s="3" t="s">
        <v>4159</v>
      </c>
    </row>
    <row r="1925" spans="1:20">
      <c r="A1925" s="3" t="s">
        <v>4160</v>
      </c>
      <c r="E1925" s="3" t="s">
        <v>282</v>
      </c>
      <c r="F1925" s="3" t="s">
        <v>4161</v>
      </c>
      <c r="G1925" s="3" t="s">
        <v>4031</v>
      </c>
    </row>
    <row r="1926" spans="1:20">
      <c r="A1926" s="3" t="s">
        <v>4162</v>
      </c>
      <c r="E1926" s="3" t="s">
        <v>530</v>
      </c>
      <c r="F1926" s="3" t="s">
        <v>4163</v>
      </c>
      <c r="G1926" s="3" t="s">
        <v>4031</v>
      </c>
      <c r="H1926" s="3" t="s">
        <v>373</v>
      </c>
      <c r="S1926" s="4">
        <v>28922</v>
      </c>
      <c r="T1926" s="5">
        <v>-0.34129999999999999</v>
      </c>
    </row>
    <row r="1927" spans="1:20">
      <c r="A1927" s="3" t="s">
        <v>4164</v>
      </c>
      <c r="E1927" s="3" t="s">
        <v>48</v>
      </c>
      <c r="F1927" s="3" t="s">
        <v>4165</v>
      </c>
      <c r="G1927" s="3" t="s">
        <v>4031</v>
      </c>
      <c r="K1927" s="3">
        <v>0</v>
      </c>
      <c r="L1927" s="3">
        <v>1</v>
      </c>
      <c r="N1927" s="3" t="s">
        <v>40</v>
      </c>
    </row>
    <row r="1928" spans="1:20">
      <c r="A1928" s="3" t="s">
        <v>4166</v>
      </c>
      <c r="E1928" s="3" t="s">
        <v>3668</v>
      </c>
      <c r="F1928" s="3" t="s">
        <v>4167</v>
      </c>
      <c r="G1928" s="3" t="s">
        <v>4031</v>
      </c>
    </row>
    <row r="1929" spans="1:20">
      <c r="A1929" s="3" t="s">
        <v>4168</v>
      </c>
      <c r="E1929" s="3" t="s">
        <v>81</v>
      </c>
      <c r="F1929" s="3" t="s">
        <v>4169</v>
      </c>
      <c r="G1929" s="3" t="s">
        <v>4031</v>
      </c>
      <c r="H1929" s="3" t="s">
        <v>373</v>
      </c>
      <c r="S1929" s="6">
        <v>4111.83</v>
      </c>
      <c r="T1929" s="5">
        <v>-0.63839999999999997</v>
      </c>
    </row>
    <row r="1930" spans="1:20">
      <c r="A1930" s="3" t="s">
        <v>4170</v>
      </c>
      <c r="E1930" s="3" t="s">
        <v>673</v>
      </c>
      <c r="F1930" s="3" t="s">
        <v>4171</v>
      </c>
      <c r="G1930" s="3" t="s">
        <v>4054</v>
      </c>
      <c r="K1930" s="3">
        <v>0</v>
      </c>
      <c r="L1930" s="3">
        <v>1</v>
      </c>
      <c r="N1930" s="3" t="s">
        <v>77</v>
      </c>
      <c r="S1930" s="4">
        <v>2469</v>
      </c>
      <c r="T1930" s="5">
        <v>7.7600000000000002E-2</v>
      </c>
    </row>
    <row r="1931" spans="1:20">
      <c r="A1931" s="3" t="s">
        <v>4172</v>
      </c>
      <c r="E1931" s="3" t="s">
        <v>4173</v>
      </c>
      <c r="F1931" s="3" t="s">
        <v>4174</v>
      </c>
      <c r="G1931" s="3" t="s">
        <v>4031</v>
      </c>
    </row>
    <row r="1932" spans="1:20">
      <c r="A1932" s="3" t="s">
        <v>4175</v>
      </c>
      <c r="E1932" s="3" t="s">
        <v>1078</v>
      </c>
      <c r="F1932" s="3" t="s">
        <v>4176</v>
      </c>
      <c r="G1932" s="3" t="s">
        <v>4031</v>
      </c>
    </row>
    <row r="1933" spans="1:20">
      <c r="A1933" s="3" t="s">
        <v>4177</v>
      </c>
      <c r="E1933" s="3" t="s">
        <v>4178</v>
      </c>
      <c r="F1933" s="3" t="s">
        <v>4179</v>
      </c>
      <c r="G1933" s="3" t="s">
        <v>4031</v>
      </c>
    </row>
    <row r="1934" spans="1:20">
      <c r="A1934" s="3" t="s">
        <v>4180</v>
      </c>
      <c r="E1934" s="3" t="s">
        <v>51</v>
      </c>
      <c r="F1934" s="3" t="s">
        <v>4181</v>
      </c>
      <c r="G1934" s="3" t="s">
        <v>4031</v>
      </c>
    </row>
    <row r="1935" spans="1:20">
      <c r="A1935" s="3" t="s">
        <v>4182</v>
      </c>
      <c r="E1935" s="3" t="s">
        <v>893</v>
      </c>
      <c r="F1935" s="3" t="s">
        <v>4183</v>
      </c>
      <c r="G1935" s="3" t="s">
        <v>4031</v>
      </c>
    </row>
    <row r="1936" spans="1:20">
      <c r="A1936" s="3" t="s">
        <v>4184</v>
      </c>
      <c r="E1936" s="3" t="s">
        <v>1166</v>
      </c>
      <c r="F1936" s="3" t="s">
        <v>4185</v>
      </c>
      <c r="G1936" s="3" t="s">
        <v>4031</v>
      </c>
    </row>
    <row r="1937" spans="1:20">
      <c r="A1937" s="3" t="s">
        <v>4186</v>
      </c>
      <c r="E1937" s="3" t="s">
        <v>37</v>
      </c>
      <c r="F1937" s="3" t="s">
        <v>4187</v>
      </c>
      <c r="G1937" s="3" t="s">
        <v>4031</v>
      </c>
    </row>
    <row r="1938" spans="1:20">
      <c r="A1938" s="3" t="s">
        <v>4188</v>
      </c>
      <c r="E1938" s="3" t="s">
        <v>4189</v>
      </c>
      <c r="F1938" s="3" t="s">
        <v>4190</v>
      </c>
      <c r="G1938" s="3" t="s">
        <v>4031</v>
      </c>
    </row>
    <row r="1939" spans="1:20">
      <c r="A1939" s="3" t="s">
        <v>4191</v>
      </c>
      <c r="E1939" s="3" t="s">
        <v>45</v>
      </c>
      <c r="F1939" s="3" t="s">
        <v>4192</v>
      </c>
      <c r="G1939" s="3" t="s">
        <v>4031</v>
      </c>
    </row>
    <row r="1940" spans="1:20">
      <c r="A1940" s="3" t="s">
        <v>3651</v>
      </c>
      <c r="E1940" s="3" t="s">
        <v>88</v>
      </c>
      <c r="F1940" s="3" t="s">
        <v>3652</v>
      </c>
      <c r="G1940" s="3" t="s">
        <v>3653</v>
      </c>
      <c r="H1940" s="3" t="s">
        <v>3654</v>
      </c>
    </row>
    <row r="1941" spans="1:20">
      <c r="A1941" s="3" t="s">
        <v>4193</v>
      </c>
      <c r="E1941" s="3" t="s">
        <v>4194</v>
      </c>
      <c r="F1941" s="3" t="s">
        <v>4195</v>
      </c>
      <c r="G1941" s="3" t="s">
        <v>4031</v>
      </c>
    </row>
    <row r="1942" spans="1:20">
      <c r="A1942" s="3" t="s">
        <v>4196</v>
      </c>
      <c r="E1942" s="3" t="s">
        <v>81</v>
      </c>
      <c r="F1942" s="3" t="s">
        <v>4197</v>
      </c>
      <c r="G1942" s="3" t="s">
        <v>4093</v>
      </c>
      <c r="H1942" s="3" t="s">
        <v>39</v>
      </c>
    </row>
    <row r="1943" spans="1:20">
      <c r="A1943" s="3" t="s">
        <v>4198</v>
      </c>
      <c r="E1943" s="3" t="s">
        <v>588</v>
      </c>
      <c r="F1943" s="3" t="s">
        <v>4199</v>
      </c>
      <c r="G1943" s="3" t="s">
        <v>4031</v>
      </c>
    </row>
    <row r="1944" spans="1:20">
      <c r="A1944" s="3" t="s">
        <v>4005</v>
      </c>
      <c r="E1944" s="3" t="s">
        <v>482</v>
      </c>
      <c r="F1944" s="3" t="s">
        <v>4006</v>
      </c>
      <c r="G1944" s="3" t="s">
        <v>4007</v>
      </c>
      <c r="H1944" s="3" t="s">
        <v>373</v>
      </c>
    </row>
    <row r="1945" spans="1:20">
      <c r="A1945" s="3" t="s">
        <v>4212</v>
      </c>
      <c r="E1945" s="3" t="s">
        <v>73</v>
      </c>
      <c r="F1945" s="3" t="s">
        <v>4213</v>
      </c>
      <c r="G1945" s="3" t="s">
        <v>4203</v>
      </c>
      <c r="S1945" s="6">
        <v>5723024.3300000001</v>
      </c>
      <c r="T1945" s="5">
        <v>1.37E-2</v>
      </c>
    </row>
    <row r="1946" spans="1:20">
      <c r="A1946" s="3" t="s">
        <v>4214</v>
      </c>
      <c r="E1946" s="3" t="s">
        <v>653</v>
      </c>
      <c r="F1946" s="3" t="s">
        <v>4215</v>
      </c>
      <c r="G1946" s="3" t="s">
        <v>4203</v>
      </c>
      <c r="K1946" s="3">
        <v>0</v>
      </c>
      <c r="L1946" s="3">
        <v>3</v>
      </c>
      <c r="N1946" s="3" t="s">
        <v>40</v>
      </c>
      <c r="S1946" s="6">
        <v>12098.33</v>
      </c>
      <c r="T1946" s="5">
        <v>-0.67330000000000001</v>
      </c>
    </row>
    <row r="1947" spans="1:20">
      <c r="A1947" s="3" t="s">
        <v>4216</v>
      </c>
      <c r="E1947" s="3" t="s">
        <v>212</v>
      </c>
      <c r="F1947" s="3" t="s">
        <v>4217</v>
      </c>
      <c r="G1947" s="3" t="s">
        <v>4218</v>
      </c>
      <c r="H1947" s="3" t="s">
        <v>39</v>
      </c>
      <c r="K1947" s="3">
        <v>0</v>
      </c>
      <c r="L1947" s="3">
        <v>4</v>
      </c>
      <c r="N1947" s="3" t="s">
        <v>4219</v>
      </c>
    </row>
    <row r="1948" spans="1:20">
      <c r="A1948" s="3" t="s">
        <v>1370</v>
      </c>
      <c r="E1948" s="3" t="s">
        <v>70</v>
      </c>
      <c r="F1948" s="3" t="s">
        <v>1371</v>
      </c>
      <c r="G1948" s="3" t="s">
        <v>1372</v>
      </c>
      <c r="H1948" s="3" t="s">
        <v>1373</v>
      </c>
    </row>
    <row r="1949" spans="1:20">
      <c r="A1949" s="3" t="s">
        <v>4220</v>
      </c>
      <c r="E1949" s="3" t="s">
        <v>70</v>
      </c>
      <c r="F1949" s="3" t="s">
        <v>4221</v>
      </c>
      <c r="G1949" s="3" t="s">
        <v>4203</v>
      </c>
    </row>
    <row r="1950" spans="1:20">
      <c r="A1950" s="3" t="s">
        <v>4225</v>
      </c>
      <c r="E1950" s="3" t="s">
        <v>70</v>
      </c>
      <c r="F1950" s="3" t="s">
        <v>4226</v>
      </c>
      <c r="G1950" s="3" t="s">
        <v>4203</v>
      </c>
    </row>
    <row r="1951" spans="1:20">
      <c r="A1951" s="3" t="s">
        <v>4227</v>
      </c>
      <c r="E1951" s="3" t="s">
        <v>588</v>
      </c>
      <c r="F1951" s="3" t="s">
        <v>4228</v>
      </c>
      <c r="G1951" s="3" t="s">
        <v>4203</v>
      </c>
      <c r="S1951" s="6">
        <v>7042262.5</v>
      </c>
      <c r="T1951" s="7">
        <v>-0.01</v>
      </c>
    </row>
  </sheetData>
  <autoFilter ref="A1:T1" xr:uid="{86463B9A-4609-A946-A3B0-E2B059D6473A}">
    <sortState xmlns:xlrd2="http://schemas.microsoft.com/office/spreadsheetml/2017/richdata2" ref="A2:T1951">
      <sortCondition descending="1" ref="C1:C195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7F911-63E4-AE4A-BDB2-2A4F67ADD0BB}">
  <dimension ref="A1:T944"/>
  <sheetViews>
    <sheetView topLeftCell="A341" workbookViewId="0">
      <selection activeCell="G379" sqref="G379"/>
    </sheetView>
  </sheetViews>
  <sheetFormatPr baseColWidth="10" defaultRowHeight="16"/>
  <sheetData>
    <row r="1" spans="1:20">
      <c r="A1" s="8" t="s">
        <v>0</v>
      </c>
      <c r="B1" s="2"/>
      <c r="C1" s="8" t="s">
        <v>1</v>
      </c>
      <c r="D1" s="9" t="s">
        <v>2</v>
      </c>
      <c r="E1" s="2" t="s">
        <v>3</v>
      </c>
      <c r="F1" s="2" t="s">
        <v>4</v>
      </c>
      <c r="G1" s="2" t="s">
        <v>5</v>
      </c>
      <c r="H1" s="2" t="s">
        <v>6</v>
      </c>
      <c r="I1" s="2" t="s">
        <v>7</v>
      </c>
      <c r="J1" s="9" t="s">
        <v>8</v>
      </c>
      <c r="K1" s="9" t="s">
        <v>9</v>
      </c>
      <c r="L1" s="2" t="s">
        <v>10</v>
      </c>
      <c r="M1" s="2" t="s">
        <v>11</v>
      </c>
      <c r="N1" s="2" t="s">
        <v>12</v>
      </c>
      <c r="O1" s="9" t="s">
        <v>13</v>
      </c>
      <c r="P1" s="2" t="s">
        <v>14</v>
      </c>
      <c r="Q1" s="8" t="s">
        <v>15</v>
      </c>
      <c r="R1" s="2" t="s">
        <v>16</v>
      </c>
      <c r="S1" s="2" t="s">
        <v>17</v>
      </c>
      <c r="T1" s="8" t="s">
        <v>18</v>
      </c>
    </row>
    <row r="2" spans="1:20">
      <c r="A2" s="3" t="s">
        <v>1257</v>
      </c>
      <c r="B2" s="3"/>
      <c r="C2" s="3">
        <v>113</v>
      </c>
      <c r="D2" s="3">
        <v>1</v>
      </c>
      <c r="E2" s="3" t="s">
        <v>1091</v>
      </c>
      <c r="F2" s="3" t="s">
        <v>4111</v>
      </c>
      <c r="G2" s="3" t="s">
        <v>4054</v>
      </c>
      <c r="H2" s="3" t="s">
        <v>39</v>
      </c>
      <c r="I2" s="3">
        <v>1</v>
      </c>
      <c r="J2" s="3"/>
      <c r="K2" s="3"/>
      <c r="L2" s="3"/>
      <c r="M2" s="3"/>
      <c r="N2" s="3"/>
      <c r="O2" s="3">
        <v>66</v>
      </c>
      <c r="P2" s="3"/>
      <c r="Q2" s="3">
        <v>16</v>
      </c>
      <c r="R2" s="3">
        <v>92</v>
      </c>
      <c r="S2" s="3"/>
      <c r="T2" s="3"/>
    </row>
    <row r="3" spans="1:20">
      <c r="A3" s="3" t="s">
        <v>1255</v>
      </c>
      <c r="B3" s="3"/>
      <c r="C3" s="3">
        <v>89</v>
      </c>
      <c r="D3" s="3">
        <v>1</v>
      </c>
      <c r="E3" s="3" t="s">
        <v>59</v>
      </c>
      <c r="F3" s="3" t="s">
        <v>1151</v>
      </c>
      <c r="G3" s="3" t="s">
        <v>535</v>
      </c>
      <c r="H3" s="3" t="s">
        <v>373</v>
      </c>
      <c r="I3" s="3">
        <v>1</v>
      </c>
      <c r="J3" s="3">
        <v>12</v>
      </c>
      <c r="K3" s="3"/>
      <c r="L3" s="3"/>
      <c r="M3" s="3"/>
      <c r="N3" s="3"/>
      <c r="O3" s="3">
        <v>88</v>
      </c>
      <c r="P3" s="3"/>
      <c r="Q3" s="3">
        <v>3</v>
      </c>
      <c r="R3" s="3">
        <v>84</v>
      </c>
      <c r="S3" s="3"/>
      <c r="T3" s="3"/>
    </row>
    <row r="4" spans="1:20">
      <c r="A4" s="3" t="s">
        <v>1253</v>
      </c>
      <c r="B4" s="3"/>
      <c r="C4" s="3">
        <v>89</v>
      </c>
      <c r="D4" s="3">
        <v>1</v>
      </c>
      <c r="E4" s="3" t="s">
        <v>59</v>
      </c>
      <c r="F4" s="3" t="s">
        <v>1151</v>
      </c>
      <c r="G4" s="3" t="s">
        <v>535</v>
      </c>
      <c r="H4" s="3" t="s">
        <v>373</v>
      </c>
      <c r="I4" s="3">
        <v>1</v>
      </c>
      <c r="J4" s="3">
        <v>12</v>
      </c>
      <c r="K4" s="3"/>
      <c r="L4" s="3"/>
      <c r="M4" s="3"/>
      <c r="N4" s="3"/>
      <c r="O4" s="3">
        <v>88</v>
      </c>
      <c r="P4" s="3"/>
      <c r="Q4" s="3">
        <v>3</v>
      </c>
      <c r="R4" s="3">
        <v>84</v>
      </c>
      <c r="S4" s="3"/>
      <c r="T4" s="3"/>
    </row>
    <row r="5" spans="1:20">
      <c r="A5" s="3" t="s">
        <v>1251</v>
      </c>
      <c r="B5" s="3"/>
      <c r="C5" s="3">
        <v>77</v>
      </c>
      <c r="D5" s="3">
        <v>1</v>
      </c>
      <c r="E5" s="3" t="s">
        <v>735</v>
      </c>
      <c r="F5" s="3" t="s">
        <v>1128</v>
      </c>
      <c r="G5" s="3" t="s">
        <v>29</v>
      </c>
      <c r="H5" s="3" t="s">
        <v>1129</v>
      </c>
      <c r="I5" s="3">
        <v>1</v>
      </c>
      <c r="J5" s="3">
        <v>8</v>
      </c>
      <c r="K5" s="3"/>
      <c r="L5" s="3"/>
      <c r="M5" s="3"/>
      <c r="N5" s="3"/>
      <c r="O5" s="3">
        <v>77</v>
      </c>
      <c r="P5" s="3"/>
      <c r="Q5" s="3">
        <v>11</v>
      </c>
      <c r="R5" s="3">
        <v>1</v>
      </c>
      <c r="S5" s="3"/>
      <c r="T5" s="3"/>
    </row>
    <row r="6" spans="1:20">
      <c r="A6" s="3" t="s">
        <v>1249</v>
      </c>
      <c r="B6" s="3"/>
      <c r="C6" s="3">
        <v>70</v>
      </c>
      <c r="D6" s="3">
        <v>1</v>
      </c>
      <c r="E6" s="3" t="s">
        <v>163</v>
      </c>
      <c r="F6" s="3" t="s">
        <v>3892</v>
      </c>
      <c r="G6" s="3" t="s">
        <v>3745</v>
      </c>
      <c r="H6" s="3" t="s">
        <v>39</v>
      </c>
      <c r="I6" s="3">
        <v>1</v>
      </c>
      <c r="J6" s="3"/>
      <c r="K6" s="3"/>
      <c r="L6" s="3"/>
      <c r="M6" s="3"/>
      <c r="N6" s="3"/>
      <c r="O6" s="3">
        <v>67</v>
      </c>
      <c r="P6" s="3"/>
      <c r="Q6" s="3">
        <v>15</v>
      </c>
      <c r="R6" s="3">
        <v>4</v>
      </c>
      <c r="S6" s="3"/>
      <c r="T6" s="5">
        <v>2.2359</v>
      </c>
    </row>
    <row r="7" spans="1:20">
      <c r="A7" s="3" t="s">
        <v>1247</v>
      </c>
      <c r="B7" s="3"/>
      <c r="C7" s="3">
        <v>49</v>
      </c>
      <c r="D7" s="3">
        <v>1</v>
      </c>
      <c r="E7" s="3" t="s">
        <v>324</v>
      </c>
      <c r="F7" s="3" t="s">
        <v>1086</v>
      </c>
      <c r="G7" s="3" t="s">
        <v>131</v>
      </c>
      <c r="H7" s="3" t="s">
        <v>1087</v>
      </c>
      <c r="I7" s="3">
        <v>1</v>
      </c>
      <c r="J7" s="3">
        <v>20</v>
      </c>
      <c r="K7" s="3"/>
      <c r="L7" s="3"/>
      <c r="M7" s="3"/>
      <c r="N7" s="3"/>
      <c r="O7" s="3">
        <v>45</v>
      </c>
      <c r="P7" s="3"/>
      <c r="Q7" s="3">
        <v>16</v>
      </c>
      <c r="R7" s="3">
        <v>8</v>
      </c>
      <c r="S7" s="6">
        <v>4185.5</v>
      </c>
      <c r="T7" s="5">
        <v>0.69920000000000004</v>
      </c>
    </row>
    <row r="8" spans="1:20">
      <c r="A8" s="3" t="s">
        <v>1245</v>
      </c>
      <c r="B8" s="3"/>
      <c r="C8" s="3">
        <v>43</v>
      </c>
      <c r="D8" s="3">
        <v>1</v>
      </c>
      <c r="E8" s="3" t="s">
        <v>653</v>
      </c>
      <c r="F8" s="3" t="s">
        <v>1057</v>
      </c>
      <c r="G8" s="3" t="s">
        <v>29</v>
      </c>
      <c r="H8" s="3" t="s">
        <v>39</v>
      </c>
      <c r="I8" s="3">
        <v>1</v>
      </c>
      <c r="J8" s="3"/>
      <c r="K8" s="3">
        <v>0</v>
      </c>
      <c r="L8" s="3">
        <v>1</v>
      </c>
      <c r="M8" s="3"/>
      <c r="N8" s="3" t="s">
        <v>25</v>
      </c>
      <c r="O8" s="3">
        <v>43</v>
      </c>
      <c r="P8" s="3"/>
      <c r="Q8" s="3">
        <v>14</v>
      </c>
      <c r="R8" s="3">
        <v>1</v>
      </c>
      <c r="S8" s="3"/>
      <c r="T8" s="3"/>
    </row>
    <row r="9" spans="1:20">
      <c r="A9" s="3" t="s">
        <v>4115</v>
      </c>
      <c r="B9" s="3"/>
      <c r="C9" s="3">
        <v>42</v>
      </c>
      <c r="D9" s="3">
        <v>1</v>
      </c>
      <c r="E9" s="3" t="s">
        <v>59</v>
      </c>
      <c r="F9" s="3" t="s">
        <v>1049</v>
      </c>
      <c r="G9" s="3" t="s">
        <v>131</v>
      </c>
      <c r="H9" s="3" t="s">
        <v>376</v>
      </c>
      <c r="I9" s="3">
        <v>1</v>
      </c>
      <c r="J9" s="3">
        <v>11</v>
      </c>
      <c r="K9" s="3"/>
      <c r="L9" s="3"/>
      <c r="M9" s="3"/>
      <c r="N9" s="3"/>
      <c r="O9" s="3">
        <v>42</v>
      </c>
      <c r="P9" s="3"/>
      <c r="Q9" s="3">
        <v>10</v>
      </c>
      <c r="R9" s="3"/>
      <c r="S9" s="3"/>
      <c r="T9" s="5">
        <v>-0.44669999999999999</v>
      </c>
    </row>
    <row r="10" spans="1:20">
      <c r="A10" s="3" t="s">
        <v>4112</v>
      </c>
      <c r="B10" s="3"/>
      <c r="C10" s="3">
        <v>40</v>
      </c>
      <c r="D10" s="3">
        <v>1</v>
      </c>
      <c r="E10" s="3" t="s">
        <v>439</v>
      </c>
      <c r="F10" s="3" t="s">
        <v>1040</v>
      </c>
      <c r="G10" s="3" t="s">
        <v>29</v>
      </c>
      <c r="H10" s="3" t="s">
        <v>23</v>
      </c>
      <c r="I10" s="3">
        <v>1</v>
      </c>
      <c r="J10" s="3">
        <v>35</v>
      </c>
      <c r="K10" s="3">
        <v>0</v>
      </c>
      <c r="L10" s="3">
        <v>4</v>
      </c>
      <c r="M10" s="3"/>
      <c r="N10" s="3" t="s">
        <v>77</v>
      </c>
      <c r="O10" s="3">
        <v>34</v>
      </c>
      <c r="P10" s="3"/>
      <c r="Q10" s="3">
        <v>10</v>
      </c>
      <c r="R10" s="3">
        <v>17</v>
      </c>
      <c r="S10" s="3">
        <v>696.33</v>
      </c>
      <c r="T10" s="5">
        <v>-0.68779999999999997</v>
      </c>
    </row>
    <row r="11" spans="1:20">
      <c r="A11" s="3" t="s">
        <v>2873</v>
      </c>
      <c r="B11" s="3"/>
      <c r="C11" s="3">
        <v>38</v>
      </c>
      <c r="D11" s="3">
        <v>1</v>
      </c>
      <c r="E11" s="3" t="s">
        <v>925</v>
      </c>
      <c r="F11" s="3" t="s">
        <v>1033</v>
      </c>
      <c r="G11" s="3" t="s">
        <v>29</v>
      </c>
      <c r="H11" s="3" t="s">
        <v>318</v>
      </c>
      <c r="I11" s="3">
        <v>1</v>
      </c>
      <c r="J11" s="3">
        <v>20</v>
      </c>
      <c r="K11" s="3"/>
      <c r="L11" s="3"/>
      <c r="M11" s="3"/>
      <c r="N11" s="3"/>
      <c r="O11" s="3">
        <v>37</v>
      </c>
      <c r="P11" s="3"/>
      <c r="Q11" s="3">
        <v>8</v>
      </c>
      <c r="R11" s="3">
        <v>1</v>
      </c>
      <c r="S11" s="3"/>
      <c r="T11" s="3"/>
    </row>
    <row r="12" spans="1:20">
      <c r="A12" s="3" t="s">
        <v>1243</v>
      </c>
      <c r="B12" s="3"/>
      <c r="C12" s="3">
        <v>34</v>
      </c>
      <c r="D12" s="3">
        <v>1</v>
      </c>
      <c r="E12" s="3" t="s">
        <v>653</v>
      </c>
      <c r="F12" s="3" t="s">
        <v>1024</v>
      </c>
      <c r="G12" s="3" t="s">
        <v>29</v>
      </c>
      <c r="H12" s="3" t="s">
        <v>1025</v>
      </c>
      <c r="I12" s="3">
        <v>1</v>
      </c>
      <c r="J12" s="3">
        <v>9</v>
      </c>
      <c r="K12" s="3"/>
      <c r="L12" s="3"/>
      <c r="M12" s="3"/>
      <c r="N12" s="3"/>
      <c r="O12" s="3">
        <v>29</v>
      </c>
      <c r="P12" s="3"/>
      <c r="Q12" s="3">
        <v>7</v>
      </c>
      <c r="R12" s="3">
        <v>1</v>
      </c>
      <c r="S12" s="3"/>
      <c r="T12" s="3"/>
    </row>
    <row r="13" spans="1:20">
      <c r="A13" s="3" t="s">
        <v>1241</v>
      </c>
      <c r="B13" s="3"/>
      <c r="C13" s="3">
        <v>34</v>
      </c>
      <c r="D13" s="3">
        <v>1</v>
      </c>
      <c r="E13" s="3" t="s">
        <v>70</v>
      </c>
      <c r="F13" s="3" t="s">
        <v>4098</v>
      </c>
      <c r="G13" s="3" t="s">
        <v>4031</v>
      </c>
      <c r="H13" s="3" t="s">
        <v>4099</v>
      </c>
      <c r="I13" s="3">
        <v>1</v>
      </c>
      <c r="J13" s="3"/>
      <c r="K13" s="3"/>
      <c r="L13" s="3"/>
      <c r="M13" s="3"/>
      <c r="N13" s="3"/>
      <c r="O13" s="3">
        <v>28</v>
      </c>
      <c r="P13" s="3"/>
      <c r="Q13" s="3">
        <v>6</v>
      </c>
      <c r="R13" s="3">
        <v>1</v>
      </c>
      <c r="S13" s="6">
        <v>3219.5</v>
      </c>
      <c r="T13" s="5">
        <v>-0.2321</v>
      </c>
    </row>
    <row r="14" spans="1:20">
      <c r="A14" s="3" t="s">
        <v>1239</v>
      </c>
      <c r="B14" s="3"/>
      <c r="C14" s="3">
        <v>33</v>
      </c>
      <c r="D14" s="3">
        <v>1</v>
      </c>
      <c r="E14" s="3" t="s">
        <v>439</v>
      </c>
      <c r="F14" s="3" t="s">
        <v>1017</v>
      </c>
      <c r="G14" s="3" t="s">
        <v>29</v>
      </c>
      <c r="H14" s="3" t="s">
        <v>39</v>
      </c>
      <c r="I14" s="3">
        <v>1</v>
      </c>
      <c r="J14" s="3">
        <v>11</v>
      </c>
      <c r="K14" s="3"/>
      <c r="L14" s="3"/>
      <c r="M14" s="3"/>
      <c r="N14" s="3"/>
      <c r="O14" s="3">
        <v>27</v>
      </c>
      <c r="P14" s="3"/>
      <c r="Q14" s="3">
        <v>28</v>
      </c>
      <c r="R14" s="3"/>
      <c r="S14" s="3"/>
      <c r="T14" s="3"/>
    </row>
    <row r="15" spans="1:20">
      <c r="A15" s="3" t="s">
        <v>1237</v>
      </c>
      <c r="B15" s="3"/>
      <c r="C15" s="3">
        <v>32</v>
      </c>
      <c r="D15" s="3">
        <v>1</v>
      </c>
      <c r="E15" s="3" t="s">
        <v>212</v>
      </c>
      <c r="F15" s="3" t="s">
        <v>1006</v>
      </c>
      <c r="G15" s="3" t="s">
        <v>29</v>
      </c>
      <c r="H15" s="3" t="s">
        <v>23</v>
      </c>
      <c r="I15" s="3">
        <v>1</v>
      </c>
      <c r="J15" s="3">
        <v>13</v>
      </c>
      <c r="K15" s="3"/>
      <c r="L15" s="3"/>
      <c r="M15" s="3"/>
      <c r="N15" s="3"/>
      <c r="O15" s="3">
        <v>32</v>
      </c>
      <c r="P15" s="3"/>
      <c r="Q15" s="3">
        <v>4</v>
      </c>
      <c r="R15" s="3">
        <v>28</v>
      </c>
      <c r="S15" s="3"/>
      <c r="T15" s="3"/>
    </row>
    <row r="16" spans="1:20">
      <c r="A16" s="3" t="s">
        <v>1235</v>
      </c>
      <c r="B16" s="3"/>
      <c r="C16" s="3">
        <v>30</v>
      </c>
      <c r="D16" s="3">
        <v>1</v>
      </c>
      <c r="E16" s="3" t="s">
        <v>439</v>
      </c>
      <c r="F16" s="3" t="s">
        <v>999</v>
      </c>
      <c r="G16" s="3" t="s">
        <v>53</v>
      </c>
      <c r="H16" s="3" t="s">
        <v>661</v>
      </c>
      <c r="I16" s="3">
        <v>1</v>
      </c>
      <c r="J16" s="3"/>
      <c r="K16" s="3"/>
      <c r="L16" s="3"/>
      <c r="M16" s="3"/>
      <c r="N16" s="3"/>
      <c r="O16" s="3">
        <v>20</v>
      </c>
      <c r="P16" s="3"/>
      <c r="Q16" s="3">
        <v>11</v>
      </c>
      <c r="R16" s="3">
        <v>3</v>
      </c>
      <c r="S16" s="3"/>
      <c r="T16" s="3"/>
    </row>
    <row r="17" spans="1:20">
      <c r="A17" s="3" t="s">
        <v>1233</v>
      </c>
      <c r="B17" s="3"/>
      <c r="C17" s="3">
        <v>28</v>
      </c>
      <c r="D17" s="3">
        <v>1</v>
      </c>
      <c r="E17" s="3" t="s">
        <v>59</v>
      </c>
      <c r="F17" s="3" t="s">
        <v>981</v>
      </c>
      <c r="G17" s="3" t="s">
        <v>131</v>
      </c>
      <c r="H17" s="3" t="s">
        <v>23</v>
      </c>
      <c r="I17" s="3">
        <v>1</v>
      </c>
      <c r="J17" s="3">
        <v>10</v>
      </c>
      <c r="K17" s="3"/>
      <c r="L17" s="3"/>
      <c r="M17" s="3"/>
      <c r="N17" s="3"/>
      <c r="O17" s="3">
        <v>26</v>
      </c>
      <c r="P17" s="3"/>
      <c r="Q17" s="3">
        <v>6</v>
      </c>
      <c r="R17" s="3">
        <v>9</v>
      </c>
      <c r="S17" s="3"/>
      <c r="T17" s="3"/>
    </row>
    <row r="18" spans="1:20">
      <c r="A18" s="3" t="s">
        <v>1231</v>
      </c>
      <c r="B18" s="3"/>
      <c r="C18" s="3">
        <v>27</v>
      </c>
      <c r="D18" s="3">
        <v>1</v>
      </c>
      <c r="E18" s="3" t="s">
        <v>59</v>
      </c>
      <c r="F18" s="3" t="s">
        <v>971</v>
      </c>
      <c r="G18" s="3" t="s">
        <v>29</v>
      </c>
      <c r="H18" s="3" t="s">
        <v>39</v>
      </c>
      <c r="I18" s="3">
        <v>1</v>
      </c>
      <c r="J18" s="3"/>
      <c r="K18" s="3">
        <v>0</v>
      </c>
      <c r="L18" s="3">
        <v>2</v>
      </c>
      <c r="M18" s="3"/>
      <c r="N18" s="3" t="s">
        <v>796</v>
      </c>
      <c r="O18" s="3">
        <v>26</v>
      </c>
      <c r="P18" s="3"/>
      <c r="Q18" s="3">
        <v>14</v>
      </c>
      <c r="R18" s="3">
        <v>2</v>
      </c>
      <c r="S18" s="3"/>
      <c r="T18" s="3"/>
    </row>
    <row r="19" spans="1:20">
      <c r="A19" s="3" t="s">
        <v>1229</v>
      </c>
      <c r="B19" s="3"/>
      <c r="C19" s="3">
        <v>26</v>
      </c>
      <c r="D19" s="3">
        <v>1</v>
      </c>
      <c r="E19" s="3" t="s">
        <v>59</v>
      </c>
      <c r="F19" s="3" t="s">
        <v>963</v>
      </c>
      <c r="G19" s="3" t="s">
        <v>131</v>
      </c>
      <c r="H19" s="3" t="s">
        <v>132</v>
      </c>
      <c r="I19" s="3">
        <v>1</v>
      </c>
      <c r="J19" s="3">
        <v>39</v>
      </c>
      <c r="K19" s="3">
        <v>0</v>
      </c>
      <c r="L19" s="3">
        <v>3</v>
      </c>
      <c r="M19" s="3"/>
      <c r="N19" s="3" t="s">
        <v>25</v>
      </c>
      <c r="O19" s="3">
        <v>15</v>
      </c>
      <c r="P19" s="3"/>
      <c r="Q19" s="3">
        <v>3</v>
      </c>
      <c r="R19" s="3">
        <v>3</v>
      </c>
      <c r="S19" s="6">
        <v>5775.17</v>
      </c>
      <c r="T19" s="5">
        <v>0.44629999999999997</v>
      </c>
    </row>
    <row r="20" spans="1:20">
      <c r="A20" s="3" t="s">
        <v>2871</v>
      </c>
      <c r="B20" s="3"/>
      <c r="C20" s="3">
        <v>26</v>
      </c>
      <c r="D20" s="3">
        <v>1</v>
      </c>
      <c r="E20" s="3" t="s">
        <v>117</v>
      </c>
      <c r="F20" s="3" t="s">
        <v>965</v>
      </c>
      <c r="G20" s="3" t="s">
        <v>29</v>
      </c>
      <c r="H20" s="3"/>
      <c r="I20" s="3">
        <v>1</v>
      </c>
      <c r="J20" s="3">
        <v>15</v>
      </c>
      <c r="K20" s="3"/>
      <c r="L20" s="3"/>
      <c r="M20" s="3"/>
      <c r="N20" s="3"/>
      <c r="O20" s="3">
        <v>26</v>
      </c>
      <c r="P20" s="3"/>
      <c r="Q20" s="3">
        <v>10</v>
      </c>
      <c r="R20" s="3">
        <v>1</v>
      </c>
      <c r="S20" s="3"/>
      <c r="T20" s="3"/>
    </row>
    <row r="21" spans="1:20">
      <c r="A21" s="3" t="s">
        <v>1227</v>
      </c>
      <c r="B21" s="3"/>
      <c r="C21" s="3">
        <v>26</v>
      </c>
      <c r="D21" s="3">
        <v>1</v>
      </c>
      <c r="E21" s="3" t="s">
        <v>263</v>
      </c>
      <c r="F21" s="3" t="s">
        <v>961</v>
      </c>
      <c r="G21" s="3" t="s">
        <v>29</v>
      </c>
      <c r="H21" s="3" t="s">
        <v>39</v>
      </c>
      <c r="I21" s="3">
        <v>1</v>
      </c>
      <c r="J21" s="3"/>
      <c r="K21" s="3"/>
      <c r="L21" s="3"/>
      <c r="M21" s="3"/>
      <c r="N21" s="3"/>
      <c r="O21" s="3">
        <v>23</v>
      </c>
      <c r="P21" s="3"/>
      <c r="Q21" s="3">
        <v>8</v>
      </c>
      <c r="R21" s="3">
        <v>1</v>
      </c>
      <c r="S21" s="3"/>
      <c r="T21" s="3"/>
    </row>
    <row r="22" spans="1:20">
      <c r="A22" s="3" t="s">
        <v>1225</v>
      </c>
      <c r="B22" s="3"/>
      <c r="C22" s="3">
        <v>24</v>
      </c>
      <c r="D22" s="3">
        <v>1</v>
      </c>
      <c r="E22" s="3" t="s">
        <v>945</v>
      </c>
      <c r="F22" s="3" t="s">
        <v>946</v>
      </c>
      <c r="G22" s="3" t="s">
        <v>29</v>
      </c>
      <c r="H22" s="3" t="s">
        <v>39</v>
      </c>
      <c r="I22" s="3">
        <v>1</v>
      </c>
      <c r="J22" s="3">
        <v>13</v>
      </c>
      <c r="K22" s="3"/>
      <c r="L22" s="3"/>
      <c r="M22" s="3"/>
      <c r="N22" s="3"/>
      <c r="O22" s="3">
        <v>24</v>
      </c>
      <c r="P22" s="3"/>
      <c r="Q22" s="3">
        <v>1</v>
      </c>
      <c r="R22" s="3"/>
      <c r="S22" s="3"/>
      <c r="T22" s="3"/>
    </row>
    <row r="23" spans="1:20">
      <c r="A23" s="3" t="s">
        <v>1223</v>
      </c>
      <c r="B23" s="3"/>
      <c r="C23" s="3">
        <v>24</v>
      </c>
      <c r="D23" s="3">
        <v>1</v>
      </c>
      <c r="E23" s="3" t="s">
        <v>530</v>
      </c>
      <c r="F23" s="3" t="s">
        <v>939</v>
      </c>
      <c r="G23" s="3" t="s">
        <v>29</v>
      </c>
      <c r="H23" s="3" t="s">
        <v>373</v>
      </c>
      <c r="I23" s="3">
        <v>1</v>
      </c>
      <c r="J23" s="3"/>
      <c r="K23" s="3"/>
      <c r="L23" s="3"/>
      <c r="M23" s="3"/>
      <c r="N23" s="3"/>
      <c r="O23" s="3">
        <v>24</v>
      </c>
      <c r="P23" s="3"/>
      <c r="Q23" s="3">
        <v>2</v>
      </c>
      <c r="R23" s="3">
        <v>20</v>
      </c>
      <c r="S23" s="3"/>
      <c r="T23" s="3"/>
    </row>
    <row r="24" spans="1:20">
      <c r="A24" s="3" t="s">
        <v>1221</v>
      </c>
      <c r="B24" s="3"/>
      <c r="C24" s="3">
        <v>23</v>
      </c>
      <c r="D24" s="3">
        <v>1</v>
      </c>
      <c r="E24" s="3" t="s">
        <v>70</v>
      </c>
      <c r="F24" s="3" t="s">
        <v>934</v>
      </c>
      <c r="G24" s="3" t="s">
        <v>826</v>
      </c>
      <c r="H24" s="3" t="s">
        <v>935</v>
      </c>
      <c r="I24" s="3">
        <v>1</v>
      </c>
      <c r="J24" s="3">
        <v>20</v>
      </c>
      <c r="K24" s="3"/>
      <c r="L24" s="3"/>
      <c r="M24" s="3"/>
      <c r="N24" s="3"/>
      <c r="O24" s="3">
        <v>21</v>
      </c>
      <c r="P24" s="3"/>
      <c r="Q24" s="3">
        <v>5</v>
      </c>
      <c r="R24" s="3">
        <v>13</v>
      </c>
      <c r="S24" s="6">
        <v>2459.5</v>
      </c>
      <c r="T24" s="5">
        <v>-2.1899999999999999E-2</v>
      </c>
    </row>
    <row r="25" spans="1:20">
      <c r="A25" s="3" t="s">
        <v>1219</v>
      </c>
      <c r="B25" s="3"/>
      <c r="C25" s="3">
        <v>23</v>
      </c>
      <c r="D25" s="3">
        <v>1</v>
      </c>
      <c r="E25" s="3" t="s">
        <v>27</v>
      </c>
      <c r="F25" s="3" t="s">
        <v>3886</v>
      </c>
      <c r="G25" s="3" t="s">
        <v>3666</v>
      </c>
      <c r="H25" s="3" t="s">
        <v>318</v>
      </c>
      <c r="I25" s="3">
        <v>1</v>
      </c>
      <c r="J25" s="3"/>
      <c r="K25" s="3"/>
      <c r="L25" s="3"/>
      <c r="M25" s="3"/>
      <c r="N25" s="3"/>
      <c r="O25" s="3">
        <v>23</v>
      </c>
      <c r="P25" s="3"/>
      <c r="Q25" s="3">
        <v>6</v>
      </c>
      <c r="R25" s="3">
        <v>1</v>
      </c>
      <c r="S25" s="4">
        <v>9358144</v>
      </c>
      <c r="T25" s="5">
        <v>-9.4299999999999995E-2</v>
      </c>
    </row>
    <row r="26" spans="1:20">
      <c r="A26" s="3" t="s">
        <v>1216</v>
      </c>
      <c r="B26" s="3"/>
      <c r="C26" s="3">
        <v>22</v>
      </c>
      <c r="D26" s="3">
        <v>1</v>
      </c>
      <c r="E26" s="3" t="s">
        <v>48</v>
      </c>
      <c r="F26" s="3" t="s">
        <v>930</v>
      </c>
      <c r="G26" s="3" t="s">
        <v>29</v>
      </c>
      <c r="H26" s="3" t="s">
        <v>23</v>
      </c>
      <c r="I26" s="3">
        <v>1</v>
      </c>
      <c r="J26" s="3">
        <v>8</v>
      </c>
      <c r="K26" s="3"/>
      <c r="L26" s="3"/>
      <c r="M26" s="3"/>
      <c r="N26" s="3"/>
      <c r="O26" s="3">
        <v>22</v>
      </c>
      <c r="P26" s="3"/>
      <c r="Q26" s="3">
        <v>2</v>
      </c>
      <c r="R26" s="3"/>
      <c r="S26" s="3"/>
      <c r="T26" s="3"/>
    </row>
    <row r="27" spans="1:20">
      <c r="A27" s="3" t="s">
        <v>1216</v>
      </c>
      <c r="B27" s="3"/>
      <c r="C27" s="3">
        <v>21</v>
      </c>
      <c r="D27" s="3">
        <v>1</v>
      </c>
      <c r="E27" s="3" t="s">
        <v>673</v>
      </c>
      <c r="F27" s="3" t="s">
        <v>918</v>
      </c>
      <c r="G27" s="3" t="s">
        <v>231</v>
      </c>
      <c r="H27" s="3" t="s">
        <v>338</v>
      </c>
      <c r="I27" s="3">
        <v>1</v>
      </c>
      <c r="J27" s="3"/>
      <c r="K27" s="3"/>
      <c r="L27" s="3"/>
      <c r="M27" s="3"/>
      <c r="N27" s="3"/>
      <c r="O27" s="3">
        <v>21</v>
      </c>
      <c r="P27" s="3"/>
      <c r="Q27" s="3">
        <v>3</v>
      </c>
      <c r="R27" s="3"/>
      <c r="S27" s="3"/>
      <c r="T27" s="3"/>
    </row>
    <row r="28" spans="1:20">
      <c r="A28" s="3" t="s">
        <v>3900</v>
      </c>
      <c r="B28" s="3"/>
      <c r="C28" s="3">
        <v>19</v>
      </c>
      <c r="D28" s="3">
        <v>1</v>
      </c>
      <c r="E28" s="3" t="s">
        <v>59</v>
      </c>
      <c r="F28" s="3" t="s">
        <v>874</v>
      </c>
      <c r="G28" s="3" t="s">
        <v>29</v>
      </c>
      <c r="H28" s="3" t="s">
        <v>39</v>
      </c>
      <c r="I28" s="3">
        <v>1</v>
      </c>
      <c r="J28" s="3">
        <v>24</v>
      </c>
      <c r="K28" s="3"/>
      <c r="L28" s="3"/>
      <c r="M28" s="3"/>
      <c r="N28" s="3"/>
      <c r="O28" s="3">
        <v>18</v>
      </c>
      <c r="P28" s="3"/>
      <c r="Q28" s="3">
        <v>7</v>
      </c>
      <c r="R28" s="3">
        <v>9</v>
      </c>
      <c r="S28" s="3"/>
      <c r="T28" s="3"/>
    </row>
    <row r="29" spans="1:20">
      <c r="A29" s="3" t="s">
        <v>1214</v>
      </c>
      <c r="B29" s="3"/>
      <c r="C29" s="3">
        <v>18</v>
      </c>
      <c r="D29" s="3">
        <v>1</v>
      </c>
      <c r="E29" s="3" t="s">
        <v>202</v>
      </c>
      <c r="F29" s="3" t="s">
        <v>869</v>
      </c>
      <c r="G29" s="3" t="s">
        <v>29</v>
      </c>
      <c r="H29" s="3"/>
      <c r="I29" s="3">
        <v>1</v>
      </c>
      <c r="J29" s="3">
        <v>52</v>
      </c>
      <c r="K29" s="3"/>
      <c r="L29" s="3"/>
      <c r="M29" s="3"/>
      <c r="N29" s="3"/>
      <c r="O29" s="3">
        <v>18</v>
      </c>
      <c r="P29" s="3"/>
      <c r="Q29" s="3">
        <v>5</v>
      </c>
      <c r="R29" s="3">
        <v>15</v>
      </c>
      <c r="S29" s="6">
        <v>4876.5</v>
      </c>
      <c r="T29" s="5">
        <v>-0.20810000000000001</v>
      </c>
    </row>
    <row r="30" spans="1:20">
      <c r="A30" s="3" t="s">
        <v>1212</v>
      </c>
      <c r="B30" s="3"/>
      <c r="C30" s="3">
        <v>17</v>
      </c>
      <c r="D30" s="3">
        <v>1</v>
      </c>
      <c r="E30" s="3" t="s">
        <v>307</v>
      </c>
      <c r="F30" s="3" t="s">
        <v>859</v>
      </c>
      <c r="G30" s="3" t="s">
        <v>29</v>
      </c>
      <c r="H30" s="3" t="s">
        <v>39</v>
      </c>
      <c r="I30" s="3">
        <v>1</v>
      </c>
      <c r="J30" s="3">
        <v>16</v>
      </c>
      <c r="K30" s="3"/>
      <c r="L30" s="3"/>
      <c r="M30" s="3"/>
      <c r="N30" s="3"/>
      <c r="O30" s="3">
        <v>17</v>
      </c>
      <c r="P30" s="3"/>
      <c r="Q30" s="3">
        <v>4</v>
      </c>
      <c r="R30" s="3">
        <v>2</v>
      </c>
      <c r="S30" s="3"/>
      <c r="T30" s="5">
        <v>5.7500000000000002E-2</v>
      </c>
    </row>
    <row r="31" spans="1:20">
      <c r="A31" s="3" t="s">
        <v>1208</v>
      </c>
      <c r="B31" s="3"/>
      <c r="C31" s="3">
        <v>17</v>
      </c>
      <c r="D31" s="3">
        <v>1</v>
      </c>
      <c r="E31" s="3" t="s">
        <v>70</v>
      </c>
      <c r="F31" s="3" t="s">
        <v>854</v>
      </c>
      <c r="G31" s="3" t="s">
        <v>855</v>
      </c>
      <c r="H31" s="3" t="s">
        <v>684</v>
      </c>
      <c r="I31" s="3">
        <v>1</v>
      </c>
      <c r="J31" s="3"/>
      <c r="K31" s="3"/>
      <c r="L31" s="3"/>
      <c r="M31" s="3"/>
      <c r="N31" s="3"/>
      <c r="O31" s="3">
        <v>16</v>
      </c>
      <c r="P31" s="3"/>
      <c r="Q31" s="3">
        <v>5</v>
      </c>
      <c r="R31" s="3"/>
      <c r="S31" s="3"/>
      <c r="T31" s="3"/>
    </row>
    <row r="32" spans="1:20">
      <c r="A32" s="3" t="s">
        <v>1210</v>
      </c>
      <c r="B32" s="3"/>
      <c r="C32" s="3">
        <v>17</v>
      </c>
      <c r="D32" s="3">
        <v>1</v>
      </c>
      <c r="E32" s="3" t="s">
        <v>861</v>
      </c>
      <c r="F32" s="3" t="s">
        <v>862</v>
      </c>
      <c r="G32" s="3" t="s">
        <v>29</v>
      </c>
      <c r="H32" s="3" t="s">
        <v>39</v>
      </c>
      <c r="I32" s="3">
        <v>1</v>
      </c>
      <c r="J32" s="3"/>
      <c r="K32" s="3"/>
      <c r="L32" s="3"/>
      <c r="M32" s="3"/>
      <c r="N32" s="3"/>
      <c r="O32" s="3">
        <v>17</v>
      </c>
      <c r="P32" s="3"/>
      <c r="Q32" s="3">
        <v>6</v>
      </c>
      <c r="R32" s="3"/>
      <c r="S32" s="3"/>
      <c r="T32" s="3"/>
    </row>
    <row r="33" spans="1:20">
      <c r="A33" s="3" t="s">
        <v>1206</v>
      </c>
      <c r="B33" s="3"/>
      <c r="C33" s="3">
        <v>17</v>
      </c>
      <c r="D33" s="3">
        <v>1</v>
      </c>
      <c r="E33" s="3" t="s">
        <v>70</v>
      </c>
      <c r="F33" s="3" t="s">
        <v>854</v>
      </c>
      <c r="G33" s="3" t="s">
        <v>855</v>
      </c>
      <c r="H33" s="3" t="s">
        <v>684</v>
      </c>
      <c r="I33" s="3">
        <v>1</v>
      </c>
      <c r="J33" s="3"/>
      <c r="K33" s="3"/>
      <c r="L33" s="3"/>
      <c r="M33" s="3"/>
      <c r="N33" s="3"/>
      <c r="O33" s="3">
        <v>16</v>
      </c>
      <c r="P33" s="3"/>
      <c r="Q33" s="3">
        <v>5</v>
      </c>
      <c r="R33" s="3"/>
      <c r="S33" s="3"/>
      <c r="T33" s="3"/>
    </row>
    <row r="34" spans="1:20">
      <c r="A34" s="3" t="s">
        <v>1206</v>
      </c>
      <c r="B34" s="3"/>
      <c r="C34" s="3">
        <v>15</v>
      </c>
      <c r="D34" s="3">
        <v>1</v>
      </c>
      <c r="E34" s="3" t="s">
        <v>59</v>
      </c>
      <c r="F34" s="3" t="s">
        <v>836</v>
      </c>
      <c r="G34" s="3" t="s">
        <v>103</v>
      </c>
      <c r="H34" s="3" t="s">
        <v>376</v>
      </c>
      <c r="I34" s="3">
        <v>1</v>
      </c>
      <c r="J34" s="3">
        <v>24</v>
      </c>
      <c r="K34" s="3"/>
      <c r="L34" s="3"/>
      <c r="M34" s="3"/>
      <c r="N34" s="3"/>
      <c r="O34" s="3">
        <v>15</v>
      </c>
      <c r="P34" s="3"/>
      <c r="Q34" s="3">
        <v>1</v>
      </c>
      <c r="R34" s="3">
        <v>7</v>
      </c>
      <c r="S34" s="3"/>
      <c r="T34" s="3"/>
    </row>
    <row r="35" spans="1:20">
      <c r="A35" s="3" t="s">
        <v>3897</v>
      </c>
      <c r="B35" s="3"/>
      <c r="C35" s="3">
        <v>15</v>
      </c>
      <c r="D35" s="3">
        <v>1</v>
      </c>
      <c r="E35" s="3" t="s">
        <v>59</v>
      </c>
      <c r="F35" s="3" t="s">
        <v>836</v>
      </c>
      <c r="G35" s="3" t="s">
        <v>103</v>
      </c>
      <c r="H35" s="3" t="s">
        <v>376</v>
      </c>
      <c r="I35" s="3">
        <v>1</v>
      </c>
      <c r="J35" s="3">
        <v>24</v>
      </c>
      <c r="K35" s="3"/>
      <c r="L35" s="3"/>
      <c r="M35" s="3"/>
      <c r="N35" s="3"/>
      <c r="O35" s="3">
        <v>15</v>
      </c>
      <c r="P35" s="3"/>
      <c r="Q35" s="3">
        <v>1</v>
      </c>
      <c r="R35" s="3">
        <v>7</v>
      </c>
      <c r="S35" s="3"/>
      <c r="T35" s="3"/>
    </row>
    <row r="36" spans="1:20">
      <c r="A36" s="3" t="s">
        <v>1204</v>
      </c>
      <c r="B36" s="3"/>
      <c r="C36" s="3">
        <v>14</v>
      </c>
      <c r="D36" s="3">
        <v>1</v>
      </c>
      <c r="E36" s="3" t="s">
        <v>196</v>
      </c>
      <c r="F36" s="3" t="s">
        <v>832</v>
      </c>
      <c r="G36" s="3" t="s">
        <v>29</v>
      </c>
      <c r="H36" s="3"/>
      <c r="I36" s="3">
        <v>1</v>
      </c>
      <c r="J36" s="3"/>
      <c r="K36" s="3"/>
      <c r="L36" s="3"/>
      <c r="M36" s="3"/>
      <c r="N36" s="3"/>
      <c r="O36" s="3">
        <v>14</v>
      </c>
      <c r="P36" s="3"/>
      <c r="Q36" s="3">
        <v>1</v>
      </c>
      <c r="R36" s="3">
        <v>3</v>
      </c>
      <c r="S36" s="3"/>
      <c r="T36" s="3"/>
    </row>
    <row r="37" spans="1:20">
      <c r="A37" s="3" t="s">
        <v>2869</v>
      </c>
      <c r="B37" s="3"/>
      <c r="C37" s="3">
        <v>14</v>
      </c>
      <c r="D37" s="3">
        <v>1</v>
      </c>
      <c r="E37" s="3" t="s">
        <v>470</v>
      </c>
      <c r="F37" s="3" t="s">
        <v>834</v>
      </c>
      <c r="G37" s="3" t="s">
        <v>29</v>
      </c>
      <c r="H37" s="3" t="s">
        <v>39</v>
      </c>
      <c r="I37" s="3">
        <v>1</v>
      </c>
      <c r="J37" s="3"/>
      <c r="K37" s="3"/>
      <c r="L37" s="3"/>
      <c r="M37" s="3"/>
      <c r="N37" s="3"/>
      <c r="O37" s="3">
        <v>14</v>
      </c>
      <c r="P37" s="3"/>
      <c r="Q37" s="3">
        <v>3</v>
      </c>
      <c r="R37" s="3"/>
      <c r="S37" s="3"/>
      <c r="T37" s="3"/>
    </row>
    <row r="38" spans="1:20">
      <c r="A38" s="3" t="s">
        <v>2869</v>
      </c>
      <c r="B38" s="3"/>
      <c r="C38" s="3">
        <v>13</v>
      </c>
      <c r="D38" s="3">
        <v>1</v>
      </c>
      <c r="E38" s="3" t="s">
        <v>152</v>
      </c>
      <c r="F38" s="3" t="s">
        <v>810</v>
      </c>
      <c r="G38" s="3" t="s">
        <v>29</v>
      </c>
      <c r="H38" s="3"/>
      <c r="I38" s="3">
        <v>1</v>
      </c>
      <c r="J38" s="3"/>
      <c r="K38" s="3">
        <v>24</v>
      </c>
      <c r="L38" s="3">
        <v>0</v>
      </c>
      <c r="M38" s="3" t="s">
        <v>811</v>
      </c>
      <c r="N38" s="3"/>
      <c r="O38" s="3">
        <v>12</v>
      </c>
      <c r="P38" s="3"/>
      <c r="Q38" s="3">
        <v>1</v>
      </c>
      <c r="R38" s="3">
        <v>4</v>
      </c>
      <c r="S38" s="6">
        <v>44232405.670000002</v>
      </c>
      <c r="T38" s="5">
        <v>2.7000000000000001E-3</v>
      </c>
    </row>
    <row r="39" spans="1:20">
      <c r="A39" s="3" t="s">
        <v>1202</v>
      </c>
      <c r="B39" s="3"/>
      <c r="C39" s="3">
        <v>13</v>
      </c>
      <c r="D39" s="3">
        <v>1</v>
      </c>
      <c r="E39" s="3" t="s">
        <v>73</v>
      </c>
      <c r="F39" s="3" t="s">
        <v>813</v>
      </c>
      <c r="G39" s="3" t="s">
        <v>29</v>
      </c>
      <c r="H39" s="3" t="s">
        <v>39</v>
      </c>
      <c r="I39" s="3">
        <v>1</v>
      </c>
      <c r="J39" s="3"/>
      <c r="K39" s="3"/>
      <c r="L39" s="3"/>
      <c r="M39" s="3"/>
      <c r="N39" s="3"/>
      <c r="O39" s="3">
        <v>10</v>
      </c>
      <c r="P39" s="3"/>
      <c r="Q39" s="3">
        <v>2</v>
      </c>
      <c r="R39" s="3">
        <v>5</v>
      </c>
      <c r="S39" s="3"/>
      <c r="T39" s="3"/>
    </row>
    <row r="40" spans="1:20">
      <c r="A40" s="3" t="s">
        <v>2867</v>
      </c>
      <c r="B40" s="3"/>
      <c r="C40" s="3">
        <v>13</v>
      </c>
      <c r="D40" s="3">
        <v>1</v>
      </c>
      <c r="E40" s="3" t="s">
        <v>27</v>
      </c>
      <c r="F40" s="3" t="s">
        <v>815</v>
      </c>
      <c r="G40" s="3" t="s">
        <v>131</v>
      </c>
      <c r="H40" s="3" t="s">
        <v>54</v>
      </c>
      <c r="I40" s="3">
        <v>1</v>
      </c>
      <c r="J40" s="3"/>
      <c r="K40" s="3">
        <v>0</v>
      </c>
      <c r="L40" s="3">
        <v>1</v>
      </c>
      <c r="M40" s="3"/>
      <c r="N40" s="3" t="s">
        <v>816</v>
      </c>
      <c r="O40" s="3">
        <v>11</v>
      </c>
      <c r="P40" s="3"/>
      <c r="Q40" s="3">
        <v>3</v>
      </c>
      <c r="R40" s="3">
        <v>6</v>
      </c>
      <c r="S40" s="3"/>
      <c r="T40" s="3"/>
    </row>
    <row r="41" spans="1:20">
      <c r="A41" s="3" t="s">
        <v>1199</v>
      </c>
      <c r="B41" s="3"/>
      <c r="C41" s="3">
        <v>13</v>
      </c>
      <c r="D41" s="3">
        <v>1</v>
      </c>
      <c r="E41" s="3" t="s">
        <v>2782</v>
      </c>
      <c r="F41" s="3" t="s">
        <v>2783</v>
      </c>
      <c r="G41" s="3" t="s">
        <v>2405</v>
      </c>
      <c r="H41" s="3" t="s">
        <v>23</v>
      </c>
      <c r="I41" s="3">
        <v>1</v>
      </c>
      <c r="J41" s="3"/>
      <c r="K41" s="3"/>
      <c r="L41" s="3"/>
      <c r="M41" s="3"/>
      <c r="N41" s="3"/>
      <c r="O41" s="3">
        <v>7</v>
      </c>
      <c r="P41" s="3"/>
      <c r="Q41" s="3">
        <v>1</v>
      </c>
      <c r="R41" s="3">
        <v>2</v>
      </c>
      <c r="S41" s="3"/>
      <c r="T41" s="3"/>
    </row>
    <row r="42" spans="1:20">
      <c r="A42" s="3" t="s">
        <v>1196</v>
      </c>
      <c r="B42" s="3"/>
      <c r="C42" s="3">
        <v>12</v>
      </c>
      <c r="D42" s="3">
        <v>1</v>
      </c>
      <c r="E42" s="3" t="s">
        <v>792</v>
      </c>
      <c r="F42" s="3" t="s">
        <v>793</v>
      </c>
      <c r="G42" s="3" t="s">
        <v>29</v>
      </c>
      <c r="H42" s="3" t="s">
        <v>39</v>
      </c>
      <c r="I42" s="3">
        <v>1</v>
      </c>
      <c r="J42" s="3"/>
      <c r="K42" s="3"/>
      <c r="L42" s="3"/>
      <c r="M42" s="3"/>
      <c r="N42" s="3"/>
      <c r="O42" s="3">
        <v>12</v>
      </c>
      <c r="P42" s="3"/>
      <c r="Q42" s="3">
        <v>1</v>
      </c>
      <c r="R42" s="3">
        <v>1</v>
      </c>
      <c r="S42" s="3"/>
      <c r="T42" s="3"/>
    </row>
    <row r="43" spans="1:20">
      <c r="A43" s="3" t="s">
        <v>1191</v>
      </c>
      <c r="B43" s="3"/>
      <c r="C43" s="3">
        <v>12</v>
      </c>
      <c r="D43" s="3">
        <v>1</v>
      </c>
      <c r="E43" s="3" t="s">
        <v>310</v>
      </c>
      <c r="F43" s="3" t="s">
        <v>805</v>
      </c>
      <c r="G43" s="3" t="s">
        <v>29</v>
      </c>
      <c r="H43" s="3"/>
      <c r="I43" s="3">
        <v>1</v>
      </c>
      <c r="J43" s="3"/>
      <c r="K43" s="3"/>
      <c r="L43" s="3"/>
      <c r="M43" s="3"/>
      <c r="N43" s="3"/>
      <c r="O43" s="3">
        <v>11</v>
      </c>
      <c r="P43" s="3"/>
      <c r="Q43" s="3"/>
      <c r="R43" s="3">
        <v>2</v>
      </c>
      <c r="S43" s="3"/>
      <c r="T43" s="3"/>
    </row>
    <row r="44" spans="1:20">
      <c r="A44" s="3" t="s">
        <v>1191</v>
      </c>
      <c r="B44" s="3"/>
      <c r="C44" s="3">
        <v>12</v>
      </c>
      <c r="D44" s="3">
        <v>1</v>
      </c>
      <c r="E44" s="3" t="s">
        <v>73</v>
      </c>
      <c r="F44" s="3" t="s">
        <v>3877</v>
      </c>
      <c r="G44" s="3" t="s">
        <v>3666</v>
      </c>
      <c r="H44" s="3" t="s">
        <v>1193</v>
      </c>
      <c r="I44" s="3">
        <v>1</v>
      </c>
      <c r="J44" s="3"/>
      <c r="K44" s="3"/>
      <c r="L44" s="3"/>
      <c r="M44" s="3"/>
      <c r="N44" s="3"/>
      <c r="O44" s="3">
        <v>11</v>
      </c>
      <c r="P44" s="3"/>
      <c r="Q44" s="3">
        <v>1</v>
      </c>
      <c r="R44" s="3">
        <v>2</v>
      </c>
      <c r="S44" s="6">
        <v>2474.67</v>
      </c>
      <c r="T44" s="5">
        <v>-0.30480000000000002</v>
      </c>
    </row>
    <row r="45" spans="1:20">
      <c r="A45" s="3" t="s">
        <v>1194</v>
      </c>
      <c r="B45" s="3"/>
      <c r="C45" s="3">
        <v>11</v>
      </c>
      <c r="D45" s="3">
        <v>1</v>
      </c>
      <c r="E45" s="3" t="s">
        <v>59</v>
      </c>
      <c r="F45" s="3" t="s">
        <v>778</v>
      </c>
      <c r="G45" s="3" t="s">
        <v>131</v>
      </c>
      <c r="H45" s="3" t="s">
        <v>23</v>
      </c>
      <c r="I45" s="3">
        <v>1</v>
      </c>
      <c r="J45" s="3">
        <v>104</v>
      </c>
      <c r="K45" s="3"/>
      <c r="L45" s="3"/>
      <c r="M45" s="3"/>
      <c r="N45" s="3"/>
      <c r="O45" s="3">
        <v>11</v>
      </c>
      <c r="P45" s="3"/>
      <c r="Q45" s="3"/>
      <c r="R45" s="3">
        <v>5</v>
      </c>
      <c r="S45" s="3"/>
      <c r="T45" s="5">
        <v>6.1078000000000001</v>
      </c>
    </row>
    <row r="46" spans="1:20">
      <c r="A46" s="3" t="s">
        <v>1194</v>
      </c>
      <c r="B46" s="3"/>
      <c r="C46" s="3">
        <v>11</v>
      </c>
      <c r="D46" s="3">
        <v>1</v>
      </c>
      <c r="E46" s="3" t="s">
        <v>88</v>
      </c>
      <c r="F46" s="3" t="s">
        <v>774</v>
      </c>
      <c r="G46" s="3" t="s">
        <v>29</v>
      </c>
      <c r="H46" s="3"/>
      <c r="I46" s="3">
        <v>1</v>
      </c>
      <c r="J46" s="3">
        <v>14</v>
      </c>
      <c r="K46" s="3">
        <v>0</v>
      </c>
      <c r="L46" s="3">
        <v>0</v>
      </c>
      <c r="M46" s="3"/>
      <c r="N46" s="3" t="s">
        <v>40</v>
      </c>
      <c r="O46" s="3">
        <v>10</v>
      </c>
      <c r="P46" s="3"/>
      <c r="Q46" s="3">
        <v>4</v>
      </c>
      <c r="R46" s="3">
        <v>9</v>
      </c>
      <c r="S46" s="6">
        <v>1954.33</v>
      </c>
      <c r="T46" s="5">
        <v>-0.86280000000000001</v>
      </c>
    </row>
    <row r="47" spans="1:20">
      <c r="A47" s="3" t="s">
        <v>1189</v>
      </c>
      <c r="B47" s="3"/>
      <c r="C47" s="3">
        <v>10</v>
      </c>
      <c r="D47" s="3">
        <v>1</v>
      </c>
      <c r="E47" s="3" t="s">
        <v>70</v>
      </c>
      <c r="F47" s="3" t="s">
        <v>772</v>
      </c>
      <c r="G47" s="3" t="s">
        <v>29</v>
      </c>
      <c r="H47" s="3"/>
      <c r="I47" s="3">
        <v>1</v>
      </c>
      <c r="J47" s="3"/>
      <c r="K47" s="3"/>
      <c r="L47" s="3"/>
      <c r="M47" s="3"/>
      <c r="N47" s="3"/>
      <c r="O47" s="3">
        <v>10</v>
      </c>
      <c r="P47" s="3"/>
      <c r="Q47" s="3">
        <v>2</v>
      </c>
      <c r="R47" s="3"/>
      <c r="S47" s="3"/>
      <c r="T47" s="3"/>
    </row>
    <row r="48" spans="1:20">
      <c r="A48" s="3" t="s">
        <v>1187</v>
      </c>
      <c r="B48" s="3"/>
      <c r="C48" s="3">
        <v>10</v>
      </c>
      <c r="D48" s="3">
        <v>1</v>
      </c>
      <c r="E48" s="3" t="s">
        <v>371</v>
      </c>
      <c r="F48" s="3" t="s">
        <v>2763</v>
      </c>
      <c r="G48" s="3" t="s">
        <v>2405</v>
      </c>
      <c r="H48" s="3" t="s">
        <v>39</v>
      </c>
      <c r="I48" s="3">
        <v>1</v>
      </c>
      <c r="J48" s="3"/>
      <c r="K48" s="3"/>
      <c r="L48" s="3"/>
      <c r="M48" s="3"/>
      <c r="N48" s="3"/>
      <c r="O48" s="3">
        <v>10</v>
      </c>
      <c r="P48" s="3"/>
      <c r="Q48" s="3"/>
      <c r="R48" s="3">
        <v>8</v>
      </c>
      <c r="S48" s="3"/>
      <c r="T48" s="3"/>
    </row>
    <row r="49" spans="1:20">
      <c r="A49" s="3" t="s">
        <v>1185</v>
      </c>
      <c r="B49" s="3"/>
      <c r="C49" s="3">
        <v>10</v>
      </c>
      <c r="D49" s="3">
        <v>1</v>
      </c>
      <c r="E49" s="3" t="s">
        <v>70</v>
      </c>
      <c r="F49" s="3" t="s">
        <v>3869</v>
      </c>
      <c r="G49" s="3" t="s">
        <v>3666</v>
      </c>
      <c r="H49" s="3" t="s">
        <v>852</v>
      </c>
      <c r="I49" s="3">
        <v>1</v>
      </c>
      <c r="J49" s="3"/>
      <c r="K49" s="3"/>
      <c r="L49" s="3"/>
      <c r="M49" s="3"/>
      <c r="N49" s="3"/>
      <c r="O49" s="3">
        <v>9</v>
      </c>
      <c r="P49" s="3"/>
      <c r="Q49" s="3">
        <v>2</v>
      </c>
      <c r="R49" s="3">
        <v>6</v>
      </c>
      <c r="S49" s="6">
        <v>26527.5</v>
      </c>
      <c r="T49" s="5">
        <v>0.40160000000000001</v>
      </c>
    </row>
    <row r="50" spans="1:20">
      <c r="A50" s="3" t="s">
        <v>1181</v>
      </c>
      <c r="B50" s="3"/>
      <c r="C50" s="3">
        <v>9</v>
      </c>
      <c r="D50" s="3">
        <v>1</v>
      </c>
      <c r="E50" s="3" t="s">
        <v>636</v>
      </c>
      <c r="F50" s="3" t="s">
        <v>692</v>
      </c>
      <c r="G50" s="3" t="s">
        <v>131</v>
      </c>
      <c r="H50" s="3"/>
      <c r="I50" s="3">
        <v>1</v>
      </c>
      <c r="J50" s="3"/>
      <c r="K50" s="3">
        <v>0</v>
      </c>
      <c r="L50" s="3">
        <v>9</v>
      </c>
      <c r="M50" s="3"/>
      <c r="N50" s="3" t="s">
        <v>40</v>
      </c>
      <c r="O50" s="3">
        <v>7</v>
      </c>
      <c r="P50" s="3"/>
      <c r="Q50" s="3">
        <v>2</v>
      </c>
      <c r="R50" s="3">
        <v>1</v>
      </c>
      <c r="S50" s="6">
        <v>4785.5</v>
      </c>
      <c r="T50" s="5">
        <v>-0.63780000000000003</v>
      </c>
    </row>
    <row r="51" spans="1:20">
      <c r="A51" s="3" t="s">
        <v>1183</v>
      </c>
      <c r="B51" s="3"/>
      <c r="C51" s="3">
        <v>9</v>
      </c>
      <c r="D51" s="3">
        <v>1</v>
      </c>
      <c r="E51" s="3" t="s">
        <v>70</v>
      </c>
      <c r="F51" s="3" t="s">
        <v>706</v>
      </c>
      <c r="G51" s="3" t="s">
        <v>29</v>
      </c>
      <c r="H51" s="3"/>
      <c r="I51" s="3">
        <v>1</v>
      </c>
      <c r="J51" s="3"/>
      <c r="K51" s="3"/>
      <c r="L51" s="3"/>
      <c r="M51" s="3"/>
      <c r="N51" s="3"/>
      <c r="O51" s="3">
        <v>8</v>
      </c>
      <c r="P51" s="3"/>
      <c r="Q51" s="3"/>
      <c r="R51" s="3"/>
      <c r="S51" s="3"/>
      <c r="T51" s="3"/>
    </row>
    <row r="52" spans="1:20">
      <c r="A52" s="3" t="s">
        <v>1179</v>
      </c>
      <c r="B52" s="3"/>
      <c r="C52" s="3">
        <v>9</v>
      </c>
      <c r="D52" s="3">
        <v>1</v>
      </c>
      <c r="E52" s="3" t="s">
        <v>59</v>
      </c>
      <c r="F52" s="3" t="s">
        <v>708</v>
      </c>
      <c r="G52" s="3" t="s">
        <v>29</v>
      </c>
      <c r="H52" s="3" t="s">
        <v>23</v>
      </c>
      <c r="I52" s="3">
        <v>1</v>
      </c>
      <c r="J52" s="3"/>
      <c r="K52" s="3"/>
      <c r="L52" s="3"/>
      <c r="M52" s="3"/>
      <c r="N52" s="3"/>
      <c r="O52" s="3">
        <v>8</v>
      </c>
      <c r="P52" s="3"/>
      <c r="Q52" s="3">
        <v>3</v>
      </c>
      <c r="R52" s="3">
        <v>1</v>
      </c>
      <c r="S52" s="6">
        <v>2696184.83</v>
      </c>
      <c r="T52" s="5">
        <v>8.5099999999999995E-2</v>
      </c>
    </row>
    <row r="53" spans="1:20">
      <c r="A53" s="3" t="s">
        <v>4110</v>
      </c>
      <c r="B53" s="3"/>
      <c r="C53" s="3">
        <v>9</v>
      </c>
      <c r="D53" s="3">
        <v>1</v>
      </c>
      <c r="E53" s="3" t="s">
        <v>530</v>
      </c>
      <c r="F53" s="3" t="s">
        <v>721</v>
      </c>
      <c r="G53" s="3" t="s">
        <v>103</v>
      </c>
      <c r="H53" s="3" t="s">
        <v>318</v>
      </c>
      <c r="I53" s="3">
        <v>1</v>
      </c>
      <c r="J53" s="3"/>
      <c r="K53" s="3"/>
      <c r="L53" s="3"/>
      <c r="M53" s="3"/>
      <c r="N53" s="3"/>
      <c r="O53" s="3">
        <v>9</v>
      </c>
      <c r="P53" s="3"/>
      <c r="Q53" s="3">
        <v>2</v>
      </c>
      <c r="R53" s="3"/>
      <c r="S53" s="3"/>
      <c r="T53" s="5">
        <v>-6.4000000000000003E-3</v>
      </c>
    </row>
    <row r="54" spans="1:20">
      <c r="A54" s="3" t="s">
        <v>1176</v>
      </c>
      <c r="B54" s="3"/>
      <c r="C54" s="3">
        <v>9</v>
      </c>
      <c r="D54" s="3">
        <v>1</v>
      </c>
      <c r="E54" s="3" t="s">
        <v>2748</v>
      </c>
      <c r="F54" s="3" t="s">
        <v>2749</v>
      </c>
      <c r="G54" s="3" t="s">
        <v>2405</v>
      </c>
      <c r="H54" s="3"/>
      <c r="I54" s="3">
        <v>1</v>
      </c>
      <c r="J54" s="3"/>
      <c r="K54" s="3">
        <v>0</v>
      </c>
      <c r="L54" s="3">
        <v>2</v>
      </c>
      <c r="M54" s="3"/>
      <c r="N54" s="3" t="s">
        <v>77</v>
      </c>
      <c r="O54" s="3">
        <v>8</v>
      </c>
      <c r="P54" s="3"/>
      <c r="Q54" s="3">
        <v>4</v>
      </c>
      <c r="R54" s="3">
        <v>8</v>
      </c>
      <c r="S54" s="6">
        <v>1650.33</v>
      </c>
      <c r="T54" s="5">
        <v>-0.94930000000000003</v>
      </c>
    </row>
    <row r="55" spans="1:20">
      <c r="A55" s="3" t="s">
        <v>1174</v>
      </c>
      <c r="B55" s="3"/>
      <c r="C55" s="3">
        <v>9</v>
      </c>
      <c r="D55" s="3">
        <v>1</v>
      </c>
      <c r="E55" s="3" t="s">
        <v>530</v>
      </c>
      <c r="F55" s="3" t="s">
        <v>721</v>
      </c>
      <c r="G55" s="3" t="s">
        <v>103</v>
      </c>
      <c r="H55" s="3" t="s">
        <v>318</v>
      </c>
      <c r="I55" s="3">
        <v>1</v>
      </c>
      <c r="J55" s="3"/>
      <c r="K55" s="3"/>
      <c r="L55" s="3"/>
      <c r="M55" s="3"/>
      <c r="N55" s="3"/>
      <c r="O55" s="3">
        <v>9</v>
      </c>
      <c r="P55" s="3"/>
      <c r="Q55" s="3">
        <v>2</v>
      </c>
      <c r="R55" s="3"/>
      <c r="S55" s="3"/>
      <c r="T55" s="5">
        <v>-6.4000000000000003E-3</v>
      </c>
    </row>
    <row r="56" spans="1:20">
      <c r="A56" s="3" t="s">
        <v>1172</v>
      </c>
      <c r="B56" s="3"/>
      <c r="C56" s="3">
        <v>9</v>
      </c>
      <c r="D56" s="3">
        <v>1</v>
      </c>
      <c r="E56" s="3" t="s">
        <v>59</v>
      </c>
      <c r="F56" s="3" t="s">
        <v>3575</v>
      </c>
      <c r="G56" s="3" t="s">
        <v>3556</v>
      </c>
      <c r="H56" s="3"/>
      <c r="I56" s="3">
        <v>1</v>
      </c>
      <c r="J56" s="3"/>
      <c r="K56" s="3"/>
      <c r="L56" s="3"/>
      <c r="M56" s="3"/>
      <c r="N56" s="3"/>
      <c r="O56" s="3">
        <v>9</v>
      </c>
      <c r="P56" s="3"/>
      <c r="Q56" s="3"/>
      <c r="R56" s="3">
        <v>2</v>
      </c>
      <c r="S56" s="6">
        <v>7542546.5</v>
      </c>
      <c r="T56" s="5">
        <v>-0.14799999999999999</v>
      </c>
    </row>
    <row r="57" spans="1:20">
      <c r="A57" s="3" t="s">
        <v>1170</v>
      </c>
      <c r="B57" s="3"/>
      <c r="C57" s="3">
        <v>8</v>
      </c>
      <c r="D57" s="3">
        <v>1</v>
      </c>
      <c r="E57" s="3" t="s">
        <v>88</v>
      </c>
      <c r="F57" s="3" t="s">
        <v>659</v>
      </c>
      <c r="G57" s="3" t="s">
        <v>660</v>
      </c>
      <c r="H57" s="3" t="s">
        <v>661</v>
      </c>
      <c r="I57" s="3">
        <v>1</v>
      </c>
      <c r="J57" s="3"/>
      <c r="K57" s="3"/>
      <c r="L57" s="3"/>
      <c r="M57" s="3"/>
      <c r="N57" s="3"/>
      <c r="O57" s="3">
        <v>8</v>
      </c>
      <c r="P57" s="3"/>
      <c r="Q57" s="3">
        <v>3</v>
      </c>
      <c r="R57" s="3">
        <v>1</v>
      </c>
      <c r="S57" s="3"/>
      <c r="T57" s="5">
        <v>-0.21920000000000001</v>
      </c>
    </row>
    <row r="58" spans="1:20">
      <c r="A58" s="3" t="s">
        <v>1168</v>
      </c>
      <c r="B58" s="3"/>
      <c r="C58" s="3">
        <v>8</v>
      </c>
      <c r="D58" s="3">
        <v>1</v>
      </c>
      <c r="E58" s="3" t="s">
        <v>27</v>
      </c>
      <c r="F58" s="3" t="s">
        <v>671</v>
      </c>
      <c r="G58" s="3" t="s">
        <v>29</v>
      </c>
      <c r="H58" s="3" t="s">
        <v>39</v>
      </c>
      <c r="I58" s="3">
        <v>1</v>
      </c>
      <c r="J58" s="3"/>
      <c r="K58" s="3"/>
      <c r="L58" s="3"/>
      <c r="M58" s="3"/>
      <c r="N58" s="3"/>
      <c r="O58" s="3">
        <v>8</v>
      </c>
      <c r="P58" s="3"/>
      <c r="Q58" s="3">
        <v>2</v>
      </c>
      <c r="R58" s="3"/>
      <c r="S58" s="3"/>
      <c r="T58" s="3"/>
    </row>
    <row r="59" spans="1:20">
      <c r="A59" s="3" t="s">
        <v>1165</v>
      </c>
      <c r="B59" s="3"/>
      <c r="C59" s="3">
        <v>8</v>
      </c>
      <c r="D59" s="3">
        <v>1</v>
      </c>
      <c r="E59" s="3" t="s">
        <v>689</v>
      </c>
      <c r="F59" s="3" t="s">
        <v>690</v>
      </c>
      <c r="G59" s="3" t="s">
        <v>29</v>
      </c>
      <c r="H59" s="3" t="s">
        <v>39</v>
      </c>
      <c r="I59" s="3">
        <v>1</v>
      </c>
      <c r="J59" s="3"/>
      <c r="K59" s="3"/>
      <c r="L59" s="3"/>
      <c r="M59" s="3"/>
      <c r="N59" s="3"/>
      <c r="O59" s="3">
        <v>8</v>
      </c>
      <c r="P59" s="3"/>
      <c r="Q59" s="3">
        <v>4</v>
      </c>
      <c r="R59" s="3"/>
      <c r="S59" s="3"/>
      <c r="T59" s="3"/>
    </row>
    <row r="60" spans="1:20">
      <c r="A60" s="3" t="s">
        <v>1163</v>
      </c>
      <c r="B60" s="3"/>
      <c r="C60" s="3">
        <v>8</v>
      </c>
      <c r="D60" s="3">
        <v>1</v>
      </c>
      <c r="E60" s="3" t="s">
        <v>533</v>
      </c>
      <c r="F60" s="3" t="s">
        <v>2740</v>
      </c>
      <c r="G60" s="3" t="s">
        <v>2405</v>
      </c>
      <c r="H60" s="3"/>
      <c r="I60" s="3">
        <v>1</v>
      </c>
      <c r="J60" s="3"/>
      <c r="K60" s="3"/>
      <c r="L60" s="3"/>
      <c r="M60" s="3"/>
      <c r="N60" s="3"/>
      <c r="O60" s="3">
        <v>5</v>
      </c>
      <c r="P60" s="3"/>
      <c r="Q60" s="3">
        <v>3</v>
      </c>
      <c r="R60" s="3">
        <v>1</v>
      </c>
      <c r="S60" s="3"/>
      <c r="T60" s="3"/>
    </row>
    <row r="61" spans="1:20">
      <c r="A61" s="3" t="s">
        <v>3895</v>
      </c>
      <c r="B61" s="3"/>
      <c r="C61" s="3">
        <v>8</v>
      </c>
      <c r="D61" s="3">
        <v>1</v>
      </c>
      <c r="E61" s="3" t="s">
        <v>152</v>
      </c>
      <c r="F61" s="3" t="s">
        <v>3854</v>
      </c>
      <c r="G61" s="3" t="s">
        <v>3666</v>
      </c>
      <c r="H61" s="3"/>
      <c r="I61" s="3">
        <v>1</v>
      </c>
      <c r="J61" s="3"/>
      <c r="K61" s="4">
        <v>3873</v>
      </c>
      <c r="L61" s="3">
        <v>279</v>
      </c>
      <c r="M61" s="3" t="s">
        <v>829</v>
      </c>
      <c r="N61" s="3" t="s">
        <v>25</v>
      </c>
      <c r="O61" s="3">
        <v>6</v>
      </c>
      <c r="P61" s="3"/>
      <c r="Q61" s="3">
        <v>1</v>
      </c>
      <c r="R61" s="3">
        <v>1</v>
      </c>
      <c r="S61" s="6">
        <v>70692245.5</v>
      </c>
      <c r="T61" s="5">
        <v>1.54E-2</v>
      </c>
    </row>
    <row r="62" spans="1:20">
      <c r="A62" s="3" t="s">
        <v>1161</v>
      </c>
      <c r="B62" s="3"/>
      <c r="C62" s="3">
        <v>7</v>
      </c>
      <c r="D62" s="3">
        <v>1</v>
      </c>
      <c r="E62" s="3" t="s">
        <v>196</v>
      </c>
      <c r="F62" s="3" t="s">
        <v>615</v>
      </c>
      <c r="G62" s="3" t="s">
        <v>29</v>
      </c>
      <c r="H62" s="3" t="s">
        <v>39</v>
      </c>
      <c r="I62" s="3">
        <v>1</v>
      </c>
      <c r="J62" s="3"/>
      <c r="K62" s="3"/>
      <c r="L62" s="3"/>
      <c r="M62" s="3"/>
      <c r="N62" s="3"/>
      <c r="O62" s="3">
        <v>6</v>
      </c>
      <c r="P62" s="3"/>
      <c r="Q62" s="3"/>
      <c r="R62" s="3">
        <v>1</v>
      </c>
      <c r="S62" s="3"/>
      <c r="T62" s="3"/>
    </row>
    <row r="63" spans="1:20">
      <c r="A63" s="3" t="s">
        <v>1158</v>
      </c>
      <c r="B63" s="3"/>
      <c r="C63" s="3">
        <v>7</v>
      </c>
      <c r="D63" s="3">
        <v>1</v>
      </c>
      <c r="E63" s="3" t="s">
        <v>27</v>
      </c>
      <c r="F63" s="3" t="s">
        <v>629</v>
      </c>
      <c r="G63" s="3" t="s">
        <v>131</v>
      </c>
      <c r="H63" s="3" t="s">
        <v>23</v>
      </c>
      <c r="I63" s="3">
        <v>1</v>
      </c>
      <c r="J63" s="3"/>
      <c r="K63" s="3"/>
      <c r="L63" s="3"/>
      <c r="M63" s="3"/>
      <c r="N63" s="3"/>
      <c r="O63" s="3">
        <v>7</v>
      </c>
      <c r="P63" s="3"/>
      <c r="Q63" s="3">
        <v>2</v>
      </c>
      <c r="R63" s="3">
        <v>7</v>
      </c>
      <c r="S63" s="3"/>
      <c r="T63" s="3"/>
    </row>
    <row r="64" spans="1:20">
      <c r="A64" s="3" t="s">
        <v>1156</v>
      </c>
      <c r="B64" s="3"/>
      <c r="C64" s="3">
        <v>7</v>
      </c>
      <c r="D64" s="3">
        <v>1</v>
      </c>
      <c r="E64" s="3" t="s">
        <v>157</v>
      </c>
      <c r="F64" s="3" t="s">
        <v>631</v>
      </c>
      <c r="G64" s="3" t="s">
        <v>284</v>
      </c>
      <c r="H64" s="3" t="s">
        <v>23</v>
      </c>
      <c r="I64" s="3">
        <v>1</v>
      </c>
      <c r="J64" s="3"/>
      <c r="K64" s="3">
        <v>0</v>
      </c>
      <c r="L64" s="3">
        <v>1</v>
      </c>
      <c r="M64" s="3"/>
      <c r="N64" s="3" t="s">
        <v>40</v>
      </c>
      <c r="O64" s="3">
        <v>7</v>
      </c>
      <c r="P64" s="3"/>
      <c r="Q64" s="3">
        <v>2</v>
      </c>
      <c r="R64" s="3"/>
      <c r="S64" s="3"/>
      <c r="T64" s="3"/>
    </row>
    <row r="65" spans="1:20">
      <c r="A65" s="3" t="s">
        <v>4107</v>
      </c>
      <c r="B65" s="3"/>
      <c r="C65" s="3">
        <v>7</v>
      </c>
      <c r="D65" s="3">
        <v>1</v>
      </c>
      <c r="E65" s="3" t="s">
        <v>639</v>
      </c>
      <c r="F65" s="3" t="s">
        <v>640</v>
      </c>
      <c r="G65" s="3" t="s">
        <v>29</v>
      </c>
      <c r="H65" s="3" t="s">
        <v>641</v>
      </c>
      <c r="I65" s="3">
        <v>1</v>
      </c>
      <c r="J65" s="3"/>
      <c r="K65" s="3"/>
      <c r="L65" s="3"/>
      <c r="M65" s="3"/>
      <c r="N65" s="3"/>
      <c r="O65" s="3">
        <v>7</v>
      </c>
      <c r="P65" s="3"/>
      <c r="Q65" s="3"/>
      <c r="R65" s="3"/>
      <c r="S65" s="3"/>
      <c r="T65" s="3"/>
    </row>
    <row r="66" spans="1:20">
      <c r="A66" s="3" t="s">
        <v>1154</v>
      </c>
      <c r="B66" s="3"/>
      <c r="C66" s="3">
        <v>7</v>
      </c>
      <c r="D66" s="3">
        <v>1</v>
      </c>
      <c r="E66" s="3" t="s">
        <v>70</v>
      </c>
      <c r="F66" s="3" t="s">
        <v>2727</v>
      </c>
      <c r="G66" s="3" t="s">
        <v>2405</v>
      </c>
      <c r="H66" s="3" t="s">
        <v>54</v>
      </c>
      <c r="I66" s="3">
        <v>1</v>
      </c>
      <c r="J66" s="3"/>
      <c r="K66" s="3"/>
      <c r="L66" s="3"/>
      <c r="M66" s="3"/>
      <c r="N66" s="3"/>
      <c r="O66" s="3">
        <v>7</v>
      </c>
      <c r="P66" s="3"/>
      <c r="Q66" s="3">
        <v>1</v>
      </c>
      <c r="R66" s="3"/>
      <c r="S66" s="6">
        <v>2877.83</v>
      </c>
      <c r="T66" s="5">
        <v>-0.38319999999999999</v>
      </c>
    </row>
    <row r="67" spans="1:20">
      <c r="A67" s="3" t="s">
        <v>1152</v>
      </c>
      <c r="B67" s="3"/>
      <c r="C67" s="3">
        <v>7</v>
      </c>
      <c r="D67" s="3">
        <v>1</v>
      </c>
      <c r="E67" s="3" t="s">
        <v>157</v>
      </c>
      <c r="F67" s="3" t="s">
        <v>631</v>
      </c>
      <c r="G67" s="3" t="s">
        <v>284</v>
      </c>
      <c r="H67" s="3" t="s">
        <v>23</v>
      </c>
      <c r="I67" s="3">
        <v>1</v>
      </c>
      <c r="J67" s="3"/>
      <c r="K67" s="3">
        <v>0</v>
      </c>
      <c r="L67" s="3">
        <v>1</v>
      </c>
      <c r="M67" s="3"/>
      <c r="N67" s="3" t="s">
        <v>40</v>
      </c>
      <c r="O67" s="3">
        <v>7</v>
      </c>
      <c r="P67" s="3"/>
      <c r="Q67" s="3">
        <v>2</v>
      </c>
      <c r="R67" s="3"/>
      <c r="S67" s="3"/>
      <c r="T67" s="3"/>
    </row>
    <row r="68" spans="1:20">
      <c r="A68" s="3" t="s">
        <v>2865</v>
      </c>
      <c r="B68" s="3"/>
      <c r="C68" s="3">
        <v>7</v>
      </c>
      <c r="D68" s="3">
        <v>1</v>
      </c>
      <c r="E68" s="3" t="s">
        <v>157</v>
      </c>
      <c r="F68" s="3" t="s">
        <v>631</v>
      </c>
      <c r="G68" s="3" t="s">
        <v>284</v>
      </c>
      <c r="H68" s="3" t="s">
        <v>23</v>
      </c>
      <c r="I68" s="3">
        <v>1</v>
      </c>
      <c r="J68" s="3"/>
      <c r="K68" s="3">
        <v>0</v>
      </c>
      <c r="L68" s="3">
        <v>1</v>
      </c>
      <c r="M68" s="3"/>
      <c r="N68" s="3" t="s">
        <v>40</v>
      </c>
      <c r="O68" s="3">
        <v>7</v>
      </c>
      <c r="P68" s="3"/>
      <c r="Q68" s="3">
        <v>2</v>
      </c>
      <c r="R68" s="3"/>
      <c r="S68" s="3"/>
      <c r="T68" s="3"/>
    </row>
    <row r="69" spans="1:20">
      <c r="A69" s="3" t="s">
        <v>1150</v>
      </c>
      <c r="B69" s="3"/>
      <c r="C69" s="3">
        <v>6</v>
      </c>
      <c r="D69" s="3">
        <v>1</v>
      </c>
      <c r="E69" s="3" t="s">
        <v>174</v>
      </c>
      <c r="F69" s="3" t="s">
        <v>2712</v>
      </c>
      <c r="G69" s="3" t="s">
        <v>2713</v>
      </c>
      <c r="H69" s="3" t="s">
        <v>2714</v>
      </c>
      <c r="I69" s="3">
        <v>1</v>
      </c>
      <c r="J69" s="3">
        <v>1</v>
      </c>
      <c r="K69" s="3"/>
      <c r="L69" s="3"/>
      <c r="M69" s="3"/>
      <c r="N69" s="3"/>
      <c r="O69" s="3">
        <v>6</v>
      </c>
      <c r="P69" s="3"/>
      <c r="Q69" s="3">
        <v>2</v>
      </c>
      <c r="R69" s="3">
        <v>6</v>
      </c>
      <c r="S69" s="3"/>
      <c r="T69" s="3"/>
    </row>
    <row r="70" spans="1:20">
      <c r="A70" s="3" t="s">
        <v>1150</v>
      </c>
      <c r="B70" s="3"/>
      <c r="C70" s="3">
        <v>6</v>
      </c>
      <c r="D70" s="3">
        <v>1</v>
      </c>
      <c r="E70" s="3" t="s">
        <v>174</v>
      </c>
      <c r="F70" s="3" t="s">
        <v>2712</v>
      </c>
      <c r="G70" s="3" t="s">
        <v>2713</v>
      </c>
      <c r="H70" s="3" t="s">
        <v>2714</v>
      </c>
      <c r="I70" s="3">
        <v>1</v>
      </c>
      <c r="J70" s="3">
        <v>1</v>
      </c>
      <c r="K70" s="3"/>
      <c r="L70" s="3"/>
      <c r="M70" s="3"/>
      <c r="N70" s="3"/>
      <c r="O70" s="3">
        <v>6</v>
      </c>
      <c r="P70" s="3"/>
      <c r="Q70" s="3">
        <v>2</v>
      </c>
      <c r="R70" s="3">
        <v>6</v>
      </c>
      <c r="S70" s="3"/>
      <c r="T70" s="3"/>
    </row>
    <row r="71" spans="1:20">
      <c r="A71" s="3" t="s">
        <v>2862</v>
      </c>
      <c r="B71" s="3"/>
      <c r="C71" s="3">
        <v>6</v>
      </c>
      <c r="D71" s="3">
        <v>1</v>
      </c>
      <c r="E71" s="3" t="s">
        <v>73</v>
      </c>
      <c r="F71" s="3" t="s">
        <v>593</v>
      </c>
      <c r="G71" s="3" t="s">
        <v>29</v>
      </c>
      <c r="H71" s="3" t="s">
        <v>39</v>
      </c>
      <c r="I71" s="3">
        <v>1</v>
      </c>
      <c r="J71" s="3"/>
      <c r="K71" s="3"/>
      <c r="L71" s="3"/>
      <c r="M71" s="3"/>
      <c r="N71" s="3"/>
      <c r="O71" s="3">
        <v>6</v>
      </c>
      <c r="P71" s="3"/>
      <c r="Q71" s="3">
        <v>1</v>
      </c>
      <c r="R71" s="3"/>
      <c r="S71" s="3"/>
      <c r="T71" s="3"/>
    </row>
    <row r="72" spans="1:20">
      <c r="A72" s="3" t="s">
        <v>1148</v>
      </c>
      <c r="B72" s="3"/>
      <c r="C72" s="3">
        <v>6</v>
      </c>
      <c r="D72" s="3">
        <v>1</v>
      </c>
      <c r="E72" s="3" t="s">
        <v>186</v>
      </c>
      <c r="F72" s="3" t="s">
        <v>2721</v>
      </c>
      <c r="G72" s="3" t="s">
        <v>2422</v>
      </c>
      <c r="H72" s="3" t="s">
        <v>23</v>
      </c>
      <c r="I72" s="3">
        <v>1</v>
      </c>
      <c r="J72" s="3"/>
      <c r="K72" s="3"/>
      <c r="L72" s="3"/>
      <c r="M72" s="3"/>
      <c r="N72" s="3"/>
      <c r="O72" s="3">
        <v>4</v>
      </c>
      <c r="P72" s="3"/>
      <c r="Q72" s="3"/>
      <c r="R72" s="3">
        <v>5</v>
      </c>
      <c r="S72" s="3"/>
      <c r="T72" s="3"/>
    </row>
    <row r="73" spans="1:20">
      <c r="A73" s="3" t="s">
        <v>3893</v>
      </c>
      <c r="B73" s="3"/>
      <c r="C73" s="3">
        <v>5</v>
      </c>
      <c r="D73" s="3">
        <v>1</v>
      </c>
      <c r="E73" s="3" t="s">
        <v>59</v>
      </c>
      <c r="F73" s="3" t="s">
        <v>4074</v>
      </c>
      <c r="G73" s="3" t="s">
        <v>4054</v>
      </c>
      <c r="H73" s="3" t="s">
        <v>376</v>
      </c>
      <c r="I73" s="3">
        <v>1</v>
      </c>
      <c r="J73" s="3">
        <v>14</v>
      </c>
      <c r="K73" s="3"/>
      <c r="L73" s="3"/>
      <c r="M73" s="3"/>
      <c r="N73" s="3"/>
      <c r="O73" s="3">
        <v>4</v>
      </c>
      <c r="P73" s="3"/>
      <c r="Q73" s="3"/>
      <c r="R73" s="3">
        <v>5</v>
      </c>
      <c r="S73" s="3"/>
      <c r="T73" s="3"/>
    </row>
    <row r="74" spans="1:20">
      <c r="A74" s="3" t="s">
        <v>1146</v>
      </c>
      <c r="B74" s="3"/>
      <c r="C74" s="3">
        <v>5</v>
      </c>
      <c r="D74" s="3">
        <v>1</v>
      </c>
      <c r="E74" s="3" t="s">
        <v>561</v>
      </c>
      <c r="F74" s="3" t="s">
        <v>562</v>
      </c>
      <c r="G74" s="3" t="s">
        <v>29</v>
      </c>
      <c r="H74" s="3" t="s">
        <v>23</v>
      </c>
      <c r="I74" s="3">
        <v>1</v>
      </c>
      <c r="J74" s="3">
        <v>10</v>
      </c>
      <c r="K74" s="3"/>
      <c r="L74" s="3"/>
      <c r="M74" s="3"/>
      <c r="N74" s="3"/>
      <c r="O74" s="3">
        <v>5</v>
      </c>
      <c r="P74" s="3"/>
      <c r="Q74" s="3">
        <v>2</v>
      </c>
      <c r="R74" s="3">
        <v>1</v>
      </c>
      <c r="S74" s="3"/>
      <c r="T74" s="5">
        <v>-0.61339999999999995</v>
      </c>
    </row>
    <row r="75" spans="1:20">
      <c r="A75" s="3" t="s">
        <v>1143</v>
      </c>
      <c r="B75" s="3"/>
      <c r="C75" s="3">
        <v>5</v>
      </c>
      <c r="D75" s="3">
        <v>1</v>
      </c>
      <c r="E75" s="3" t="s">
        <v>93</v>
      </c>
      <c r="F75" s="3" t="s">
        <v>524</v>
      </c>
      <c r="G75" s="3" t="s">
        <v>29</v>
      </c>
      <c r="H75" s="3" t="s">
        <v>23</v>
      </c>
      <c r="I75" s="3">
        <v>1</v>
      </c>
      <c r="J75" s="3"/>
      <c r="K75" s="3"/>
      <c r="L75" s="3"/>
      <c r="M75" s="3"/>
      <c r="N75" s="3"/>
      <c r="O75" s="3">
        <v>5</v>
      </c>
      <c r="P75" s="3"/>
      <c r="Q75" s="3"/>
      <c r="R75" s="3"/>
      <c r="S75" s="3"/>
      <c r="T75" s="3"/>
    </row>
    <row r="76" spans="1:20">
      <c r="A76" s="3" t="s">
        <v>1141</v>
      </c>
      <c r="B76" s="3"/>
      <c r="C76" s="3">
        <v>5</v>
      </c>
      <c r="D76" s="3">
        <v>1</v>
      </c>
      <c r="E76" s="3" t="s">
        <v>134</v>
      </c>
      <c r="F76" s="3" t="s">
        <v>547</v>
      </c>
      <c r="G76" s="3" t="s">
        <v>29</v>
      </c>
      <c r="H76" s="3"/>
      <c r="I76" s="3">
        <v>1</v>
      </c>
      <c r="J76" s="3"/>
      <c r="K76" s="3"/>
      <c r="L76" s="3"/>
      <c r="M76" s="3"/>
      <c r="N76" s="3"/>
      <c r="O76" s="3">
        <v>5</v>
      </c>
      <c r="P76" s="3"/>
      <c r="Q76" s="3"/>
      <c r="R76" s="3">
        <v>1</v>
      </c>
      <c r="S76" s="3"/>
      <c r="T76" s="3"/>
    </row>
    <row r="77" spans="1:20">
      <c r="A77" s="3" t="s">
        <v>1137</v>
      </c>
      <c r="B77" s="3"/>
      <c r="C77" s="3">
        <v>5</v>
      </c>
      <c r="D77" s="3">
        <v>1</v>
      </c>
      <c r="E77" s="3" t="s">
        <v>2703</v>
      </c>
      <c r="F77" s="3" t="s">
        <v>2704</v>
      </c>
      <c r="G77" s="3" t="s">
        <v>2405</v>
      </c>
      <c r="H77" s="3"/>
      <c r="I77" s="3">
        <v>1</v>
      </c>
      <c r="J77" s="3"/>
      <c r="K77" s="3"/>
      <c r="L77" s="3"/>
      <c r="M77" s="3"/>
      <c r="N77" s="3"/>
      <c r="O77" s="3">
        <v>5</v>
      </c>
      <c r="P77" s="3"/>
      <c r="Q77" s="3"/>
      <c r="R77" s="3">
        <v>4</v>
      </c>
      <c r="S77" s="3"/>
      <c r="T77" s="3"/>
    </row>
    <row r="78" spans="1:20">
      <c r="A78" s="3" t="s">
        <v>1139</v>
      </c>
      <c r="B78" s="3"/>
      <c r="C78" s="3">
        <v>5</v>
      </c>
      <c r="D78" s="3">
        <v>1</v>
      </c>
      <c r="E78" s="3" t="s">
        <v>533</v>
      </c>
      <c r="F78" s="3" t="s">
        <v>2708</v>
      </c>
      <c r="G78" s="3" t="s">
        <v>2405</v>
      </c>
      <c r="H78" s="3"/>
      <c r="I78" s="3">
        <v>1</v>
      </c>
      <c r="J78" s="3"/>
      <c r="K78" s="3"/>
      <c r="L78" s="3"/>
      <c r="M78" s="3"/>
      <c r="N78" s="3"/>
      <c r="O78" s="3">
        <v>4</v>
      </c>
      <c r="P78" s="3"/>
      <c r="Q78" s="3">
        <v>1</v>
      </c>
      <c r="R78" s="3"/>
      <c r="S78" s="3"/>
      <c r="T78" s="3"/>
    </row>
    <row r="79" spans="1:20">
      <c r="A79" s="3" t="s">
        <v>1135</v>
      </c>
      <c r="B79" s="3"/>
      <c r="C79" s="3">
        <v>5</v>
      </c>
      <c r="D79" s="3">
        <v>1</v>
      </c>
      <c r="E79" s="3" t="s">
        <v>482</v>
      </c>
      <c r="F79" s="3" t="s">
        <v>3842</v>
      </c>
      <c r="G79" s="3" t="s">
        <v>3666</v>
      </c>
      <c r="H79" s="3"/>
      <c r="I79" s="3">
        <v>1</v>
      </c>
      <c r="J79" s="3"/>
      <c r="K79" s="3"/>
      <c r="L79" s="3"/>
      <c r="M79" s="3"/>
      <c r="N79" s="3"/>
      <c r="O79" s="3">
        <v>5</v>
      </c>
      <c r="P79" s="3"/>
      <c r="Q79" s="3">
        <v>2</v>
      </c>
      <c r="R79" s="3">
        <v>1</v>
      </c>
      <c r="S79" s="6">
        <v>2995414.17</v>
      </c>
      <c r="T79" s="5">
        <v>-6.2199999999999998E-2</v>
      </c>
    </row>
    <row r="80" spans="1:20">
      <c r="A80" s="3" t="s">
        <v>1130</v>
      </c>
      <c r="B80" s="3"/>
      <c r="C80" s="3">
        <v>4</v>
      </c>
      <c r="D80" s="3">
        <v>1</v>
      </c>
      <c r="E80" s="3" t="s">
        <v>70</v>
      </c>
      <c r="F80" s="3" t="s">
        <v>488</v>
      </c>
      <c r="G80" s="3" t="s">
        <v>103</v>
      </c>
      <c r="H80" s="3" t="s">
        <v>23</v>
      </c>
      <c r="I80" s="3">
        <v>1</v>
      </c>
      <c r="J80" s="3">
        <v>12</v>
      </c>
      <c r="K80" s="3"/>
      <c r="L80" s="3"/>
      <c r="M80" s="3"/>
      <c r="N80" s="3"/>
      <c r="O80" s="3">
        <v>4</v>
      </c>
      <c r="P80" s="3"/>
      <c r="Q80" s="3"/>
      <c r="R80" s="3">
        <v>1</v>
      </c>
      <c r="S80" s="6">
        <v>7969.67</v>
      </c>
      <c r="T80" s="5">
        <v>-0.25080000000000002</v>
      </c>
    </row>
    <row r="81" spans="1:20">
      <c r="A81" s="3" t="s">
        <v>1132</v>
      </c>
      <c r="B81" s="3"/>
      <c r="C81" s="3">
        <v>4</v>
      </c>
      <c r="D81" s="3">
        <v>1</v>
      </c>
      <c r="E81" s="3" t="s">
        <v>70</v>
      </c>
      <c r="F81" s="3" t="s">
        <v>488</v>
      </c>
      <c r="G81" s="3" t="s">
        <v>103</v>
      </c>
      <c r="H81" s="3" t="s">
        <v>23</v>
      </c>
      <c r="I81" s="3">
        <v>1</v>
      </c>
      <c r="J81" s="3">
        <v>12</v>
      </c>
      <c r="K81" s="3"/>
      <c r="L81" s="3"/>
      <c r="M81" s="3"/>
      <c r="N81" s="3"/>
      <c r="O81" s="3">
        <v>4</v>
      </c>
      <c r="P81" s="3"/>
      <c r="Q81" s="3"/>
      <c r="R81" s="3">
        <v>1</v>
      </c>
      <c r="S81" s="6">
        <v>7969.67</v>
      </c>
      <c r="T81" s="5">
        <v>-0.25080000000000002</v>
      </c>
    </row>
    <row r="82" spans="1:20">
      <c r="A82" s="3" t="s">
        <v>1124</v>
      </c>
      <c r="B82" s="3"/>
      <c r="C82" s="3">
        <v>4</v>
      </c>
      <c r="D82" s="3">
        <v>1</v>
      </c>
      <c r="E82" s="3" t="s">
        <v>485</v>
      </c>
      <c r="F82" s="3" t="s">
        <v>486</v>
      </c>
      <c r="G82" s="3" t="s">
        <v>103</v>
      </c>
      <c r="H82" s="3"/>
      <c r="I82" s="3">
        <v>1</v>
      </c>
      <c r="J82" s="3"/>
      <c r="K82" s="3"/>
      <c r="L82" s="3"/>
      <c r="M82" s="3"/>
      <c r="N82" s="3"/>
      <c r="O82" s="3">
        <v>4</v>
      </c>
      <c r="P82" s="3"/>
      <c r="Q82" s="3"/>
      <c r="R82" s="3"/>
      <c r="S82" s="6">
        <v>3204.5</v>
      </c>
      <c r="T82" s="5">
        <v>0.15229999999999999</v>
      </c>
    </row>
    <row r="83" spans="1:20">
      <c r="A83" s="3" t="s">
        <v>1124</v>
      </c>
      <c r="B83" s="3"/>
      <c r="C83" s="3">
        <v>4</v>
      </c>
      <c r="D83" s="3">
        <v>1</v>
      </c>
      <c r="E83" s="3" t="s">
        <v>59</v>
      </c>
      <c r="F83" s="3" t="s">
        <v>493</v>
      </c>
      <c r="G83" s="3" t="s">
        <v>131</v>
      </c>
      <c r="H83" s="3" t="s">
        <v>23</v>
      </c>
      <c r="I83" s="3">
        <v>1</v>
      </c>
      <c r="J83" s="3"/>
      <c r="K83" s="3"/>
      <c r="L83" s="3"/>
      <c r="M83" s="3"/>
      <c r="N83" s="3"/>
      <c r="O83" s="3">
        <v>4</v>
      </c>
      <c r="P83" s="3"/>
      <c r="Q83" s="3">
        <v>1</v>
      </c>
      <c r="R83" s="3">
        <v>3</v>
      </c>
      <c r="S83" s="3"/>
      <c r="T83" s="3"/>
    </row>
    <row r="84" spans="1:20">
      <c r="A84" s="3" t="s">
        <v>1124</v>
      </c>
      <c r="B84" s="3"/>
      <c r="C84" s="3">
        <v>4</v>
      </c>
      <c r="D84" s="3">
        <v>1</v>
      </c>
      <c r="E84" s="3" t="s">
        <v>59</v>
      </c>
      <c r="F84" s="3" t="s">
        <v>502</v>
      </c>
      <c r="G84" s="3" t="s">
        <v>29</v>
      </c>
      <c r="H84" s="3"/>
      <c r="I84" s="3">
        <v>1</v>
      </c>
      <c r="J84" s="3"/>
      <c r="K84" s="3"/>
      <c r="L84" s="3"/>
      <c r="M84" s="3"/>
      <c r="N84" s="3"/>
      <c r="O84" s="3">
        <v>4</v>
      </c>
      <c r="P84" s="3"/>
      <c r="Q84" s="3">
        <v>1</v>
      </c>
      <c r="R84" s="3"/>
      <c r="S84" s="3"/>
      <c r="T84" s="3"/>
    </row>
    <row r="85" spans="1:20">
      <c r="A85" s="3" t="s">
        <v>1127</v>
      </c>
      <c r="B85" s="3"/>
      <c r="C85" s="3">
        <v>4</v>
      </c>
      <c r="D85" s="3">
        <v>1</v>
      </c>
      <c r="E85" s="3" t="s">
        <v>117</v>
      </c>
      <c r="F85" s="3" t="s">
        <v>516</v>
      </c>
      <c r="G85" s="3" t="s">
        <v>29</v>
      </c>
      <c r="H85" s="3"/>
      <c r="I85" s="3">
        <v>1</v>
      </c>
      <c r="J85" s="3"/>
      <c r="K85" s="3"/>
      <c r="L85" s="3"/>
      <c r="M85" s="3"/>
      <c r="N85" s="3"/>
      <c r="O85" s="3">
        <v>3</v>
      </c>
      <c r="P85" s="3"/>
      <c r="Q85" s="3"/>
      <c r="R85" s="3">
        <v>2</v>
      </c>
      <c r="S85" s="3"/>
      <c r="T85" s="3"/>
    </row>
    <row r="86" spans="1:20">
      <c r="A86" s="3" t="s">
        <v>4105</v>
      </c>
      <c r="B86" s="3"/>
      <c r="C86" s="3">
        <v>4</v>
      </c>
      <c r="D86" s="3">
        <v>1</v>
      </c>
      <c r="E86" s="3" t="s">
        <v>482</v>
      </c>
      <c r="F86" s="3" t="s">
        <v>519</v>
      </c>
      <c r="G86" s="3" t="s">
        <v>29</v>
      </c>
      <c r="H86" s="3" t="s">
        <v>520</v>
      </c>
      <c r="I86" s="3">
        <v>1</v>
      </c>
      <c r="J86" s="3"/>
      <c r="K86" s="3"/>
      <c r="L86" s="3"/>
      <c r="M86" s="3"/>
      <c r="N86" s="3"/>
      <c r="O86" s="3">
        <v>4</v>
      </c>
      <c r="P86" s="3"/>
      <c r="Q86" s="3">
        <v>1</v>
      </c>
      <c r="R86" s="3">
        <v>3</v>
      </c>
      <c r="S86" s="6">
        <v>5831.17</v>
      </c>
      <c r="T86" s="5">
        <v>-3.8100000000000002E-2</v>
      </c>
    </row>
    <row r="87" spans="1:20">
      <c r="A87" s="3" t="s">
        <v>1122</v>
      </c>
      <c r="B87" s="3"/>
      <c r="C87" s="3">
        <v>4</v>
      </c>
      <c r="D87" s="3">
        <v>1</v>
      </c>
      <c r="E87" s="3" t="s">
        <v>330</v>
      </c>
      <c r="F87" s="3" t="s">
        <v>522</v>
      </c>
      <c r="G87" s="3" t="s">
        <v>29</v>
      </c>
      <c r="H87" s="3" t="s">
        <v>39</v>
      </c>
      <c r="I87" s="3">
        <v>1</v>
      </c>
      <c r="J87" s="3"/>
      <c r="K87" s="3"/>
      <c r="L87" s="3"/>
      <c r="M87" s="3"/>
      <c r="N87" s="3"/>
      <c r="O87" s="3">
        <v>4</v>
      </c>
      <c r="P87" s="3"/>
      <c r="Q87" s="3"/>
      <c r="R87" s="3"/>
      <c r="S87" s="3"/>
      <c r="T87" s="3"/>
    </row>
    <row r="88" spans="1:20">
      <c r="A88" s="3" t="s">
        <v>1118</v>
      </c>
      <c r="B88" s="3"/>
      <c r="C88" s="3">
        <v>4</v>
      </c>
      <c r="D88" s="3">
        <v>1</v>
      </c>
      <c r="E88" s="3" t="s">
        <v>70</v>
      </c>
      <c r="F88" s="3" t="s">
        <v>2674</v>
      </c>
      <c r="G88" s="3" t="s">
        <v>2675</v>
      </c>
      <c r="H88" s="3" t="s">
        <v>2676</v>
      </c>
      <c r="I88" s="3">
        <v>1</v>
      </c>
      <c r="J88" s="3"/>
      <c r="K88" s="3">
        <v>134</v>
      </c>
      <c r="L88" s="4">
        <v>1179</v>
      </c>
      <c r="M88" s="3" t="s">
        <v>698</v>
      </c>
      <c r="N88" s="3" t="s">
        <v>25</v>
      </c>
      <c r="O88" s="3">
        <v>4</v>
      </c>
      <c r="P88" s="3"/>
      <c r="Q88" s="3"/>
      <c r="R88" s="3">
        <v>1</v>
      </c>
      <c r="S88" s="6">
        <v>32178278.329999998</v>
      </c>
      <c r="T88" s="7">
        <v>0.05</v>
      </c>
    </row>
    <row r="89" spans="1:20">
      <c r="A89" s="3" t="s">
        <v>1120</v>
      </c>
      <c r="B89" s="3"/>
      <c r="C89" s="3">
        <v>4</v>
      </c>
      <c r="D89" s="3">
        <v>1</v>
      </c>
      <c r="E89" s="3" t="s">
        <v>485</v>
      </c>
      <c r="F89" s="3" t="s">
        <v>486</v>
      </c>
      <c r="G89" s="3" t="s">
        <v>103</v>
      </c>
      <c r="H89" s="3"/>
      <c r="I89" s="3">
        <v>1</v>
      </c>
      <c r="J89" s="3"/>
      <c r="K89" s="3"/>
      <c r="L89" s="3"/>
      <c r="M89" s="3"/>
      <c r="N89" s="3"/>
      <c r="O89" s="3">
        <v>4</v>
      </c>
      <c r="P89" s="3"/>
      <c r="Q89" s="3"/>
      <c r="R89" s="3"/>
      <c r="S89" s="6">
        <v>3204.5</v>
      </c>
      <c r="T89" s="5">
        <v>0.15229999999999999</v>
      </c>
    </row>
    <row r="90" spans="1:20">
      <c r="A90" s="3" t="s">
        <v>2860</v>
      </c>
      <c r="B90" s="3"/>
      <c r="C90" s="3">
        <v>4</v>
      </c>
      <c r="D90" s="3">
        <v>1</v>
      </c>
      <c r="E90" s="3" t="s">
        <v>27</v>
      </c>
      <c r="F90" s="3" t="s">
        <v>2680</v>
      </c>
      <c r="G90" s="3" t="s">
        <v>2457</v>
      </c>
      <c r="H90" s="3" t="s">
        <v>54</v>
      </c>
      <c r="I90" s="3">
        <v>1</v>
      </c>
      <c r="J90" s="3"/>
      <c r="K90" s="3"/>
      <c r="L90" s="3"/>
      <c r="M90" s="3"/>
      <c r="N90" s="3"/>
      <c r="O90" s="3">
        <v>4</v>
      </c>
      <c r="P90" s="3"/>
      <c r="Q90" s="3"/>
      <c r="R90" s="3"/>
      <c r="S90" s="3"/>
      <c r="T90" s="3"/>
    </row>
    <row r="91" spans="1:20">
      <c r="A91" s="3" t="s">
        <v>1116</v>
      </c>
      <c r="B91" s="3"/>
      <c r="C91" s="3">
        <v>4</v>
      </c>
      <c r="D91" s="3">
        <v>1</v>
      </c>
      <c r="E91" s="3" t="s">
        <v>2688</v>
      </c>
      <c r="F91" s="3" t="s">
        <v>2687</v>
      </c>
      <c r="G91" s="3" t="s">
        <v>2405</v>
      </c>
      <c r="H91" s="3"/>
      <c r="I91" s="3">
        <v>1</v>
      </c>
      <c r="J91" s="3"/>
      <c r="K91" s="3"/>
      <c r="L91" s="3"/>
      <c r="M91" s="3"/>
      <c r="N91" s="3"/>
      <c r="O91" s="3">
        <v>2</v>
      </c>
      <c r="P91" s="3"/>
      <c r="Q91" s="3"/>
      <c r="R91" s="3">
        <v>1</v>
      </c>
      <c r="S91" s="3"/>
      <c r="T91" s="3"/>
    </row>
    <row r="92" spans="1:20">
      <c r="A92" s="3" t="s">
        <v>1113</v>
      </c>
      <c r="B92" s="3"/>
      <c r="C92" s="3">
        <v>4</v>
      </c>
      <c r="D92" s="3">
        <v>1</v>
      </c>
      <c r="E92" s="3" t="s">
        <v>588</v>
      </c>
      <c r="F92" s="3" t="s">
        <v>3571</v>
      </c>
      <c r="G92" s="3" t="s">
        <v>3556</v>
      </c>
      <c r="H92" s="3"/>
      <c r="I92" s="3">
        <v>1</v>
      </c>
      <c r="J92" s="3"/>
      <c r="K92" s="3">
        <v>0</v>
      </c>
      <c r="L92" s="3">
        <v>9</v>
      </c>
      <c r="M92" s="3"/>
      <c r="N92" s="3" t="s">
        <v>25</v>
      </c>
      <c r="O92" s="3">
        <v>4</v>
      </c>
      <c r="P92" s="3"/>
      <c r="Q92" s="3">
        <v>3</v>
      </c>
      <c r="R92" s="3"/>
      <c r="S92" s="4">
        <v>261876</v>
      </c>
      <c r="T92" s="5">
        <v>0.11650000000000001</v>
      </c>
    </row>
    <row r="93" spans="1:20">
      <c r="A93" s="3" t="s">
        <v>1113</v>
      </c>
      <c r="B93" s="3"/>
      <c r="C93" s="3">
        <v>4</v>
      </c>
      <c r="D93" s="3">
        <v>1</v>
      </c>
      <c r="E93" s="3" t="s">
        <v>45</v>
      </c>
      <c r="F93" s="3" t="s">
        <v>3573</v>
      </c>
      <c r="G93" s="3" t="s">
        <v>3556</v>
      </c>
      <c r="H93" s="3" t="s">
        <v>23</v>
      </c>
      <c r="I93" s="3">
        <v>1</v>
      </c>
      <c r="J93" s="3"/>
      <c r="K93" s="3"/>
      <c r="L93" s="3"/>
      <c r="M93" s="3"/>
      <c r="N93" s="3"/>
      <c r="O93" s="3">
        <v>2</v>
      </c>
      <c r="P93" s="3"/>
      <c r="Q93" s="3">
        <v>2</v>
      </c>
      <c r="R93" s="3"/>
      <c r="S93" s="3"/>
      <c r="T93" s="3"/>
    </row>
    <row r="94" spans="1:20">
      <c r="A94" s="3" t="s">
        <v>3891</v>
      </c>
      <c r="B94" s="3"/>
      <c r="C94" s="3">
        <v>4</v>
      </c>
      <c r="D94" s="3">
        <v>1</v>
      </c>
      <c r="E94" s="3" t="s">
        <v>3078</v>
      </c>
      <c r="F94" s="3" t="s">
        <v>3828</v>
      </c>
      <c r="G94" s="3" t="s">
        <v>3666</v>
      </c>
      <c r="H94" s="3"/>
      <c r="I94" s="3">
        <v>1</v>
      </c>
      <c r="J94" s="3"/>
      <c r="K94" s="3">
        <v>179</v>
      </c>
      <c r="L94" s="3">
        <v>9</v>
      </c>
      <c r="M94" s="3" t="s">
        <v>24</v>
      </c>
      <c r="N94" s="3" t="s">
        <v>25</v>
      </c>
      <c r="O94" s="3">
        <v>4</v>
      </c>
      <c r="P94" s="3"/>
      <c r="Q94" s="3"/>
      <c r="R94" s="3">
        <v>1</v>
      </c>
      <c r="S94" s="4">
        <v>9201170</v>
      </c>
      <c r="T94" s="5">
        <v>-7.6499999999999999E-2</v>
      </c>
    </row>
    <row r="95" spans="1:20">
      <c r="A95" s="3" t="s">
        <v>4102</v>
      </c>
      <c r="B95" s="3"/>
      <c r="C95" s="3">
        <v>4</v>
      </c>
      <c r="D95" s="3">
        <v>1</v>
      </c>
      <c r="E95" s="3" t="s">
        <v>70</v>
      </c>
      <c r="F95" s="3" t="s">
        <v>3836</v>
      </c>
      <c r="G95" s="3" t="s">
        <v>3666</v>
      </c>
      <c r="H95" s="3"/>
      <c r="I95" s="3">
        <v>1</v>
      </c>
      <c r="J95" s="3"/>
      <c r="K95" s="3"/>
      <c r="L95" s="3"/>
      <c r="M95" s="3"/>
      <c r="N95" s="3"/>
      <c r="O95" s="3">
        <v>4</v>
      </c>
      <c r="P95" s="3"/>
      <c r="Q95" s="3">
        <v>3</v>
      </c>
      <c r="R95" s="3">
        <v>1</v>
      </c>
      <c r="S95" s="3"/>
      <c r="T95" s="3"/>
    </row>
    <row r="96" spans="1:20">
      <c r="A96" s="3" t="s">
        <v>1109</v>
      </c>
      <c r="B96" s="3"/>
      <c r="C96" s="3">
        <v>4</v>
      </c>
      <c r="D96" s="3">
        <v>1</v>
      </c>
      <c r="E96" s="3" t="s">
        <v>3668</v>
      </c>
      <c r="F96" s="3" t="s">
        <v>3838</v>
      </c>
      <c r="G96" s="3" t="s">
        <v>3745</v>
      </c>
      <c r="H96" s="3" t="s">
        <v>54</v>
      </c>
      <c r="I96" s="3">
        <v>1</v>
      </c>
      <c r="J96" s="3"/>
      <c r="K96" s="3"/>
      <c r="L96" s="3"/>
      <c r="M96" s="3"/>
      <c r="N96" s="3"/>
      <c r="O96" s="3">
        <v>3</v>
      </c>
      <c r="P96" s="3"/>
      <c r="Q96" s="3">
        <v>2</v>
      </c>
      <c r="R96" s="3"/>
      <c r="S96" s="3"/>
      <c r="T96" s="3"/>
    </row>
    <row r="97" spans="1:20">
      <c r="A97" s="3" t="s">
        <v>1106</v>
      </c>
      <c r="B97" s="3"/>
      <c r="C97" s="3">
        <v>4</v>
      </c>
      <c r="D97" s="3">
        <v>1</v>
      </c>
      <c r="E97" s="3" t="s">
        <v>792</v>
      </c>
      <c r="F97" s="3" t="s">
        <v>3840</v>
      </c>
      <c r="G97" s="3" t="s">
        <v>3666</v>
      </c>
      <c r="H97" s="3" t="s">
        <v>39</v>
      </c>
      <c r="I97" s="3">
        <v>1</v>
      </c>
      <c r="J97" s="3"/>
      <c r="K97" s="3">
        <v>0</v>
      </c>
      <c r="L97" s="3">
        <v>21</v>
      </c>
      <c r="M97" s="3"/>
      <c r="N97" s="3" t="s">
        <v>77</v>
      </c>
      <c r="O97" s="3">
        <v>4</v>
      </c>
      <c r="P97" s="3"/>
      <c r="Q97" s="3">
        <v>3</v>
      </c>
      <c r="R97" s="3"/>
      <c r="S97" s="6">
        <v>5828440.8300000001</v>
      </c>
      <c r="T97" s="5">
        <v>5.9400000000000001E-2</v>
      </c>
    </row>
    <row r="98" spans="1:20">
      <c r="A98" s="3" t="s">
        <v>1111</v>
      </c>
      <c r="B98" s="3"/>
      <c r="C98" s="3">
        <v>3</v>
      </c>
      <c r="D98" s="3">
        <v>1</v>
      </c>
      <c r="E98" s="3" t="s">
        <v>59</v>
      </c>
      <c r="F98" s="3" t="s">
        <v>437</v>
      </c>
      <c r="G98" s="3" t="s">
        <v>29</v>
      </c>
      <c r="H98" s="3" t="s">
        <v>318</v>
      </c>
      <c r="I98" s="3">
        <v>1</v>
      </c>
      <c r="J98" s="3">
        <v>16</v>
      </c>
      <c r="K98" s="3">
        <v>0</v>
      </c>
      <c r="L98" s="3">
        <v>4</v>
      </c>
      <c r="M98" s="3"/>
      <c r="N98" s="3" t="s">
        <v>40</v>
      </c>
      <c r="O98" s="3">
        <v>3</v>
      </c>
      <c r="P98" s="3"/>
      <c r="Q98" s="3"/>
      <c r="R98" s="3"/>
      <c r="S98" s="3"/>
      <c r="T98" s="3"/>
    </row>
    <row r="99" spans="1:20">
      <c r="A99" s="3" t="s">
        <v>1106</v>
      </c>
      <c r="B99" s="3"/>
      <c r="C99" s="3">
        <v>3</v>
      </c>
      <c r="D99" s="3">
        <v>1</v>
      </c>
      <c r="E99" s="3" t="s">
        <v>59</v>
      </c>
      <c r="F99" s="3" t="s">
        <v>397</v>
      </c>
      <c r="G99" s="3" t="s">
        <v>131</v>
      </c>
      <c r="H99" s="3"/>
      <c r="I99" s="3">
        <v>1</v>
      </c>
      <c r="J99" s="3"/>
      <c r="K99" s="3"/>
      <c r="L99" s="3"/>
      <c r="M99" s="3"/>
      <c r="N99" s="3"/>
      <c r="O99" s="3">
        <v>3</v>
      </c>
      <c r="P99" s="3"/>
      <c r="Q99" s="3"/>
      <c r="R99" s="3"/>
      <c r="S99" s="3"/>
      <c r="T99" s="5">
        <v>-0.89149999999999996</v>
      </c>
    </row>
    <row r="100" spans="1:20">
      <c r="A100" s="3" t="s">
        <v>1104</v>
      </c>
      <c r="B100" s="3"/>
      <c r="C100" s="3">
        <v>3</v>
      </c>
      <c r="D100" s="3">
        <v>1</v>
      </c>
      <c r="E100" s="3" t="s">
        <v>403</v>
      </c>
      <c r="F100" s="3" t="s">
        <v>404</v>
      </c>
      <c r="G100" s="3" t="s">
        <v>290</v>
      </c>
      <c r="H100" s="3" t="s">
        <v>23</v>
      </c>
      <c r="I100" s="3">
        <v>1</v>
      </c>
      <c r="J100" s="3"/>
      <c r="K100" s="3">
        <v>0</v>
      </c>
      <c r="L100" s="3">
        <v>1</v>
      </c>
      <c r="M100" s="3"/>
      <c r="N100" s="3" t="s">
        <v>40</v>
      </c>
      <c r="O100" s="3">
        <v>3</v>
      </c>
      <c r="P100" s="3"/>
      <c r="Q100" s="3"/>
      <c r="R100" s="3">
        <v>3</v>
      </c>
      <c r="S100" s="3"/>
      <c r="T100" s="3"/>
    </row>
    <row r="101" spans="1:20">
      <c r="A101" s="3" t="s">
        <v>2857</v>
      </c>
      <c r="B101" s="3"/>
      <c r="C101" s="3">
        <v>3</v>
      </c>
      <c r="D101" s="3">
        <v>1</v>
      </c>
      <c r="E101" s="3" t="s">
        <v>59</v>
      </c>
      <c r="F101" s="3" t="s">
        <v>415</v>
      </c>
      <c r="G101" s="3" t="s">
        <v>29</v>
      </c>
      <c r="H101" s="3" t="s">
        <v>39</v>
      </c>
      <c r="I101" s="3">
        <v>1</v>
      </c>
      <c r="J101" s="3"/>
      <c r="K101" s="3">
        <v>0</v>
      </c>
      <c r="L101" s="3">
        <v>2</v>
      </c>
      <c r="M101" s="3"/>
      <c r="N101" s="3" t="s">
        <v>77</v>
      </c>
      <c r="O101" s="3">
        <v>3</v>
      </c>
      <c r="P101" s="3"/>
      <c r="Q101" s="3"/>
      <c r="R101" s="3"/>
      <c r="S101" s="3"/>
      <c r="T101" s="3"/>
    </row>
    <row r="102" spans="1:20">
      <c r="A102" s="3" t="s">
        <v>1102</v>
      </c>
      <c r="B102" s="3"/>
      <c r="C102" s="3">
        <v>3</v>
      </c>
      <c r="D102" s="3">
        <v>1</v>
      </c>
      <c r="E102" s="3" t="s">
        <v>422</v>
      </c>
      <c r="F102" s="3" t="s">
        <v>423</v>
      </c>
      <c r="G102" s="3" t="s">
        <v>424</v>
      </c>
      <c r="H102" s="3" t="s">
        <v>376</v>
      </c>
      <c r="I102" s="3">
        <v>1</v>
      </c>
      <c r="J102" s="3"/>
      <c r="K102" s="3">
        <v>0</v>
      </c>
      <c r="L102" s="3">
        <v>1</v>
      </c>
      <c r="M102" s="3"/>
      <c r="N102" s="3" t="s">
        <v>425</v>
      </c>
      <c r="O102" s="3">
        <v>3</v>
      </c>
      <c r="P102" s="3"/>
      <c r="Q102" s="3">
        <v>1</v>
      </c>
      <c r="R102" s="3">
        <v>1</v>
      </c>
      <c r="S102" s="4">
        <v>62626</v>
      </c>
      <c r="T102" s="5">
        <v>0.40029999999999999</v>
      </c>
    </row>
    <row r="103" spans="1:20">
      <c r="A103" s="3" t="s">
        <v>2855</v>
      </c>
      <c r="B103" s="3"/>
      <c r="C103" s="3">
        <v>3</v>
      </c>
      <c r="D103" s="3">
        <v>1</v>
      </c>
      <c r="E103" s="3" t="s">
        <v>59</v>
      </c>
      <c r="F103" s="3" t="s">
        <v>445</v>
      </c>
      <c r="G103" s="3" t="s">
        <v>29</v>
      </c>
      <c r="H103" s="3" t="s">
        <v>39</v>
      </c>
      <c r="I103" s="3">
        <v>1</v>
      </c>
      <c r="J103" s="3"/>
      <c r="K103" s="3"/>
      <c r="L103" s="3"/>
      <c r="M103" s="3"/>
      <c r="N103" s="3"/>
      <c r="O103" s="3">
        <v>3</v>
      </c>
      <c r="P103" s="3"/>
      <c r="Q103" s="3"/>
      <c r="R103" s="3"/>
      <c r="S103" s="3"/>
      <c r="T103" s="3"/>
    </row>
    <row r="104" spans="1:20">
      <c r="A104" s="3" t="s">
        <v>2852</v>
      </c>
      <c r="B104" s="3"/>
      <c r="C104" s="3">
        <v>3</v>
      </c>
      <c r="D104" s="3">
        <v>1</v>
      </c>
      <c r="E104" s="3" t="s">
        <v>403</v>
      </c>
      <c r="F104" s="3" t="s">
        <v>404</v>
      </c>
      <c r="G104" s="3" t="s">
        <v>290</v>
      </c>
      <c r="H104" s="3" t="s">
        <v>23</v>
      </c>
      <c r="I104" s="3">
        <v>1</v>
      </c>
      <c r="J104" s="3"/>
      <c r="K104" s="3">
        <v>0</v>
      </c>
      <c r="L104" s="3">
        <v>1</v>
      </c>
      <c r="M104" s="3"/>
      <c r="N104" s="3" t="s">
        <v>40</v>
      </c>
      <c r="O104" s="3">
        <v>3</v>
      </c>
      <c r="P104" s="3"/>
      <c r="Q104" s="3"/>
      <c r="R104" s="3">
        <v>3</v>
      </c>
      <c r="S104" s="3"/>
      <c r="T104" s="3"/>
    </row>
    <row r="105" spans="1:20">
      <c r="A105" s="3" t="s">
        <v>1100</v>
      </c>
      <c r="B105" s="3"/>
      <c r="C105" s="3">
        <v>3</v>
      </c>
      <c r="D105" s="3">
        <v>1</v>
      </c>
      <c r="E105" s="3" t="s">
        <v>371</v>
      </c>
      <c r="F105" s="3" t="s">
        <v>2648</v>
      </c>
      <c r="G105" s="3" t="s">
        <v>2405</v>
      </c>
      <c r="H105" s="3" t="s">
        <v>1520</v>
      </c>
      <c r="I105" s="3">
        <v>1</v>
      </c>
      <c r="J105" s="3"/>
      <c r="K105" s="3"/>
      <c r="L105" s="3"/>
      <c r="M105" s="3"/>
      <c r="N105" s="3"/>
      <c r="O105" s="3">
        <v>2</v>
      </c>
      <c r="P105" s="3"/>
      <c r="Q105" s="3"/>
      <c r="R105" s="3"/>
      <c r="S105" s="3"/>
      <c r="T105" s="3"/>
    </row>
    <row r="106" spans="1:20">
      <c r="A106" s="3" t="s">
        <v>1098</v>
      </c>
      <c r="B106" s="3"/>
      <c r="C106" s="3">
        <v>3</v>
      </c>
      <c r="D106" s="3">
        <v>1</v>
      </c>
      <c r="E106" s="3" t="s">
        <v>2655</v>
      </c>
      <c r="F106" s="3" t="s">
        <v>2656</v>
      </c>
      <c r="G106" s="3" t="s">
        <v>2405</v>
      </c>
      <c r="H106" s="3" t="s">
        <v>684</v>
      </c>
      <c r="I106" s="3">
        <v>1</v>
      </c>
      <c r="J106" s="3"/>
      <c r="K106" s="3">
        <v>0</v>
      </c>
      <c r="L106" s="3">
        <v>0</v>
      </c>
      <c r="M106" s="3"/>
      <c r="N106" s="3" t="s">
        <v>830</v>
      </c>
      <c r="O106" s="3">
        <v>3</v>
      </c>
      <c r="P106" s="3"/>
      <c r="Q106" s="3"/>
      <c r="R106" s="3">
        <v>1</v>
      </c>
      <c r="S106" s="3"/>
      <c r="T106" s="3"/>
    </row>
    <row r="107" spans="1:20">
      <c r="A107" s="3" t="s">
        <v>2850</v>
      </c>
      <c r="B107" s="3"/>
      <c r="C107" s="3">
        <v>3</v>
      </c>
      <c r="D107" s="3">
        <v>1</v>
      </c>
      <c r="E107" s="3" t="s">
        <v>3799</v>
      </c>
      <c r="F107" s="3" t="s">
        <v>3800</v>
      </c>
      <c r="G107" s="3" t="s">
        <v>3666</v>
      </c>
      <c r="H107" s="3"/>
      <c r="I107" s="3">
        <v>1</v>
      </c>
      <c r="J107" s="3"/>
      <c r="K107" s="3">
        <v>199</v>
      </c>
      <c r="L107" s="3">
        <v>13</v>
      </c>
      <c r="M107" s="3" t="s">
        <v>3801</v>
      </c>
      <c r="N107" s="3" t="s">
        <v>3693</v>
      </c>
      <c r="O107" s="3">
        <v>2</v>
      </c>
      <c r="P107" s="3"/>
      <c r="Q107" s="3">
        <v>2</v>
      </c>
      <c r="R107" s="3"/>
      <c r="S107" s="6">
        <v>10772679.17</v>
      </c>
      <c r="T107" s="5">
        <v>-0.27200000000000002</v>
      </c>
    </row>
    <row r="108" spans="1:20">
      <c r="A108" s="3" t="s">
        <v>1096</v>
      </c>
      <c r="B108" s="3"/>
      <c r="C108" s="3">
        <v>3</v>
      </c>
      <c r="D108" s="3">
        <v>1</v>
      </c>
      <c r="E108" s="3" t="s">
        <v>482</v>
      </c>
      <c r="F108" s="3" t="s">
        <v>3820</v>
      </c>
      <c r="G108" s="3" t="s">
        <v>3666</v>
      </c>
      <c r="H108" s="3" t="s">
        <v>23</v>
      </c>
      <c r="I108" s="3">
        <v>1</v>
      </c>
      <c r="J108" s="3"/>
      <c r="K108" s="3"/>
      <c r="L108" s="3"/>
      <c r="M108" s="3"/>
      <c r="N108" s="3"/>
      <c r="O108" s="3">
        <v>2</v>
      </c>
      <c r="P108" s="3"/>
      <c r="Q108" s="3"/>
      <c r="R108" s="3">
        <v>1</v>
      </c>
      <c r="S108" s="3"/>
      <c r="T108" s="3"/>
    </row>
    <row r="109" spans="1:20">
      <c r="A109" s="3" t="s">
        <v>1090</v>
      </c>
      <c r="B109" s="3"/>
      <c r="C109" s="3">
        <v>3</v>
      </c>
      <c r="D109" s="3">
        <v>1</v>
      </c>
      <c r="E109" s="3" t="s">
        <v>422</v>
      </c>
      <c r="F109" s="3" t="s">
        <v>423</v>
      </c>
      <c r="G109" s="3" t="s">
        <v>424</v>
      </c>
      <c r="H109" s="3" t="s">
        <v>376</v>
      </c>
      <c r="I109" s="3">
        <v>1</v>
      </c>
      <c r="J109" s="3"/>
      <c r="K109" s="3">
        <v>0</v>
      </c>
      <c r="L109" s="3">
        <v>1</v>
      </c>
      <c r="M109" s="3"/>
      <c r="N109" s="3" t="s">
        <v>425</v>
      </c>
      <c r="O109" s="3">
        <v>3</v>
      </c>
      <c r="P109" s="3"/>
      <c r="Q109" s="3">
        <v>1</v>
      </c>
      <c r="R109" s="3">
        <v>1</v>
      </c>
      <c r="S109" s="4">
        <v>62626</v>
      </c>
      <c r="T109" s="5">
        <v>0.40029999999999999</v>
      </c>
    </row>
    <row r="110" spans="1:20">
      <c r="A110" s="3" t="s">
        <v>1090</v>
      </c>
      <c r="B110" s="3"/>
      <c r="C110" s="3">
        <v>2</v>
      </c>
      <c r="D110" s="3">
        <v>1</v>
      </c>
      <c r="E110" s="3" t="s">
        <v>73</v>
      </c>
      <c r="F110" s="3" t="s">
        <v>320</v>
      </c>
      <c r="G110" s="3" t="s">
        <v>29</v>
      </c>
      <c r="H110" s="3" t="s">
        <v>39</v>
      </c>
      <c r="I110" s="3">
        <v>1</v>
      </c>
      <c r="J110" s="3">
        <v>12</v>
      </c>
      <c r="K110" s="3"/>
      <c r="L110" s="3"/>
      <c r="M110" s="3"/>
      <c r="N110" s="3"/>
      <c r="O110" s="3">
        <v>2</v>
      </c>
      <c r="P110" s="3"/>
      <c r="Q110" s="3">
        <v>1</v>
      </c>
      <c r="R110" s="3">
        <v>1</v>
      </c>
      <c r="S110" s="3"/>
      <c r="T110" s="3"/>
    </row>
    <row r="111" spans="1:20">
      <c r="A111" s="3" t="s">
        <v>1090</v>
      </c>
      <c r="B111" s="3"/>
      <c r="C111" s="3">
        <v>2</v>
      </c>
      <c r="D111" s="3">
        <v>1</v>
      </c>
      <c r="E111" s="3" t="s">
        <v>59</v>
      </c>
      <c r="F111" s="3" t="s">
        <v>276</v>
      </c>
      <c r="G111" s="3" t="s">
        <v>29</v>
      </c>
      <c r="H111" s="3" t="s">
        <v>108</v>
      </c>
      <c r="I111" s="3">
        <v>1</v>
      </c>
      <c r="J111" s="3"/>
      <c r="K111" s="3"/>
      <c r="L111" s="3"/>
      <c r="M111" s="3"/>
      <c r="N111" s="3"/>
      <c r="O111" s="3">
        <v>2</v>
      </c>
      <c r="P111" s="3"/>
      <c r="Q111" s="3">
        <v>1</v>
      </c>
      <c r="R111" s="3"/>
      <c r="S111" s="4">
        <v>11418</v>
      </c>
      <c r="T111" s="5">
        <v>-0.24890000000000001</v>
      </c>
    </row>
    <row r="112" spans="1:20">
      <c r="A112" s="3" t="s">
        <v>1094</v>
      </c>
      <c r="B112" s="3"/>
      <c r="C112" s="3">
        <v>2</v>
      </c>
      <c r="D112" s="3">
        <v>1</v>
      </c>
      <c r="E112" s="3" t="s">
        <v>37</v>
      </c>
      <c r="F112" s="3" t="s">
        <v>298</v>
      </c>
      <c r="G112" s="3" t="s">
        <v>29</v>
      </c>
      <c r="H112" s="3" t="s">
        <v>39</v>
      </c>
      <c r="I112" s="3">
        <v>1</v>
      </c>
      <c r="J112" s="3"/>
      <c r="K112" s="3"/>
      <c r="L112" s="3"/>
      <c r="M112" s="3"/>
      <c r="N112" s="3"/>
      <c r="O112" s="3">
        <v>2</v>
      </c>
      <c r="P112" s="3"/>
      <c r="Q112" s="3">
        <v>1</v>
      </c>
      <c r="R112" s="3"/>
      <c r="S112" s="3"/>
      <c r="T112" s="3"/>
    </row>
    <row r="113" spans="1:20">
      <c r="A113" s="3" t="s">
        <v>1088</v>
      </c>
      <c r="B113" s="3"/>
      <c r="C113" s="3">
        <v>2</v>
      </c>
      <c r="D113" s="3">
        <v>1</v>
      </c>
      <c r="E113" s="3" t="s">
        <v>59</v>
      </c>
      <c r="F113" s="3" t="s">
        <v>352</v>
      </c>
      <c r="G113" s="3" t="s">
        <v>103</v>
      </c>
      <c r="H113" s="3" t="s">
        <v>23</v>
      </c>
      <c r="I113" s="3">
        <v>1</v>
      </c>
      <c r="J113" s="3"/>
      <c r="K113" s="3"/>
      <c r="L113" s="3"/>
      <c r="M113" s="3"/>
      <c r="N113" s="3"/>
      <c r="O113" s="3">
        <v>2</v>
      </c>
      <c r="P113" s="3"/>
      <c r="Q113" s="3"/>
      <c r="R113" s="3"/>
      <c r="S113" s="3"/>
      <c r="T113" s="3"/>
    </row>
    <row r="114" spans="1:20">
      <c r="A114" s="3" t="s">
        <v>1085</v>
      </c>
      <c r="B114" s="3"/>
      <c r="C114" s="3">
        <v>2</v>
      </c>
      <c r="D114" s="3">
        <v>1</v>
      </c>
      <c r="E114" s="3" t="s">
        <v>2567</v>
      </c>
      <c r="F114" s="3" t="s">
        <v>2568</v>
      </c>
      <c r="G114" s="3" t="s">
        <v>2405</v>
      </c>
      <c r="H114" s="3" t="s">
        <v>23</v>
      </c>
      <c r="I114" s="3">
        <v>1</v>
      </c>
      <c r="J114" s="3"/>
      <c r="K114" s="3"/>
      <c r="L114" s="3"/>
      <c r="M114" s="3"/>
      <c r="N114" s="3"/>
      <c r="O114" s="3">
        <v>2</v>
      </c>
      <c r="P114" s="3"/>
      <c r="Q114" s="3"/>
      <c r="R114" s="3"/>
      <c r="S114" s="3"/>
      <c r="T114" s="3"/>
    </row>
    <row r="115" spans="1:20">
      <c r="A115" s="3" t="s">
        <v>1083</v>
      </c>
      <c r="B115" s="3"/>
      <c r="C115" s="3">
        <v>2</v>
      </c>
      <c r="D115" s="3">
        <v>1</v>
      </c>
      <c r="E115" s="3" t="s">
        <v>564</v>
      </c>
      <c r="F115" s="3" t="s">
        <v>2611</v>
      </c>
      <c r="G115" s="3" t="s">
        <v>2405</v>
      </c>
      <c r="H115" s="3"/>
      <c r="I115" s="3">
        <v>1</v>
      </c>
      <c r="J115" s="3"/>
      <c r="K115" s="3"/>
      <c r="L115" s="3"/>
      <c r="M115" s="3"/>
      <c r="N115" s="3"/>
      <c r="O115" s="3">
        <v>2</v>
      </c>
      <c r="P115" s="3"/>
      <c r="Q115" s="3"/>
      <c r="R115" s="3">
        <v>1</v>
      </c>
      <c r="S115" s="3"/>
      <c r="T115" s="3"/>
    </row>
    <row r="116" spans="1:20">
      <c r="A116" s="3" t="s">
        <v>1081</v>
      </c>
      <c r="B116" s="3"/>
      <c r="C116" s="3">
        <v>2</v>
      </c>
      <c r="D116" s="3">
        <v>1</v>
      </c>
      <c r="E116" s="3" t="s">
        <v>383</v>
      </c>
      <c r="F116" s="3" t="s">
        <v>2620</v>
      </c>
      <c r="G116" s="3" t="s">
        <v>2405</v>
      </c>
      <c r="H116" s="3"/>
      <c r="I116" s="3">
        <v>1</v>
      </c>
      <c r="J116" s="3"/>
      <c r="K116" s="3"/>
      <c r="L116" s="3"/>
      <c r="M116" s="3"/>
      <c r="N116" s="3"/>
      <c r="O116" s="3">
        <v>2</v>
      </c>
      <c r="P116" s="3"/>
      <c r="Q116" s="3">
        <v>1</v>
      </c>
      <c r="R116" s="3"/>
      <c r="S116" s="3"/>
      <c r="T116" s="3"/>
    </row>
    <row r="117" spans="1:20">
      <c r="A117" s="3" t="s">
        <v>1077</v>
      </c>
      <c r="B117" s="3"/>
      <c r="C117" s="3">
        <v>2</v>
      </c>
      <c r="D117" s="3">
        <v>1</v>
      </c>
      <c r="E117" s="3" t="s">
        <v>59</v>
      </c>
      <c r="F117" s="3" t="s">
        <v>352</v>
      </c>
      <c r="G117" s="3" t="s">
        <v>103</v>
      </c>
      <c r="H117" s="3" t="s">
        <v>23</v>
      </c>
      <c r="I117" s="3">
        <v>1</v>
      </c>
      <c r="J117" s="3"/>
      <c r="K117" s="3"/>
      <c r="L117" s="3"/>
      <c r="M117" s="3"/>
      <c r="N117" s="3"/>
      <c r="O117" s="3">
        <v>2</v>
      </c>
      <c r="P117" s="3"/>
      <c r="Q117" s="3"/>
      <c r="R117" s="3"/>
      <c r="S117" s="3"/>
      <c r="T117" s="3"/>
    </row>
    <row r="118" spans="1:20">
      <c r="A118" s="3" t="s">
        <v>1073</v>
      </c>
      <c r="B118" s="3"/>
      <c r="C118" s="3">
        <v>2</v>
      </c>
      <c r="D118" s="3">
        <v>1</v>
      </c>
      <c r="E118" s="3" t="s">
        <v>70</v>
      </c>
      <c r="F118" s="3" t="s">
        <v>2631</v>
      </c>
      <c r="G118" s="3" t="s">
        <v>2405</v>
      </c>
      <c r="H118" s="3"/>
      <c r="I118" s="3">
        <v>1</v>
      </c>
      <c r="J118" s="3"/>
      <c r="K118" s="3"/>
      <c r="L118" s="3"/>
      <c r="M118" s="3"/>
      <c r="N118" s="3"/>
      <c r="O118" s="3">
        <v>2</v>
      </c>
      <c r="P118" s="3"/>
      <c r="Q118" s="3"/>
      <c r="R118" s="3"/>
      <c r="S118" s="3"/>
      <c r="T118" s="3"/>
    </row>
    <row r="119" spans="1:20">
      <c r="A119" s="3" t="s">
        <v>1073</v>
      </c>
      <c r="B119" s="3"/>
      <c r="C119" s="3">
        <v>2</v>
      </c>
      <c r="D119" s="3">
        <v>1</v>
      </c>
      <c r="E119" s="3" t="s">
        <v>994</v>
      </c>
      <c r="F119" s="3" t="s">
        <v>2633</v>
      </c>
      <c r="G119" s="3" t="s">
        <v>2405</v>
      </c>
      <c r="H119" s="3"/>
      <c r="I119" s="3">
        <v>1</v>
      </c>
      <c r="J119" s="3"/>
      <c r="K119" s="3"/>
      <c r="L119" s="3"/>
      <c r="M119" s="3"/>
      <c r="N119" s="3"/>
      <c r="O119" s="3">
        <v>2</v>
      </c>
      <c r="P119" s="3"/>
      <c r="Q119" s="3"/>
      <c r="R119" s="3"/>
      <c r="S119" s="3"/>
      <c r="T119" s="3"/>
    </row>
    <row r="120" spans="1:20">
      <c r="A120" s="3" t="s">
        <v>2848</v>
      </c>
      <c r="B120" s="3"/>
      <c r="C120" s="3">
        <v>2</v>
      </c>
      <c r="D120" s="3">
        <v>1</v>
      </c>
      <c r="E120" s="3" t="s">
        <v>3760</v>
      </c>
      <c r="F120" s="3" t="s">
        <v>3761</v>
      </c>
      <c r="G120" s="3" t="s">
        <v>3666</v>
      </c>
      <c r="H120" s="3"/>
      <c r="I120" s="3">
        <v>1</v>
      </c>
      <c r="J120" s="3"/>
      <c r="K120" s="3">
        <v>0</v>
      </c>
      <c r="L120" s="3">
        <v>0</v>
      </c>
      <c r="M120" s="3" t="s">
        <v>2816</v>
      </c>
      <c r="N120" s="3"/>
      <c r="O120" s="3">
        <v>2</v>
      </c>
      <c r="P120" s="3"/>
      <c r="Q120" s="3"/>
      <c r="R120" s="3"/>
      <c r="S120" s="4">
        <v>7096903</v>
      </c>
      <c r="T120" s="5">
        <v>-9.9400000000000002E-2</v>
      </c>
    </row>
    <row r="121" spans="1:20">
      <c r="A121" s="3" t="s">
        <v>1075</v>
      </c>
      <c r="B121" s="3"/>
      <c r="C121" s="3">
        <v>2</v>
      </c>
      <c r="D121" s="3">
        <v>1</v>
      </c>
      <c r="E121" s="3" t="s">
        <v>371</v>
      </c>
      <c r="F121" s="3" t="s">
        <v>3774</v>
      </c>
      <c r="G121" s="3" t="s">
        <v>3666</v>
      </c>
      <c r="H121" s="3"/>
      <c r="I121" s="3">
        <v>1</v>
      </c>
      <c r="J121" s="3"/>
      <c r="K121" s="3"/>
      <c r="L121" s="3"/>
      <c r="M121" s="3"/>
      <c r="N121" s="3"/>
      <c r="O121" s="3">
        <v>2</v>
      </c>
      <c r="P121" s="3"/>
      <c r="Q121" s="3">
        <v>1</v>
      </c>
      <c r="R121" s="3">
        <v>1</v>
      </c>
      <c r="S121" s="3"/>
      <c r="T121" s="3"/>
    </row>
    <row r="122" spans="1:20">
      <c r="A122" s="3" t="s">
        <v>2844</v>
      </c>
      <c r="B122" s="3"/>
      <c r="C122" s="3">
        <v>2</v>
      </c>
      <c r="D122" s="3">
        <v>1</v>
      </c>
      <c r="E122" s="3" t="s">
        <v>893</v>
      </c>
      <c r="F122" s="3" t="s">
        <v>3783</v>
      </c>
      <c r="G122" s="3" t="s">
        <v>3666</v>
      </c>
      <c r="H122" s="3"/>
      <c r="I122" s="3">
        <v>1</v>
      </c>
      <c r="J122" s="3"/>
      <c r="K122" s="3">
        <v>0</v>
      </c>
      <c r="L122" s="3">
        <v>8</v>
      </c>
      <c r="M122" s="3"/>
      <c r="N122" s="3" t="s">
        <v>25</v>
      </c>
      <c r="O122" s="3">
        <v>2</v>
      </c>
      <c r="P122" s="3"/>
      <c r="Q122" s="3">
        <v>1</v>
      </c>
      <c r="R122" s="3"/>
      <c r="S122" s="6">
        <v>420946.83</v>
      </c>
      <c r="T122" s="5">
        <v>-0.20349999999999999</v>
      </c>
    </row>
    <row r="123" spans="1:20">
      <c r="A123" s="3" t="s">
        <v>2846</v>
      </c>
      <c r="B123" s="3"/>
      <c r="C123" s="3">
        <v>2</v>
      </c>
      <c r="D123" s="3">
        <v>1</v>
      </c>
      <c r="E123" s="3" t="s">
        <v>371</v>
      </c>
      <c r="F123" s="3" t="s">
        <v>3787</v>
      </c>
      <c r="G123" s="3" t="s">
        <v>3666</v>
      </c>
      <c r="H123" s="3"/>
      <c r="I123" s="3">
        <v>1</v>
      </c>
      <c r="J123" s="3"/>
      <c r="K123" s="3">
        <v>33</v>
      </c>
      <c r="L123" s="3">
        <v>0</v>
      </c>
      <c r="M123" s="3" t="s">
        <v>24</v>
      </c>
      <c r="N123" s="3"/>
      <c r="O123" s="3">
        <v>2</v>
      </c>
      <c r="P123" s="3"/>
      <c r="Q123" s="3">
        <v>1</v>
      </c>
      <c r="R123" s="3">
        <v>1</v>
      </c>
      <c r="S123" s="6">
        <v>2143949.83</v>
      </c>
      <c r="T123" s="5">
        <v>-9.4899999999999998E-2</v>
      </c>
    </row>
    <row r="124" spans="1:20">
      <c r="A124" s="3" t="s">
        <v>1067</v>
      </c>
      <c r="B124" s="3"/>
      <c r="C124" s="3">
        <v>2</v>
      </c>
      <c r="D124" s="3">
        <v>1</v>
      </c>
      <c r="E124" s="3" t="s">
        <v>1166</v>
      </c>
      <c r="F124" s="3" t="s">
        <v>3793</v>
      </c>
      <c r="G124" s="3" t="s">
        <v>3745</v>
      </c>
      <c r="H124" s="3" t="s">
        <v>684</v>
      </c>
      <c r="I124" s="3">
        <v>1</v>
      </c>
      <c r="J124" s="3"/>
      <c r="K124" s="3"/>
      <c r="L124" s="3"/>
      <c r="M124" s="3"/>
      <c r="N124" s="3"/>
      <c r="O124" s="3">
        <v>2</v>
      </c>
      <c r="P124" s="3"/>
      <c r="Q124" s="3">
        <v>2</v>
      </c>
      <c r="R124" s="3"/>
      <c r="S124" s="3"/>
      <c r="T124" s="3"/>
    </row>
    <row r="125" spans="1:20">
      <c r="A125" s="3" t="s">
        <v>1070</v>
      </c>
      <c r="B125" s="3"/>
      <c r="C125" s="3">
        <v>2</v>
      </c>
      <c r="D125" s="3">
        <v>1</v>
      </c>
      <c r="E125" s="3" t="s">
        <v>149</v>
      </c>
      <c r="F125" s="3" t="s">
        <v>4043</v>
      </c>
      <c r="G125" s="3" t="s">
        <v>4044</v>
      </c>
      <c r="H125" s="3" t="s">
        <v>4045</v>
      </c>
      <c r="I125" s="3">
        <v>1</v>
      </c>
      <c r="J125" s="3"/>
      <c r="K125" s="3"/>
      <c r="L125" s="3"/>
      <c r="M125" s="3"/>
      <c r="N125" s="3"/>
      <c r="O125" s="3">
        <v>2</v>
      </c>
      <c r="P125" s="3"/>
      <c r="Q125" s="3">
        <v>1</v>
      </c>
      <c r="R125" s="3">
        <v>1</v>
      </c>
      <c r="S125" s="3"/>
      <c r="T125" s="3"/>
    </row>
    <row r="126" spans="1:20">
      <c r="A126" s="3" t="s">
        <v>1060</v>
      </c>
      <c r="B126" s="3"/>
      <c r="C126" s="3">
        <v>2</v>
      </c>
      <c r="D126" s="3">
        <v>1</v>
      </c>
      <c r="E126" s="3" t="s">
        <v>533</v>
      </c>
      <c r="F126" s="3" t="s">
        <v>4051</v>
      </c>
      <c r="G126" s="3" t="s">
        <v>4031</v>
      </c>
      <c r="H126" s="3" t="s">
        <v>54</v>
      </c>
      <c r="I126" s="3">
        <v>1</v>
      </c>
      <c r="J126" s="3"/>
      <c r="K126" s="3"/>
      <c r="L126" s="3"/>
      <c r="M126" s="3"/>
      <c r="N126" s="3"/>
      <c r="O126" s="3">
        <v>2</v>
      </c>
      <c r="P126" s="3"/>
      <c r="Q126" s="3"/>
      <c r="R126" s="3"/>
      <c r="S126" s="4">
        <v>3269</v>
      </c>
      <c r="T126" s="5">
        <v>2.5045999999999999</v>
      </c>
    </row>
    <row r="127" spans="1:20">
      <c r="A127" s="3" t="s">
        <v>1064</v>
      </c>
      <c r="B127" s="3"/>
      <c r="C127" s="3">
        <v>2</v>
      </c>
      <c r="D127" s="3">
        <v>1</v>
      </c>
      <c r="E127" s="3" t="s">
        <v>27</v>
      </c>
      <c r="F127" s="3" t="s">
        <v>4053</v>
      </c>
      <c r="G127" s="3" t="s">
        <v>4054</v>
      </c>
      <c r="H127" s="3" t="s">
        <v>54</v>
      </c>
      <c r="I127" s="3">
        <v>1</v>
      </c>
      <c r="J127" s="3"/>
      <c r="K127" s="3">
        <v>0</v>
      </c>
      <c r="L127" s="3">
        <v>1</v>
      </c>
      <c r="M127" s="3"/>
      <c r="N127" s="3" t="s">
        <v>294</v>
      </c>
      <c r="O127" s="3">
        <v>2</v>
      </c>
      <c r="P127" s="3"/>
      <c r="Q127" s="3"/>
      <c r="R127" s="3">
        <v>1</v>
      </c>
      <c r="S127" s="3"/>
      <c r="T127" s="5">
        <v>0.12770000000000001</v>
      </c>
    </row>
    <row r="128" spans="1:20">
      <c r="A128" s="3" t="s">
        <v>1062</v>
      </c>
      <c r="B128" s="3"/>
      <c r="C128" s="3">
        <v>2</v>
      </c>
      <c r="D128" s="3">
        <v>1</v>
      </c>
      <c r="E128" s="3" t="s">
        <v>4058</v>
      </c>
      <c r="F128" s="3" t="s">
        <v>4059</v>
      </c>
      <c r="G128" s="3" t="s">
        <v>4031</v>
      </c>
      <c r="H128" s="3"/>
      <c r="I128" s="3">
        <v>1</v>
      </c>
      <c r="J128" s="3"/>
      <c r="K128" s="3"/>
      <c r="L128" s="3"/>
      <c r="M128" s="3"/>
      <c r="N128" s="3"/>
      <c r="O128" s="3">
        <v>1</v>
      </c>
      <c r="P128" s="3"/>
      <c r="Q128" s="3"/>
      <c r="R128" s="3"/>
      <c r="S128" s="3"/>
      <c r="T128" s="3"/>
    </row>
    <row r="129" spans="1:20">
      <c r="A129" s="3" t="s">
        <v>1058</v>
      </c>
      <c r="B129" s="3"/>
      <c r="C129" s="3">
        <v>2</v>
      </c>
      <c r="D129" s="3">
        <v>1</v>
      </c>
      <c r="E129" s="3" t="s">
        <v>70</v>
      </c>
      <c r="F129" s="3" t="s">
        <v>4064</v>
      </c>
      <c r="G129" s="3" t="s">
        <v>4031</v>
      </c>
      <c r="H129" s="3"/>
      <c r="I129" s="3">
        <v>1</v>
      </c>
      <c r="J129" s="3"/>
      <c r="K129" s="3">
        <v>0</v>
      </c>
      <c r="L129" s="3">
        <v>7</v>
      </c>
      <c r="M129" s="3"/>
      <c r="N129" s="3" t="s">
        <v>77</v>
      </c>
      <c r="O129" s="3">
        <v>1</v>
      </c>
      <c r="P129" s="3"/>
      <c r="Q129" s="3"/>
      <c r="R129" s="3"/>
      <c r="S129" s="3"/>
      <c r="T129" s="5">
        <v>-0.67020000000000002</v>
      </c>
    </row>
    <row r="130" spans="1:20">
      <c r="A130" s="3" t="s">
        <v>2842</v>
      </c>
      <c r="B130" s="3"/>
      <c r="C130" s="3">
        <v>1</v>
      </c>
      <c r="D130" s="3">
        <v>1</v>
      </c>
      <c r="E130" s="3" t="s">
        <v>31</v>
      </c>
      <c r="F130" s="3" t="s">
        <v>256</v>
      </c>
      <c r="G130" s="3" t="s">
        <v>29</v>
      </c>
      <c r="H130" s="3" t="s">
        <v>39</v>
      </c>
      <c r="I130" s="3">
        <v>1</v>
      </c>
      <c r="J130" s="3">
        <v>13</v>
      </c>
      <c r="K130" s="3"/>
      <c r="L130" s="3"/>
      <c r="M130" s="3"/>
      <c r="N130" s="3"/>
      <c r="O130" s="3">
        <v>1</v>
      </c>
      <c r="P130" s="3"/>
      <c r="Q130" s="3"/>
      <c r="R130" s="3"/>
      <c r="S130" s="3"/>
      <c r="T130" s="3"/>
    </row>
    <row r="131" spans="1:20">
      <c r="A131" s="3" t="s">
        <v>1054</v>
      </c>
      <c r="B131" s="3"/>
      <c r="C131" s="3">
        <v>1</v>
      </c>
      <c r="D131" s="3">
        <v>1</v>
      </c>
      <c r="E131" s="3" t="s">
        <v>64</v>
      </c>
      <c r="F131" s="3" t="s">
        <v>65</v>
      </c>
      <c r="G131" s="3" t="s">
        <v>29</v>
      </c>
      <c r="H131" s="3" t="s">
        <v>23</v>
      </c>
      <c r="I131" s="3">
        <v>1</v>
      </c>
      <c r="J131" s="3"/>
      <c r="K131" s="3"/>
      <c r="L131" s="3"/>
      <c r="M131" s="3"/>
      <c r="N131" s="3"/>
      <c r="O131" s="3">
        <v>1</v>
      </c>
      <c r="P131" s="3"/>
      <c r="Q131" s="3">
        <v>1</v>
      </c>
      <c r="R131" s="3"/>
      <c r="S131" s="6">
        <v>1913.5</v>
      </c>
      <c r="T131" s="5">
        <v>-0.39629999999999999</v>
      </c>
    </row>
    <row r="132" spans="1:20">
      <c r="A132" s="3" t="s">
        <v>1056</v>
      </c>
      <c r="B132" s="3"/>
      <c r="C132" s="3">
        <v>1</v>
      </c>
      <c r="D132" s="3">
        <v>1</v>
      </c>
      <c r="E132" s="3" t="s">
        <v>134</v>
      </c>
      <c r="F132" s="3" t="s">
        <v>135</v>
      </c>
      <c r="G132" s="3" t="s">
        <v>29</v>
      </c>
      <c r="H132" s="3"/>
      <c r="I132" s="3">
        <v>1</v>
      </c>
      <c r="J132" s="3"/>
      <c r="K132" s="3"/>
      <c r="L132" s="3"/>
      <c r="M132" s="3"/>
      <c r="N132" s="3"/>
      <c r="O132" s="3">
        <v>1</v>
      </c>
      <c r="P132" s="3"/>
      <c r="Q132" s="3"/>
      <c r="R132" s="3"/>
      <c r="S132" s="3"/>
      <c r="T132" s="3"/>
    </row>
    <row r="133" spans="1:20">
      <c r="A133" s="3" t="s">
        <v>1052</v>
      </c>
      <c r="B133" s="3"/>
      <c r="C133" s="3">
        <v>1</v>
      </c>
      <c r="D133" s="3">
        <v>1</v>
      </c>
      <c r="E133" s="3" t="s">
        <v>202</v>
      </c>
      <c r="F133" s="3" t="s">
        <v>203</v>
      </c>
      <c r="G133" s="3" t="s">
        <v>204</v>
      </c>
      <c r="H133" s="3" t="s">
        <v>54</v>
      </c>
      <c r="I133" s="3">
        <v>1</v>
      </c>
      <c r="J133" s="3"/>
      <c r="K133" s="3"/>
      <c r="L133" s="3"/>
      <c r="M133" s="3"/>
      <c r="N133" s="3"/>
      <c r="O133" s="3">
        <v>1</v>
      </c>
      <c r="P133" s="3"/>
      <c r="Q133" s="3"/>
      <c r="R133" s="3"/>
      <c r="S133" s="3"/>
      <c r="T133" s="3"/>
    </row>
    <row r="134" spans="1:20">
      <c r="A134" s="3" t="s">
        <v>1050</v>
      </c>
      <c r="B134" s="3"/>
      <c r="C134" s="3">
        <v>1</v>
      </c>
      <c r="D134" s="3">
        <v>1</v>
      </c>
      <c r="E134" s="3" t="s">
        <v>221</v>
      </c>
      <c r="F134" s="3" t="s">
        <v>222</v>
      </c>
      <c r="G134" s="3" t="s">
        <v>29</v>
      </c>
      <c r="H134" s="3" t="s">
        <v>39</v>
      </c>
      <c r="I134" s="3">
        <v>1</v>
      </c>
      <c r="J134" s="3"/>
      <c r="K134" s="3"/>
      <c r="L134" s="3"/>
      <c r="M134" s="3"/>
      <c r="N134" s="3"/>
      <c r="O134" s="3">
        <v>1</v>
      </c>
      <c r="P134" s="3"/>
      <c r="Q134" s="3"/>
      <c r="R134" s="3"/>
      <c r="S134" s="3"/>
      <c r="T134" s="3"/>
    </row>
    <row r="135" spans="1:20">
      <c r="A135" s="3" t="s">
        <v>1048</v>
      </c>
      <c r="B135" s="3"/>
      <c r="C135" s="3">
        <v>1</v>
      </c>
      <c r="D135" s="3">
        <v>1</v>
      </c>
      <c r="E135" s="3" t="s">
        <v>454</v>
      </c>
      <c r="F135" s="3" t="s">
        <v>2411</v>
      </c>
      <c r="G135" s="3" t="s">
        <v>2405</v>
      </c>
      <c r="H135" s="3" t="s">
        <v>684</v>
      </c>
      <c r="I135" s="3">
        <v>1</v>
      </c>
      <c r="J135" s="3"/>
      <c r="K135" s="3">
        <v>0</v>
      </c>
      <c r="L135" s="3">
        <v>1</v>
      </c>
      <c r="M135" s="3"/>
      <c r="N135" s="3" t="s">
        <v>40</v>
      </c>
      <c r="O135" s="3">
        <v>1</v>
      </c>
      <c r="P135" s="3"/>
      <c r="Q135" s="3">
        <v>1</v>
      </c>
      <c r="R135" s="3"/>
      <c r="S135" s="3"/>
      <c r="T135" s="3"/>
    </row>
    <row r="136" spans="1:20">
      <c r="A136" s="3" t="s">
        <v>1044</v>
      </c>
      <c r="B136" s="3"/>
      <c r="C136" s="3">
        <v>1</v>
      </c>
      <c r="D136" s="3">
        <v>1</v>
      </c>
      <c r="E136" s="3" t="s">
        <v>70</v>
      </c>
      <c r="F136" s="3" t="s">
        <v>2424</v>
      </c>
      <c r="G136" s="3" t="s">
        <v>2405</v>
      </c>
      <c r="H136" s="3" t="s">
        <v>39</v>
      </c>
      <c r="I136" s="3">
        <v>1</v>
      </c>
      <c r="J136" s="3"/>
      <c r="K136" s="3"/>
      <c r="L136" s="3"/>
      <c r="M136" s="3"/>
      <c r="N136" s="3"/>
      <c r="O136" s="3">
        <v>1</v>
      </c>
      <c r="P136" s="3"/>
      <c r="Q136" s="3"/>
      <c r="R136" s="3"/>
      <c r="S136" s="3"/>
      <c r="T136" s="3"/>
    </row>
    <row r="137" spans="1:20">
      <c r="A137" s="3" t="s">
        <v>1046</v>
      </c>
      <c r="B137" s="3"/>
      <c r="C137" s="3">
        <v>1</v>
      </c>
      <c r="D137" s="3">
        <v>1</v>
      </c>
      <c r="E137" s="3" t="s">
        <v>70</v>
      </c>
      <c r="F137" s="3" t="s">
        <v>2437</v>
      </c>
      <c r="G137" s="3" t="s">
        <v>2405</v>
      </c>
      <c r="H137" s="3"/>
      <c r="I137" s="3">
        <v>1</v>
      </c>
      <c r="J137" s="3"/>
      <c r="K137" s="3"/>
      <c r="L137" s="3"/>
      <c r="M137" s="3"/>
      <c r="N137" s="3"/>
      <c r="O137" s="3">
        <v>1</v>
      </c>
      <c r="P137" s="3"/>
      <c r="Q137" s="3"/>
      <c r="R137" s="3"/>
      <c r="S137" s="6">
        <v>64735504540.5</v>
      </c>
      <c r="T137" s="5">
        <v>6.6E-3</v>
      </c>
    </row>
    <row r="138" spans="1:20">
      <c r="A138" s="3" t="s">
        <v>2839</v>
      </c>
      <c r="B138" s="3"/>
      <c r="C138" s="3">
        <v>1</v>
      </c>
      <c r="D138" s="3">
        <v>1</v>
      </c>
      <c r="E138" s="3" t="s">
        <v>70</v>
      </c>
      <c r="F138" s="3" t="s">
        <v>2445</v>
      </c>
      <c r="G138" s="3" t="s">
        <v>2405</v>
      </c>
      <c r="H138" s="3"/>
      <c r="I138" s="3">
        <v>1</v>
      </c>
      <c r="J138" s="3"/>
      <c r="K138" s="3"/>
      <c r="L138" s="3"/>
      <c r="M138" s="3"/>
      <c r="N138" s="3"/>
      <c r="O138" s="3">
        <v>1</v>
      </c>
      <c r="P138" s="3"/>
      <c r="Q138" s="3"/>
      <c r="R138" s="3">
        <v>1</v>
      </c>
      <c r="S138" s="3"/>
      <c r="T138" s="3"/>
    </row>
    <row r="139" spans="1:20">
      <c r="A139" s="3" t="s">
        <v>1039</v>
      </c>
      <c r="B139" s="3"/>
      <c r="C139" s="3">
        <v>1</v>
      </c>
      <c r="D139" s="3">
        <v>1</v>
      </c>
      <c r="E139" s="3" t="s">
        <v>482</v>
      </c>
      <c r="F139" s="3" t="s">
        <v>2448</v>
      </c>
      <c r="G139" s="3" t="s">
        <v>2405</v>
      </c>
      <c r="H139" s="3"/>
      <c r="I139" s="3">
        <v>1</v>
      </c>
      <c r="J139" s="3"/>
      <c r="K139" s="3"/>
      <c r="L139" s="3"/>
      <c r="M139" s="3"/>
      <c r="N139" s="3"/>
      <c r="O139" s="3">
        <v>1</v>
      </c>
      <c r="P139" s="3"/>
      <c r="Q139" s="3"/>
      <c r="R139" s="3"/>
      <c r="S139" s="3"/>
      <c r="T139" s="3"/>
    </row>
    <row r="140" spans="1:20">
      <c r="A140" s="3" t="s">
        <v>1041</v>
      </c>
      <c r="B140" s="3"/>
      <c r="C140" s="3">
        <v>1</v>
      </c>
      <c r="D140" s="3">
        <v>1</v>
      </c>
      <c r="E140" s="3" t="s">
        <v>653</v>
      </c>
      <c r="F140" s="3" t="s">
        <v>2464</v>
      </c>
      <c r="G140" s="3" t="s">
        <v>2422</v>
      </c>
      <c r="H140" s="3"/>
      <c r="I140" s="3">
        <v>1</v>
      </c>
      <c r="J140" s="3"/>
      <c r="K140" s="3"/>
      <c r="L140" s="3"/>
      <c r="M140" s="3"/>
      <c r="N140" s="3"/>
      <c r="O140" s="3">
        <v>1</v>
      </c>
      <c r="P140" s="3"/>
      <c r="Q140" s="3"/>
      <c r="R140" s="3"/>
      <c r="S140" s="3"/>
      <c r="T140" s="3"/>
    </row>
    <row r="141" spans="1:20">
      <c r="A141" s="3" t="s">
        <v>1041</v>
      </c>
      <c r="B141" s="3"/>
      <c r="C141" s="3">
        <v>1</v>
      </c>
      <c r="D141" s="3">
        <v>1</v>
      </c>
      <c r="E141" s="3" t="s">
        <v>177</v>
      </c>
      <c r="F141" s="3" t="s">
        <v>2466</v>
      </c>
      <c r="G141" s="3" t="s">
        <v>2414</v>
      </c>
      <c r="H141" s="3" t="s">
        <v>2467</v>
      </c>
      <c r="I141" s="3">
        <v>1</v>
      </c>
      <c r="J141" s="3"/>
      <c r="K141" s="3"/>
      <c r="L141" s="3"/>
      <c r="M141" s="3"/>
      <c r="N141" s="3"/>
      <c r="O141" s="3">
        <v>1</v>
      </c>
      <c r="P141" s="3"/>
      <c r="Q141" s="3"/>
      <c r="R141" s="3">
        <v>1</v>
      </c>
      <c r="S141" s="3"/>
      <c r="T141" s="3"/>
    </row>
    <row r="142" spans="1:20">
      <c r="A142" s="3" t="s">
        <v>1037</v>
      </c>
      <c r="B142" s="3"/>
      <c r="C142" s="3">
        <v>1</v>
      </c>
      <c r="D142" s="3">
        <v>1</v>
      </c>
      <c r="E142" s="3" t="s">
        <v>476</v>
      </c>
      <c r="F142" s="3" t="s">
        <v>2500</v>
      </c>
      <c r="G142" s="3" t="s">
        <v>2422</v>
      </c>
      <c r="H142" s="3"/>
      <c r="I142" s="3">
        <v>1</v>
      </c>
      <c r="J142" s="3"/>
      <c r="K142" s="3"/>
      <c r="L142" s="3"/>
      <c r="M142" s="3"/>
      <c r="N142" s="3"/>
      <c r="O142" s="3">
        <v>1</v>
      </c>
      <c r="P142" s="3"/>
      <c r="Q142" s="3"/>
      <c r="R142" s="3"/>
      <c r="S142" s="3"/>
      <c r="T142" s="3"/>
    </row>
    <row r="143" spans="1:20">
      <c r="A143" s="3" t="s">
        <v>3579</v>
      </c>
      <c r="B143" s="3"/>
      <c r="C143" s="3">
        <v>1</v>
      </c>
      <c r="D143" s="3">
        <v>1</v>
      </c>
      <c r="E143" s="3" t="s">
        <v>88</v>
      </c>
      <c r="F143" s="3" t="s">
        <v>2507</v>
      </c>
      <c r="G143" s="3" t="s">
        <v>2405</v>
      </c>
      <c r="H143" s="3" t="s">
        <v>39</v>
      </c>
      <c r="I143" s="3">
        <v>1</v>
      </c>
      <c r="J143" s="3"/>
      <c r="K143" s="3"/>
      <c r="L143" s="3"/>
      <c r="M143" s="3"/>
      <c r="N143" s="3"/>
      <c r="O143" s="3">
        <v>1</v>
      </c>
      <c r="P143" s="3"/>
      <c r="Q143" s="3"/>
      <c r="R143" s="3"/>
      <c r="S143" s="3"/>
      <c r="T143" s="3"/>
    </row>
    <row r="144" spans="1:20">
      <c r="A144" s="3" t="s">
        <v>1034</v>
      </c>
      <c r="B144" s="3"/>
      <c r="C144" s="3">
        <v>1</v>
      </c>
      <c r="D144" s="3">
        <v>1</v>
      </c>
      <c r="E144" s="3" t="s">
        <v>2509</v>
      </c>
      <c r="F144" s="3" t="s">
        <v>2510</v>
      </c>
      <c r="G144" s="3" t="s">
        <v>2405</v>
      </c>
      <c r="H144" s="3"/>
      <c r="I144" s="3">
        <v>1</v>
      </c>
      <c r="J144" s="3"/>
      <c r="K144" s="3"/>
      <c r="L144" s="3"/>
      <c r="M144" s="3"/>
      <c r="N144" s="3"/>
      <c r="O144" s="3">
        <v>1</v>
      </c>
      <c r="P144" s="3"/>
      <c r="Q144" s="3"/>
      <c r="R144" s="3"/>
      <c r="S144" s="3"/>
      <c r="T144" s="3"/>
    </row>
    <row r="145" spans="1:20">
      <c r="A145" s="3" t="s">
        <v>2837</v>
      </c>
      <c r="B145" s="3"/>
      <c r="C145" s="3">
        <v>1</v>
      </c>
      <c r="D145" s="3">
        <v>1</v>
      </c>
      <c r="E145" s="3" t="s">
        <v>202</v>
      </c>
      <c r="F145" s="3" t="s">
        <v>203</v>
      </c>
      <c r="G145" s="3" t="s">
        <v>204</v>
      </c>
      <c r="H145" s="3" t="s">
        <v>54</v>
      </c>
      <c r="I145" s="3">
        <v>1</v>
      </c>
      <c r="J145" s="3"/>
      <c r="K145" s="3"/>
      <c r="L145" s="3"/>
      <c r="M145" s="3"/>
      <c r="N145" s="3"/>
      <c r="O145" s="3">
        <v>1</v>
      </c>
      <c r="P145" s="3"/>
      <c r="Q145" s="3"/>
      <c r="R145" s="3"/>
      <c r="S145" s="3"/>
      <c r="T145" s="3"/>
    </row>
    <row r="146" spans="1:20">
      <c r="A146" s="3" t="s">
        <v>4100</v>
      </c>
      <c r="B146" s="3"/>
      <c r="C146" s="3">
        <v>1</v>
      </c>
      <c r="D146" s="3">
        <v>1</v>
      </c>
      <c r="E146" s="3" t="s">
        <v>2516</v>
      </c>
      <c r="F146" s="3" t="s">
        <v>2517</v>
      </c>
      <c r="G146" s="3" t="s">
        <v>2405</v>
      </c>
      <c r="H146" s="3" t="s">
        <v>54</v>
      </c>
      <c r="I146" s="3">
        <v>1</v>
      </c>
      <c r="J146" s="3"/>
      <c r="K146" s="3">
        <v>10</v>
      </c>
      <c r="L146" s="3">
        <v>0</v>
      </c>
      <c r="M146" s="3" t="s">
        <v>24</v>
      </c>
      <c r="N146" s="3"/>
      <c r="O146" s="3">
        <v>1</v>
      </c>
      <c r="P146" s="3"/>
      <c r="Q146" s="3"/>
      <c r="R146" s="3"/>
      <c r="S146" s="3"/>
      <c r="T146" s="3"/>
    </row>
    <row r="147" spans="1:20">
      <c r="A147" s="3" t="s">
        <v>1032</v>
      </c>
      <c r="B147" s="3"/>
      <c r="C147" s="3">
        <v>1</v>
      </c>
      <c r="D147" s="3">
        <v>1</v>
      </c>
      <c r="E147" s="3" t="s">
        <v>48</v>
      </c>
      <c r="F147" s="3" t="s">
        <v>2521</v>
      </c>
      <c r="G147" s="3" t="s">
        <v>2414</v>
      </c>
      <c r="H147" s="3" t="s">
        <v>54</v>
      </c>
      <c r="I147" s="3">
        <v>1</v>
      </c>
      <c r="J147" s="3"/>
      <c r="K147" s="3"/>
      <c r="L147" s="3"/>
      <c r="M147" s="3"/>
      <c r="N147" s="3"/>
      <c r="O147" s="3">
        <v>1</v>
      </c>
      <c r="P147" s="3"/>
      <c r="Q147" s="3"/>
      <c r="R147" s="3"/>
      <c r="S147" s="3"/>
      <c r="T147" s="3"/>
    </row>
    <row r="148" spans="1:20">
      <c r="A148" s="3" t="s">
        <v>1030</v>
      </c>
      <c r="B148" s="3"/>
      <c r="C148" s="3">
        <v>1</v>
      </c>
      <c r="D148" s="3">
        <v>1</v>
      </c>
      <c r="E148" s="3" t="s">
        <v>70</v>
      </c>
      <c r="F148" s="3" t="s">
        <v>2542</v>
      </c>
      <c r="G148" s="3" t="s">
        <v>2405</v>
      </c>
      <c r="H148" s="3"/>
      <c r="I148" s="3">
        <v>1</v>
      </c>
      <c r="J148" s="3"/>
      <c r="K148" s="3"/>
      <c r="L148" s="3"/>
      <c r="M148" s="3"/>
      <c r="N148" s="3"/>
      <c r="O148" s="3">
        <v>1</v>
      </c>
      <c r="P148" s="3"/>
      <c r="Q148" s="3"/>
      <c r="R148" s="3"/>
      <c r="S148" s="3"/>
      <c r="T148" s="3"/>
    </row>
    <row r="149" spans="1:20">
      <c r="A149" s="3" t="s">
        <v>1028</v>
      </c>
      <c r="B149" s="3"/>
      <c r="C149" s="3">
        <v>1</v>
      </c>
      <c r="D149" s="3">
        <v>1</v>
      </c>
      <c r="E149" s="3" t="s">
        <v>1897</v>
      </c>
      <c r="F149" s="3" t="s">
        <v>2548</v>
      </c>
      <c r="G149" s="3" t="s">
        <v>2405</v>
      </c>
      <c r="H149" s="3"/>
      <c r="I149" s="3">
        <v>1</v>
      </c>
      <c r="J149" s="3"/>
      <c r="K149" s="3"/>
      <c r="L149" s="3"/>
      <c r="M149" s="3"/>
      <c r="N149" s="3"/>
      <c r="O149" s="3">
        <v>1</v>
      </c>
      <c r="P149" s="3"/>
      <c r="Q149" s="3"/>
      <c r="R149" s="3"/>
      <c r="S149" s="3"/>
      <c r="T149" s="3"/>
    </row>
    <row r="150" spans="1:20">
      <c r="A150" s="3" t="s">
        <v>1026</v>
      </c>
      <c r="B150" s="3"/>
      <c r="C150" s="3">
        <v>1</v>
      </c>
      <c r="D150" s="3">
        <v>1</v>
      </c>
      <c r="E150" s="3" t="s">
        <v>186</v>
      </c>
      <c r="F150" s="3" t="s">
        <v>3671</v>
      </c>
      <c r="G150" s="3" t="s">
        <v>3666</v>
      </c>
      <c r="H150" s="3"/>
      <c r="I150" s="3">
        <v>1</v>
      </c>
      <c r="J150" s="3"/>
      <c r="K150" s="3">
        <v>36</v>
      </c>
      <c r="L150" s="3">
        <v>0</v>
      </c>
      <c r="M150" s="3" t="s">
        <v>3672</v>
      </c>
      <c r="N150" s="3"/>
      <c r="O150" s="3">
        <v>1</v>
      </c>
      <c r="P150" s="3"/>
      <c r="Q150" s="3"/>
      <c r="R150" s="3"/>
      <c r="S150" s="6">
        <v>1491742.17</v>
      </c>
      <c r="T150" s="5">
        <v>-1.18E-2</v>
      </c>
    </row>
    <row r="151" spans="1:20">
      <c r="A151" s="3" t="s">
        <v>1018</v>
      </c>
      <c r="B151" s="3"/>
      <c r="C151" s="3">
        <v>1</v>
      </c>
      <c r="D151" s="3">
        <v>1</v>
      </c>
      <c r="E151" s="3" t="s">
        <v>3684</v>
      </c>
      <c r="F151" s="3" t="s">
        <v>3685</v>
      </c>
      <c r="G151" s="3" t="s">
        <v>3666</v>
      </c>
      <c r="H151" s="3"/>
      <c r="I151" s="3">
        <v>1</v>
      </c>
      <c r="J151" s="3"/>
      <c r="K151" s="3">
        <v>323</v>
      </c>
      <c r="L151" s="3">
        <v>63</v>
      </c>
      <c r="M151" s="3" t="s">
        <v>24</v>
      </c>
      <c r="N151" s="3" t="s">
        <v>25</v>
      </c>
      <c r="O151" s="3">
        <v>1</v>
      </c>
      <c r="P151" s="3"/>
      <c r="Q151" s="3"/>
      <c r="R151" s="3"/>
      <c r="S151" s="6">
        <v>5137477.5</v>
      </c>
      <c r="T151" s="5">
        <v>-1.9300000000000001E-2</v>
      </c>
    </row>
    <row r="152" spans="1:20">
      <c r="A152" s="3" t="s">
        <v>1021</v>
      </c>
      <c r="B152" s="3"/>
      <c r="C152" s="3">
        <v>1</v>
      </c>
      <c r="D152" s="3">
        <v>1</v>
      </c>
      <c r="E152" s="3" t="s">
        <v>73</v>
      </c>
      <c r="F152" s="3" t="s">
        <v>3710</v>
      </c>
      <c r="G152" s="3" t="s">
        <v>3666</v>
      </c>
      <c r="H152" s="3"/>
      <c r="I152" s="3">
        <v>1</v>
      </c>
      <c r="J152" s="3"/>
      <c r="K152" s="3"/>
      <c r="L152" s="3"/>
      <c r="M152" s="3"/>
      <c r="N152" s="3"/>
      <c r="O152" s="3">
        <v>1</v>
      </c>
      <c r="P152" s="3"/>
      <c r="Q152" s="3"/>
      <c r="R152" s="3"/>
      <c r="S152" s="6">
        <v>4825825.33</v>
      </c>
      <c r="T152" s="5">
        <v>-0.22320000000000001</v>
      </c>
    </row>
    <row r="153" spans="1:20">
      <c r="A153" s="3" t="s">
        <v>1018</v>
      </c>
      <c r="B153" s="3"/>
      <c r="C153" s="3">
        <v>1</v>
      </c>
      <c r="D153" s="3">
        <v>1</v>
      </c>
      <c r="E153" s="3" t="s">
        <v>202</v>
      </c>
      <c r="F153" s="3" t="s">
        <v>203</v>
      </c>
      <c r="G153" s="3" t="s">
        <v>204</v>
      </c>
      <c r="H153" s="3" t="s">
        <v>54</v>
      </c>
      <c r="I153" s="3">
        <v>1</v>
      </c>
      <c r="J153" s="3"/>
      <c r="K153" s="3"/>
      <c r="L153" s="3"/>
      <c r="M153" s="3"/>
      <c r="N153" s="3"/>
      <c r="O153" s="3">
        <v>1</v>
      </c>
      <c r="P153" s="3"/>
      <c r="Q153" s="3"/>
      <c r="R153" s="3"/>
      <c r="S153" s="3"/>
      <c r="T153" s="3"/>
    </row>
    <row r="154" spans="1:20">
      <c r="A154" s="3" t="s">
        <v>1023</v>
      </c>
      <c r="B154" s="3"/>
      <c r="C154" s="3">
        <v>1</v>
      </c>
      <c r="D154" s="3">
        <v>1</v>
      </c>
      <c r="E154" s="3" t="s">
        <v>212</v>
      </c>
      <c r="F154" s="3" t="s">
        <v>3733</v>
      </c>
      <c r="G154" s="3" t="s">
        <v>3666</v>
      </c>
      <c r="H154" s="3"/>
      <c r="I154" s="3">
        <v>1</v>
      </c>
      <c r="J154" s="3"/>
      <c r="K154" s="3"/>
      <c r="L154" s="3"/>
      <c r="M154" s="3"/>
      <c r="N154" s="3"/>
      <c r="O154" s="3">
        <v>1</v>
      </c>
      <c r="P154" s="3"/>
      <c r="Q154" s="3"/>
      <c r="R154" s="3"/>
      <c r="S154" s="3"/>
      <c r="T154" s="3"/>
    </row>
    <row r="155" spans="1:20">
      <c r="A155" s="3" t="s">
        <v>4097</v>
      </c>
      <c r="B155" s="3"/>
      <c r="C155" s="3">
        <v>1</v>
      </c>
      <c r="D155" s="3">
        <v>1</v>
      </c>
      <c r="E155" s="3" t="s">
        <v>42</v>
      </c>
      <c r="F155" s="3" t="s">
        <v>3744</v>
      </c>
      <c r="G155" s="3" t="s">
        <v>3745</v>
      </c>
      <c r="H155" s="3" t="s">
        <v>54</v>
      </c>
      <c r="I155" s="3">
        <v>1</v>
      </c>
      <c r="J155" s="3"/>
      <c r="K155" s="3"/>
      <c r="L155" s="3"/>
      <c r="M155" s="3"/>
      <c r="N155" s="3"/>
      <c r="O155" s="3">
        <v>1</v>
      </c>
      <c r="P155" s="3"/>
      <c r="Q155" s="3"/>
      <c r="R155" s="3">
        <v>1</v>
      </c>
      <c r="S155" s="3"/>
      <c r="T155" s="3"/>
    </row>
    <row r="156" spans="1:20">
      <c r="A156" s="3" t="s">
        <v>1011</v>
      </c>
      <c r="B156" s="3"/>
      <c r="C156" s="3">
        <v>1</v>
      </c>
      <c r="D156" s="3">
        <v>1</v>
      </c>
      <c r="E156" s="3" t="s">
        <v>3668</v>
      </c>
      <c r="F156" s="3" t="s">
        <v>4035</v>
      </c>
      <c r="G156" s="3" t="s">
        <v>4031</v>
      </c>
      <c r="H156" s="3"/>
      <c r="I156" s="3">
        <v>1</v>
      </c>
      <c r="J156" s="3"/>
      <c r="K156" s="3">
        <v>0</v>
      </c>
      <c r="L156" s="3">
        <v>2</v>
      </c>
      <c r="M156" s="3"/>
      <c r="N156" s="3" t="s">
        <v>77</v>
      </c>
      <c r="O156" s="3">
        <v>1</v>
      </c>
      <c r="P156" s="3"/>
      <c r="Q156" s="3"/>
      <c r="R156" s="3"/>
      <c r="S156" s="3"/>
      <c r="T156" s="3"/>
    </row>
    <row r="157" spans="1:20">
      <c r="A157" s="3" t="s">
        <v>1016</v>
      </c>
      <c r="B157" s="3"/>
      <c r="C157" s="3">
        <v>240</v>
      </c>
      <c r="D157" s="3">
        <v>2</v>
      </c>
      <c r="E157" s="3" t="s">
        <v>59</v>
      </c>
      <c r="F157" s="3" t="s">
        <v>1232</v>
      </c>
      <c r="G157" s="3" t="s">
        <v>29</v>
      </c>
      <c r="H157" s="3" t="s">
        <v>39</v>
      </c>
      <c r="I157" s="3">
        <v>2</v>
      </c>
      <c r="J157" s="3">
        <v>16</v>
      </c>
      <c r="K157" s="3"/>
      <c r="L157" s="3"/>
      <c r="M157" s="3"/>
      <c r="N157" s="3"/>
      <c r="O157" s="3">
        <v>153</v>
      </c>
      <c r="P157" s="3"/>
      <c r="Q157" s="3">
        <v>67</v>
      </c>
      <c r="R157" s="3">
        <v>9</v>
      </c>
      <c r="S157" s="6">
        <v>7482.67</v>
      </c>
      <c r="T157" s="5">
        <v>0.34129999999999999</v>
      </c>
    </row>
    <row r="158" spans="1:20">
      <c r="A158" s="3" t="s">
        <v>1014</v>
      </c>
      <c r="B158" s="3"/>
      <c r="C158" s="3">
        <v>124</v>
      </c>
      <c r="D158" s="3">
        <v>2</v>
      </c>
      <c r="E158" s="3" t="s">
        <v>70</v>
      </c>
      <c r="F158" s="3" t="s">
        <v>1186</v>
      </c>
      <c r="G158" s="3" t="s">
        <v>29</v>
      </c>
      <c r="H158" s="3" t="s">
        <v>23</v>
      </c>
      <c r="I158" s="3">
        <v>2</v>
      </c>
      <c r="J158" s="3">
        <v>12</v>
      </c>
      <c r="K158" s="3"/>
      <c r="L158" s="3"/>
      <c r="M158" s="3"/>
      <c r="N158" s="3"/>
      <c r="O158" s="3">
        <v>90</v>
      </c>
      <c r="P158" s="3"/>
      <c r="Q158" s="3">
        <v>49</v>
      </c>
      <c r="R158" s="3">
        <v>4</v>
      </c>
      <c r="S158" s="6">
        <v>3136.67</v>
      </c>
      <c r="T158" s="5">
        <v>-0.75639999999999996</v>
      </c>
    </row>
    <row r="159" spans="1:20">
      <c r="A159" s="3" t="s">
        <v>1009</v>
      </c>
      <c r="B159" s="3"/>
      <c r="C159" s="3">
        <v>81</v>
      </c>
      <c r="D159" s="3">
        <v>2</v>
      </c>
      <c r="E159" s="3" t="s">
        <v>952</v>
      </c>
      <c r="F159" s="3" t="s">
        <v>1140</v>
      </c>
      <c r="G159" s="3" t="s">
        <v>29</v>
      </c>
      <c r="H159" s="3" t="s">
        <v>39</v>
      </c>
      <c r="I159" s="3">
        <v>2</v>
      </c>
      <c r="J159" s="3">
        <v>13</v>
      </c>
      <c r="K159" s="3"/>
      <c r="L159" s="3"/>
      <c r="M159" s="3"/>
      <c r="N159" s="3"/>
      <c r="O159" s="3">
        <v>68</v>
      </c>
      <c r="P159" s="3"/>
      <c r="Q159" s="3">
        <v>23</v>
      </c>
      <c r="R159" s="3">
        <v>2</v>
      </c>
      <c r="S159" s="3"/>
      <c r="T159" s="5">
        <v>-6.6E-3</v>
      </c>
    </row>
    <row r="160" spans="1:20">
      <c r="A160" s="3" t="s">
        <v>1007</v>
      </c>
      <c r="B160" s="3"/>
      <c r="C160" s="3">
        <v>77</v>
      </c>
      <c r="D160" s="3">
        <v>2</v>
      </c>
      <c r="E160" s="3" t="s">
        <v>59</v>
      </c>
      <c r="F160" s="3" t="s">
        <v>1125</v>
      </c>
      <c r="G160" s="3" t="s">
        <v>1126</v>
      </c>
      <c r="H160" s="3" t="s">
        <v>23</v>
      </c>
      <c r="I160" s="3">
        <v>2</v>
      </c>
      <c r="J160" s="3"/>
      <c r="K160" s="3"/>
      <c r="L160" s="3"/>
      <c r="M160" s="3"/>
      <c r="N160" s="3"/>
      <c r="O160" s="3">
        <v>74</v>
      </c>
      <c r="P160" s="3"/>
      <c r="Q160" s="3">
        <v>20</v>
      </c>
      <c r="R160" s="3"/>
      <c r="S160" s="3"/>
      <c r="T160" s="5">
        <v>0.72150000000000003</v>
      </c>
    </row>
    <row r="161" spans="1:20">
      <c r="A161" s="3" t="s">
        <v>1003</v>
      </c>
      <c r="B161" s="3"/>
      <c r="C161" s="3">
        <v>77</v>
      </c>
      <c r="D161" s="3">
        <v>2</v>
      </c>
      <c r="E161" s="3" t="s">
        <v>59</v>
      </c>
      <c r="F161" s="3" t="s">
        <v>1125</v>
      </c>
      <c r="G161" s="3" t="s">
        <v>1126</v>
      </c>
      <c r="H161" s="3" t="s">
        <v>23</v>
      </c>
      <c r="I161" s="3">
        <v>2</v>
      </c>
      <c r="J161" s="3"/>
      <c r="K161" s="3"/>
      <c r="L161" s="3"/>
      <c r="M161" s="3"/>
      <c r="N161" s="3"/>
      <c r="O161" s="3">
        <v>74</v>
      </c>
      <c r="P161" s="3"/>
      <c r="Q161" s="3">
        <v>20</v>
      </c>
      <c r="R161" s="3"/>
      <c r="S161" s="3"/>
      <c r="T161" s="5">
        <v>0.72150000000000003</v>
      </c>
    </row>
    <row r="162" spans="1:20">
      <c r="A162" s="3" t="s">
        <v>2835</v>
      </c>
      <c r="B162" s="3"/>
      <c r="C162" s="3">
        <v>77</v>
      </c>
      <c r="D162" s="3">
        <v>2</v>
      </c>
      <c r="E162" s="3" t="s">
        <v>59</v>
      </c>
      <c r="F162" s="3" t="s">
        <v>1125</v>
      </c>
      <c r="G162" s="3" t="s">
        <v>1126</v>
      </c>
      <c r="H162" s="3" t="s">
        <v>23</v>
      </c>
      <c r="I162" s="3">
        <v>2</v>
      </c>
      <c r="J162" s="3"/>
      <c r="K162" s="3"/>
      <c r="L162" s="3"/>
      <c r="M162" s="3"/>
      <c r="N162" s="3"/>
      <c r="O162" s="3">
        <v>74</v>
      </c>
      <c r="P162" s="3"/>
      <c r="Q162" s="3">
        <v>20</v>
      </c>
      <c r="R162" s="3"/>
      <c r="S162" s="3"/>
      <c r="T162" s="5">
        <v>0.72150000000000003</v>
      </c>
    </row>
    <row r="163" spans="1:20">
      <c r="A163" s="3" t="s">
        <v>1005</v>
      </c>
      <c r="B163" s="3"/>
      <c r="C163" s="3">
        <v>62</v>
      </c>
      <c r="D163" s="3">
        <v>2</v>
      </c>
      <c r="E163" s="3" t="s">
        <v>70</v>
      </c>
      <c r="F163" s="3" t="s">
        <v>1105</v>
      </c>
      <c r="G163" s="3" t="s">
        <v>29</v>
      </c>
      <c r="H163" s="3" t="s">
        <v>39</v>
      </c>
      <c r="I163" s="3">
        <v>2</v>
      </c>
      <c r="J163" s="3">
        <v>13</v>
      </c>
      <c r="K163" s="3"/>
      <c r="L163" s="3"/>
      <c r="M163" s="3"/>
      <c r="N163" s="3"/>
      <c r="O163" s="3">
        <v>62</v>
      </c>
      <c r="P163" s="3"/>
      <c r="Q163" s="3">
        <v>9</v>
      </c>
      <c r="R163" s="3">
        <v>22</v>
      </c>
      <c r="S163" s="3"/>
      <c r="T163" s="3"/>
    </row>
    <row r="164" spans="1:20">
      <c r="A164" s="3" t="s">
        <v>1000</v>
      </c>
      <c r="B164" s="3"/>
      <c r="C164" s="3">
        <v>51</v>
      </c>
      <c r="D164" s="3">
        <v>2</v>
      </c>
      <c r="E164" s="3" t="s">
        <v>769</v>
      </c>
      <c r="F164" s="3" t="s">
        <v>1101</v>
      </c>
      <c r="G164" s="3" t="s">
        <v>29</v>
      </c>
      <c r="H164" s="3" t="s">
        <v>39</v>
      </c>
      <c r="I164" s="3">
        <v>2</v>
      </c>
      <c r="J164" s="3">
        <v>13</v>
      </c>
      <c r="K164" s="3"/>
      <c r="L164" s="3"/>
      <c r="M164" s="3"/>
      <c r="N164" s="3"/>
      <c r="O164" s="3">
        <v>47</v>
      </c>
      <c r="P164" s="3"/>
      <c r="Q164" s="3">
        <v>9</v>
      </c>
      <c r="R164" s="3">
        <v>11</v>
      </c>
      <c r="S164" s="3"/>
      <c r="T164" s="3"/>
    </row>
    <row r="165" spans="1:20">
      <c r="A165" s="3" t="s">
        <v>1000</v>
      </c>
      <c r="B165" s="3"/>
      <c r="C165" s="3">
        <v>50</v>
      </c>
      <c r="D165" s="3">
        <v>2</v>
      </c>
      <c r="E165" s="3" t="s">
        <v>1091</v>
      </c>
      <c r="F165" s="3" t="s">
        <v>1092</v>
      </c>
      <c r="G165" s="3" t="s">
        <v>1093</v>
      </c>
      <c r="H165" s="3" t="s">
        <v>23</v>
      </c>
      <c r="I165" s="3">
        <v>2</v>
      </c>
      <c r="J165" s="3"/>
      <c r="K165" s="3"/>
      <c r="L165" s="3"/>
      <c r="M165" s="3"/>
      <c r="N165" s="3"/>
      <c r="O165" s="3">
        <v>47</v>
      </c>
      <c r="P165" s="3"/>
      <c r="Q165" s="3">
        <v>13</v>
      </c>
      <c r="R165" s="3">
        <v>26</v>
      </c>
      <c r="S165" s="6">
        <v>4802.5</v>
      </c>
      <c r="T165" s="5">
        <v>-0.43519999999999998</v>
      </c>
    </row>
    <row r="166" spans="1:20">
      <c r="A166" s="3" t="s">
        <v>991</v>
      </c>
      <c r="B166" s="3"/>
      <c r="C166" s="3">
        <v>50</v>
      </c>
      <c r="D166" s="3">
        <v>2</v>
      </c>
      <c r="E166" s="3" t="s">
        <v>1091</v>
      </c>
      <c r="F166" s="3" t="s">
        <v>1092</v>
      </c>
      <c r="G166" s="3" t="s">
        <v>1093</v>
      </c>
      <c r="H166" s="3" t="s">
        <v>23</v>
      </c>
      <c r="I166" s="3">
        <v>2</v>
      </c>
      <c r="J166" s="3"/>
      <c r="K166" s="3"/>
      <c r="L166" s="3"/>
      <c r="M166" s="3"/>
      <c r="N166" s="3"/>
      <c r="O166" s="3">
        <v>47</v>
      </c>
      <c r="P166" s="3"/>
      <c r="Q166" s="3">
        <v>13</v>
      </c>
      <c r="R166" s="3">
        <v>26</v>
      </c>
      <c r="S166" s="6">
        <v>4802.5</v>
      </c>
      <c r="T166" s="5">
        <v>-0.43519999999999998</v>
      </c>
    </row>
    <row r="167" spans="1:20">
      <c r="A167" s="3" t="s">
        <v>996</v>
      </c>
      <c r="B167" s="3"/>
      <c r="C167" s="3">
        <v>50</v>
      </c>
      <c r="D167" s="3">
        <v>2</v>
      </c>
      <c r="E167" s="3" t="s">
        <v>1091</v>
      </c>
      <c r="F167" s="3" t="s">
        <v>1092</v>
      </c>
      <c r="G167" s="3" t="s">
        <v>1093</v>
      </c>
      <c r="H167" s="3" t="s">
        <v>23</v>
      </c>
      <c r="I167" s="3">
        <v>2</v>
      </c>
      <c r="J167" s="3"/>
      <c r="K167" s="3"/>
      <c r="L167" s="3"/>
      <c r="M167" s="3"/>
      <c r="N167" s="3"/>
      <c r="O167" s="3">
        <v>47</v>
      </c>
      <c r="P167" s="3"/>
      <c r="Q167" s="3">
        <v>13</v>
      </c>
      <c r="R167" s="3">
        <v>26</v>
      </c>
      <c r="S167" s="6">
        <v>4802.5</v>
      </c>
      <c r="T167" s="5">
        <v>-0.43519999999999998</v>
      </c>
    </row>
    <row r="168" spans="1:20">
      <c r="A168" s="3" t="s">
        <v>998</v>
      </c>
      <c r="B168" s="3"/>
      <c r="C168" s="3">
        <v>48</v>
      </c>
      <c r="D168" s="3">
        <v>2</v>
      </c>
      <c r="E168" s="3" t="s">
        <v>70</v>
      </c>
      <c r="F168" s="3" t="s">
        <v>1082</v>
      </c>
      <c r="G168" s="3" t="s">
        <v>29</v>
      </c>
      <c r="H168" s="3" t="s">
        <v>23</v>
      </c>
      <c r="I168" s="3">
        <v>2</v>
      </c>
      <c r="J168" s="3"/>
      <c r="K168" s="3"/>
      <c r="L168" s="3"/>
      <c r="M168" s="3"/>
      <c r="N168" s="3"/>
      <c r="O168" s="3">
        <v>47</v>
      </c>
      <c r="P168" s="3"/>
      <c r="Q168" s="3">
        <v>6</v>
      </c>
      <c r="R168" s="3"/>
      <c r="S168" s="3"/>
      <c r="T168" s="3"/>
    </row>
    <row r="169" spans="1:20">
      <c r="A169" s="3" t="s">
        <v>993</v>
      </c>
      <c r="B169" s="3"/>
      <c r="C169" s="3">
        <v>41</v>
      </c>
      <c r="D169" s="3">
        <v>2</v>
      </c>
      <c r="E169" s="3" t="s">
        <v>51</v>
      </c>
      <c r="F169" s="3" t="s">
        <v>1047</v>
      </c>
      <c r="G169" s="3" t="s">
        <v>29</v>
      </c>
      <c r="H169" s="3" t="s">
        <v>23</v>
      </c>
      <c r="I169" s="3">
        <v>2</v>
      </c>
      <c r="J169" s="3"/>
      <c r="K169" s="3"/>
      <c r="L169" s="3"/>
      <c r="M169" s="3"/>
      <c r="N169" s="3"/>
      <c r="O169" s="3">
        <v>36</v>
      </c>
      <c r="P169" s="3"/>
      <c r="Q169" s="3">
        <v>2</v>
      </c>
      <c r="R169" s="3"/>
      <c r="S169" s="3"/>
      <c r="T169" s="3"/>
    </row>
    <row r="170" spans="1:20">
      <c r="A170" s="3" t="s">
        <v>987</v>
      </c>
      <c r="B170" s="3"/>
      <c r="C170" s="3">
        <v>34</v>
      </c>
      <c r="D170" s="3">
        <v>2</v>
      </c>
      <c r="E170" s="3" t="s">
        <v>27</v>
      </c>
      <c r="F170" s="3" t="s">
        <v>1019</v>
      </c>
      <c r="G170" s="3" t="s">
        <v>1020</v>
      </c>
      <c r="H170" s="3" t="s">
        <v>23</v>
      </c>
      <c r="I170" s="3">
        <v>2</v>
      </c>
      <c r="J170" s="3"/>
      <c r="K170" s="3">
        <v>0</v>
      </c>
      <c r="L170" s="3">
        <v>1</v>
      </c>
      <c r="M170" s="3"/>
      <c r="N170" s="3" t="s">
        <v>77</v>
      </c>
      <c r="O170" s="3">
        <v>32</v>
      </c>
      <c r="P170" s="3"/>
      <c r="Q170" s="3">
        <v>10</v>
      </c>
      <c r="R170" s="3">
        <v>5</v>
      </c>
      <c r="S170" s="6">
        <v>2428.33</v>
      </c>
      <c r="T170" s="5">
        <v>1.1035999999999999</v>
      </c>
    </row>
    <row r="171" spans="1:20">
      <c r="A171" s="3" t="s">
        <v>2833</v>
      </c>
      <c r="B171" s="3"/>
      <c r="C171" s="3">
        <v>34</v>
      </c>
      <c r="D171" s="3">
        <v>2</v>
      </c>
      <c r="E171" s="3" t="s">
        <v>838</v>
      </c>
      <c r="F171" s="3" t="s">
        <v>1022</v>
      </c>
      <c r="G171" s="3" t="s">
        <v>29</v>
      </c>
      <c r="H171" s="3" t="s">
        <v>23</v>
      </c>
      <c r="I171" s="3">
        <v>2</v>
      </c>
      <c r="J171" s="3"/>
      <c r="K171" s="3"/>
      <c r="L171" s="3"/>
      <c r="M171" s="3"/>
      <c r="N171" s="3"/>
      <c r="O171" s="3">
        <v>31</v>
      </c>
      <c r="P171" s="3"/>
      <c r="Q171" s="3">
        <v>7</v>
      </c>
      <c r="R171" s="3"/>
      <c r="S171" s="3"/>
      <c r="T171" s="3"/>
    </row>
    <row r="172" spans="1:20">
      <c r="A172" s="3" t="s">
        <v>989</v>
      </c>
      <c r="B172" s="3"/>
      <c r="C172" s="3">
        <v>34</v>
      </c>
      <c r="D172" s="3">
        <v>2</v>
      </c>
      <c r="E172" s="3" t="s">
        <v>27</v>
      </c>
      <c r="F172" s="3" t="s">
        <v>1019</v>
      </c>
      <c r="G172" s="3" t="s">
        <v>1020</v>
      </c>
      <c r="H172" s="3" t="s">
        <v>23</v>
      </c>
      <c r="I172" s="3">
        <v>2</v>
      </c>
      <c r="J172" s="3"/>
      <c r="K172" s="3">
        <v>0</v>
      </c>
      <c r="L172" s="3">
        <v>1</v>
      </c>
      <c r="M172" s="3"/>
      <c r="N172" s="3" t="s">
        <v>77</v>
      </c>
      <c r="O172" s="3">
        <v>32</v>
      </c>
      <c r="P172" s="3"/>
      <c r="Q172" s="3">
        <v>10</v>
      </c>
      <c r="R172" s="3">
        <v>5</v>
      </c>
      <c r="S172" s="6">
        <v>2428.33</v>
      </c>
      <c r="T172" s="5">
        <v>1.1035999999999999</v>
      </c>
    </row>
    <row r="173" spans="1:20">
      <c r="A173" s="3" t="s">
        <v>3889</v>
      </c>
      <c r="B173" s="3"/>
      <c r="C173" s="3">
        <v>33</v>
      </c>
      <c r="D173" s="3">
        <v>2</v>
      </c>
      <c r="E173" s="3" t="s">
        <v>93</v>
      </c>
      <c r="F173" s="3" t="s">
        <v>1012</v>
      </c>
      <c r="G173" s="3" t="s">
        <v>1013</v>
      </c>
      <c r="H173" s="3" t="s">
        <v>23</v>
      </c>
      <c r="I173" s="3">
        <v>2</v>
      </c>
      <c r="J173" s="3"/>
      <c r="K173" s="3"/>
      <c r="L173" s="3"/>
      <c r="M173" s="3"/>
      <c r="N173" s="3"/>
      <c r="O173" s="3">
        <v>27</v>
      </c>
      <c r="P173" s="3"/>
      <c r="Q173" s="3">
        <v>10</v>
      </c>
      <c r="R173" s="3">
        <v>5</v>
      </c>
      <c r="S173" s="3"/>
      <c r="T173" s="3"/>
    </row>
    <row r="174" spans="1:20">
      <c r="A174" s="3" t="s">
        <v>982</v>
      </c>
      <c r="B174" s="3"/>
      <c r="C174" s="3">
        <v>32</v>
      </c>
      <c r="D174" s="3">
        <v>2</v>
      </c>
      <c r="E174" s="3" t="s">
        <v>2484</v>
      </c>
      <c r="F174" s="3" t="s">
        <v>2836</v>
      </c>
      <c r="G174" s="3" t="s">
        <v>2405</v>
      </c>
      <c r="H174" s="3" t="s">
        <v>23</v>
      </c>
      <c r="I174" s="3">
        <v>2</v>
      </c>
      <c r="J174" s="3"/>
      <c r="K174" s="3"/>
      <c r="L174" s="3"/>
      <c r="M174" s="3"/>
      <c r="N174" s="3"/>
      <c r="O174" s="3">
        <v>15</v>
      </c>
      <c r="P174" s="3"/>
      <c r="Q174" s="3"/>
      <c r="R174" s="3">
        <v>24</v>
      </c>
      <c r="S174" s="3"/>
      <c r="T174" s="3"/>
    </row>
    <row r="175" spans="1:20">
      <c r="A175" s="3" t="s">
        <v>985</v>
      </c>
      <c r="B175" s="3"/>
      <c r="C175" s="3">
        <v>29</v>
      </c>
      <c r="D175" s="3">
        <v>2</v>
      </c>
      <c r="E175" s="3" t="s">
        <v>70</v>
      </c>
      <c r="F175" s="3" t="s">
        <v>2834</v>
      </c>
      <c r="G175" s="3" t="s">
        <v>2414</v>
      </c>
      <c r="H175" s="3"/>
      <c r="I175" s="3">
        <v>2</v>
      </c>
      <c r="J175" s="3"/>
      <c r="K175" s="3"/>
      <c r="L175" s="3"/>
      <c r="M175" s="3"/>
      <c r="N175" s="3"/>
      <c r="O175" s="3">
        <v>27</v>
      </c>
      <c r="P175" s="3"/>
      <c r="Q175" s="3">
        <v>10</v>
      </c>
      <c r="R175" s="3">
        <v>2</v>
      </c>
      <c r="S175" s="3"/>
      <c r="T175" s="5">
        <v>4.6536999999999997</v>
      </c>
    </row>
    <row r="176" spans="1:20">
      <c r="A176" s="3" t="s">
        <v>980</v>
      </c>
      <c r="B176" s="3"/>
      <c r="C176" s="3">
        <v>27</v>
      </c>
      <c r="D176" s="3">
        <v>2</v>
      </c>
      <c r="E176" s="3" t="s">
        <v>976</v>
      </c>
      <c r="F176" s="3" t="s">
        <v>977</v>
      </c>
      <c r="G176" s="3" t="s">
        <v>29</v>
      </c>
      <c r="H176" s="3" t="s">
        <v>39</v>
      </c>
      <c r="I176" s="3">
        <v>2</v>
      </c>
      <c r="J176" s="3">
        <v>7</v>
      </c>
      <c r="K176" s="3"/>
      <c r="L176" s="3"/>
      <c r="M176" s="3"/>
      <c r="N176" s="3"/>
      <c r="O176" s="3">
        <v>20</v>
      </c>
      <c r="P176" s="3"/>
      <c r="Q176" s="3">
        <v>8</v>
      </c>
      <c r="R176" s="3">
        <v>19</v>
      </c>
      <c r="S176" s="3"/>
      <c r="T176" s="3"/>
    </row>
    <row r="177" spans="1:20">
      <c r="A177" s="3" t="s">
        <v>978</v>
      </c>
      <c r="B177" s="3"/>
      <c r="C177" s="3">
        <v>25</v>
      </c>
      <c r="D177" s="3">
        <v>2</v>
      </c>
      <c r="E177" s="3" t="s">
        <v>689</v>
      </c>
      <c r="F177" s="3" t="s">
        <v>950</v>
      </c>
      <c r="G177" s="3" t="s">
        <v>29</v>
      </c>
      <c r="H177" s="3" t="s">
        <v>39</v>
      </c>
      <c r="I177" s="3">
        <v>2</v>
      </c>
      <c r="J177" s="3">
        <v>12</v>
      </c>
      <c r="K177" s="3"/>
      <c r="L177" s="3"/>
      <c r="M177" s="3"/>
      <c r="N177" s="3"/>
      <c r="O177" s="3">
        <v>23</v>
      </c>
      <c r="P177" s="3"/>
      <c r="Q177" s="3">
        <v>5</v>
      </c>
      <c r="R177" s="3">
        <v>4</v>
      </c>
      <c r="S177" s="3"/>
      <c r="T177" s="3"/>
    </row>
    <row r="178" spans="1:20">
      <c r="A178" s="3" t="s">
        <v>3887</v>
      </c>
      <c r="B178" s="3"/>
      <c r="C178" s="3">
        <v>22</v>
      </c>
      <c r="D178" s="3">
        <v>2</v>
      </c>
      <c r="E178" s="3" t="s">
        <v>251</v>
      </c>
      <c r="F178" s="3" t="s">
        <v>923</v>
      </c>
      <c r="G178" s="3" t="s">
        <v>29</v>
      </c>
      <c r="H178" s="3" t="s">
        <v>23</v>
      </c>
      <c r="I178" s="3">
        <v>2</v>
      </c>
      <c r="J178" s="3">
        <v>12</v>
      </c>
      <c r="K178" s="3"/>
      <c r="L178" s="3"/>
      <c r="M178" s="3"/>
      <c r="N178" s="3"/>
      <c r="O178" s="3">
        <v>20</v>
      </c>
      <c r="P178" s="3"/>
      <c r="Q178" s="3">
        <v>4</v>
      </c>
      <c r="R178" s="3">
        <v>10</v>
      </c>
      <c r="S178" s="6">
        <v>2948.83</v>
      </c>
      <c r="T178" s="5">
        <v>-6.8599999999999994E-2</v>
      </c>
    </row>
    <row r="179" spans="1:20">
      <c r="A179" s="3" t="s">
        <v>2831</v>
      </c>
      <c r="B179" s="3"/>
      <c r="C179" s="3">
        <v>21</v>
      </c>
      <c r="D179" s="3">
        <v>2</v>
      </c>
      <c r="E179" s="3" t="s">
        <v>909</v>
      </c>
      <c r="F179" s="3" t="s">
        <v>910</v>
      </c>
      <c r="G179" s="3" t="s">
        <v>29</v>
      </c>
      <c r="H179" s="3" t="s">
        <v>911</v>
      </c>
      <c r="I179" s="3">
        <v>2</v>
      </c>
      <c r="J179" s="3"/>
      <c r="K179" s="3"/>
      <c r="L179" s="3"/>
      <c r="M179" s="3"/>
      <c r="N179" s="3"/>
      <c r="O179" s="3">
        <v>20</v>
      </c>
      <c r="P179" s="3"/>
      <c r="Q179" s="3">
        <v>6</v>
      </c>
      <c r="R179" s="3"/>
      <c r="S179" s="3"/>
      <c r="T179" s="3"/>
    </row>
    <row r="180" spans="1:20">
      <c r="A180" s="3" t="s">
        <v>975</v>
      </c>
      <c r="B180" s="3"/>
      <c r="C180" s="3">
        <v>20</v>
      </c>
      <c r="D180" s="3">
        <v>2</v>
      </c>
      <c r="E180" s="3" t="s">
        <v>51</v>
      </c>
      <c r="F180" s="3" t="s">
        <v>900</v>
      </c>
      <c r="G180" s="3" t="s">
        <v>29</v>
      </c>
      <c r="H180" s="3" t="s">
        <v>39</v>
      </c>
      <c r="I180" s="3">
        <v>2</v>
      </c>
      <c r="J180" s="3"/>
      <c r="K180" s="3"/>
      <c r="L180" s="3"/>
      <c r="M180" s="3"/>
      <c r="N180" s="3"/>
      <c r="O180" s="3">
        <v>20</v>
      </c>
      <c r="P180" s="3"/>
      <c r="Q180" s="3">
        <v>6</v>
      </c>
      <c r="R180" s="3"/>
      <c r="S180" s="3"/>
      <c r="T180" s="3"/>
    </row>
    <row r="181" spans="1:20">
      <c r="A181" s="3" t="s">
        <v>970</v>
      </c>
      <c r="B181" s="3"/>
      <c r="C181" s="3">
        <v>19</v>
      </c>
      <c r="D181" s="3">
        <v>2</v>
      </c>
      <c r="E181" s="3" t="s">
        <v>2818</v>
      </c>
      <c r="F181" s="3" t="s">
        <v>2819</v>
      </c>
      <c r="G181" s="3" t="s">
        <v>2414</v>
      </c>
      <c r="H181" s="3"/>
      <c r="I181" s="3">
        <v>2</v>
      </c>
      <c r="J181" s="3"/>
      <c r="K181" s="3">
        <v>0</v>
      </c>
      <c r="L181" s="3">
        <v>3</v>
      </c>
      <c r="M181" s="3"/>
      <c r="N181" s="3" t="s">
        <v>40</v>
      </c>
      <c r="O181" s="3">
        <v>14</v>
      </c>
      <c r="P181" s="3"/>
      <c r="Q181" s="3">
        <v>3</v>
      </c>
      <c r="R181" s="3">
        <v>2</v>
      </c>
      <c r="S181" s="3"/>
      <c r="T181" s="3"/>
    </row>
    <row r="182" spans="1:20">
      <c r="A182" s="3" t="s">
        <v>972</v>
      </c>
      <c r="B182" s="3"/>
      <c r="C182" s="3">
        <v>14</v>
      </c>
      <c r="D182" s="3">
        <v>2</v>
      </c>
      <c r="E182" s="3" t="s">
        <v>324</v>
      </c>
      <c r="F182" s="3" t="s">
        <v>2794</v>
      </c>
      <c r="G182" s="3" t="s">
        <v>2780</v>
      </c>
      <c r="H182" s="3" t="s">
        <v>684</v>
      </c>
      <c r="I182" s="3">
        <v>2</v>
      </c>
      <c r="J182" s="3"/>
      <c r="K182" s="3"/>
      <c r="L182" s="3"/>
      <c r="M182" s="3"/>
      <c r="N182" s="3"/>
      <c r="O182" s="3">
        <v>14</v>
      </c>
      <c r="P182" s="3"/>
      <c r="Q182" s="3">
        <v>3</v>
      </c>
      <c r="R182" s="3"/>
      <c r="S182" s="3"/>
      <c r="T182" s="3"/>
    </row>
    <row r="183" spans="1:20">
      <c r="A183" s="3" t="s">
        <v>968</v>
      </c>
      <c r="B183" s="3"/>
      <c r="C183" s="3">
        <v>13</v>
      </c>
      <c r="D183" s="3">
        <v>2</v>
      </c>
      <c r="E183" s="3" t="s">
        <v>137</v>
      </c>
      <c r="F183" s="3" t="s">
        <v>821</v>
      </c>
      <c r="G183" s="3" t="s">
        <v>29</v>
      </c>
      <c r="H183" s="3" t="s">
        <v>23</v>
      </c>
      <c r="I183" s="3">
        <v>2</v>
      </c>
      <c r="J183" s="3"/>
      <c r="K183" s="3">
        <v>0</v>
      </c>
      <c r="L183" s="3">
        <v>2</v>
      </c>
      <c r="M183" s="3"/>
      <c r="N183" s="3" t="s">
        <v>40</v>
      </c>
      <c r="O183" s="3">
        <v>11</v>
      </c>
      <c r="P183" s="3"/>
      <c r="Q183" s="3">
        <v>2</v>
      </c>
      <c r="R183" s="3">
        <v>3</v>
      </c>
      <c r="S183" s="3"/>
      <c r="T183" s="3"/>
    </row>
    <row r="184" spans="1:20">
      <c r="A184" s="3" t="s">
        <v>2829</v>
      </c>
      <c r="B184" s="3"/>
      <c r="C184" s="3">
        <v>12</v>
      </c>
      <c r="D184" s="3">
        <v>2</v>
      </c>
      <c r="E184" s="3" t="s">
        <v>42</v>
      </c>
      <c r="F184" s="3" t="s">
        <v>4087</v>
      </c>
      <c r="G184" s="3" t="s">
        <v>4031</v>
      </c>
      <c r="H184" s="3" t="s">
        <v>318</v>
      </c>
      <c r="I184" s="3">
        <v>2</v>
      </c>
      <c r="J184" s="3">
        <v>5</v>
      </c>
      <c r="K184" s="3"/>
      <c r="L184" s="3"/>
      <c r="M184" s="3"/>
      <c r="N184" s="3"/>
      <c r="O184" s="3">
        <v>12</v>
      </c>
      <c r="P184" s="3"/>
      <c r="Q184" s="3">
        <v>2</v>
      </c>
      <c r="R184" s="3"/>
      <c r="S184" s="3"/>
      <c r="T184" s="3"/>
    </row>
    <row r="185" spans="1:20">
      <c r="A185" s="3" t="s">
        <v>962</v>
      </c>
      <c r="B185" s="3"/>
      <c r="C185" s="3">
        <v>12</v>
      </c>
      <c r="D185" s="3">
        <v>2</v>
      </c>
      <c r="E185" s="3" t="s">
        <v>2771</v>
      </c>
      <c r="F185" s="3" t="s">
        <v>2772</v>
      </c>
      <c r="G185" s="3" t="s">
        <v>2538</v>
      </c>
      <c r="H185" s="3" t="s">
        <v>39</v>
      </c>
      <c r="I185" s="3">
        <v>2</v>
      </c>
      <c r="J185" s="3"/>
      <c r="K185" s="3"/>
      <c r="L185" s="3"/>
      <c r="M185" s="3"/>
      <c r="N185" s="3"/>
      <c r="O185" s="3">
        <v>11</v>
      </c>
      <c r="P185" s="3"/>
      <c r="Q185" s="3">
        <v>9</v>
      </c>
      <c r="R185" s="3">
        <v>1</v>
      </c>
      <c r="S185" s="3"/>
      <c r="T185" s="3"/>
    </row>
    <row r="186" spans="1:20">
      <c r="A186" s="3" t="s">
        <v>964</v>
      </c>
      <c r="B186" s="3"/>
      <c r="C186" s="3">
        <v>12</v>
      </c>
      <c r="D186" s="3">
        <v>2</v>
      </c>
      <c r="E186" s="3" t="s">
        <v>2771</v>
      </c>
      <c r="F186" s="3" t="s">
        <v>2772</v>
      </c>
      <c r="G186" s="3" t="s">
        <v>2538</v>
      </c>
      <c r="H186" s="3" t="s">
        <v>39</v>
      </c>
      <c r="I186" s="3">
        <v>2</v>
      </c>
      <c r="J186" s="3"/>
      <c r="K186" s="3"/>
      <c r="L186" s="3"/>
      <c r="M186" s="3"/>
      <c r="N186" s="3"/>
      <c r="O186" s="3">
        <v>11</v>
      </c>
      <c r="P186" s="3"/>
      <c r="Q186" s="3">
        <v>9</v>
      </c>
      <c r="R186" s="3">
        <v>1</v>
      </c>
      <c r="S186" s="3"/>
      <c r="T186" s="3"/>
    </row>
    <row r="187" spans="1:20">
      <c r="A187" s="3" t="s">
        <v>960</v>
      </c>
      <c r="B187" s="3"/>
      <c r="C187" s="3">
        <v>11</v>
      </c>
      <c r="D187" s="3">
        <v>2</v>
      </c>
      <c r="E187" s="3" t="s">
        <v>196</v>
      </c>
      <c r="F187" s="3" t="s">
        <v>2765</v>
      </c>
      <c r="G187" s="3" t="s">
        <v>2405</v>
      </c>
      <c r="H187" s="3" t="s">
        <v>54</v>
      </c>
      <c r="I187" s="3">
        <v>2</v>
      </c>
      <c r="J187" s="3"/>
      <c r="K187" s="3">
        <v>0</v>
      </c>
      <c r="L187" s="3">
        <v>1</v>
      </c>
      <c r="M187" s="3"/>
      <c r="N187" s="3" t="s">
        <v>77</v>
      </c>
      <c r="O187" s="3">
        <v>9</v>
      </c>
      <c r="P187" s="3"/>
      <c r="Q187" s="3">
        <v>1</v>
      </c>
      <c r="R187" s="3">
        <v>7</v>
      </c>
      <c r="S187" s="3"/>
      <c r="T187" s="3"/>
    </row>
    <row r="188" spans="1:20">
      <c r="A188" s="3" t="s">
        <v>966</v>
      </c>
      <c r="B188" s="3"/>
      <c r="C188" s="3">
        <v>9</v>
      </c>
      <c r="D188" s="3">
        <v>2</v>
      </c>
      <c r="E188" s="3" t="s">
        <v>59</v>
      </c>
      <c r="F188" s="3" t="s">
        <v>4081</v>
      </c>
      <c r="G188" s="3" t="s">
        <v>4082</v>
      </c>
      <c r="H188" s="3" t="s">
        <v>4083</v>
      </c>
      <c r="I188" s="3">
        <v>2</v>
      </c>
      <c r="J188" s="3">
        <v>1</v>
      </c>
      <c r="K188" s="3"/>
      <c r="L188" s="3"/>
      <c r="M188" s="3"/>
      <c r="N188" s="3"/>
      <c r="O188" s="3">
        <v>9</v>
      </c>
      <c r="P188" s="3"/>
      <c r="Q188" s="3">
        <v>2</v>
      </c>
      <c r="R188" s="3"/>
      <c r="S188" s="3"/>
      <c r="T188" s="3"/>
    </row>
    <row r="189" spans="1:20">
      <c r="A189" s="3" t="s">
        <v>956</v>
      </c>
      <c r="B189" s="3"/>
      <c r="C189" s="3">
        <v>9</v>
      </c>
      <c r="D189" s="3">
        <v>2</v>
      </c>
      <c r="E189" s="3" t="s">
        <v>530</v>
      </c>
      <c r="F189" s="3" t="s">
        <v>2744</v>
      </c>
      <c r="G189" s="3" t="s">
        <v>2405</v>
      </c>
      <c r="H189" s="3" t="s">
        <v>23</v>
      </c>
      <c r="I189" s="3">
        <v>2</v>
      </c>
      <c r="J189" s="3"/>
      <c r="K189" s="3"/>
      <c r="L189" s="3"/>
      <c r="M189" s="3"/>
      <c r="N189" s="3"/>
      <c r="O189" s="3">
        <v>7</v>
      </c>
      <c r="P189" s="3"/>
      <c r="Q189" s="3">
        <v>1</v>
      </c>
      <c r="R189" s="3">
        <v>2</v>
      </c>
      <c r="S189" s="3"/>
      <c r="T189" s="3"/>
    </row>
    <row r="190" spans="1:20">
      <c r="A190" s="3" t="s">
        <v>958</v>
      </c>
      <c r="B190" s="3"/>
      <c r="C190" s="3">
        <v>9</v>
      </c>
      <c r="D190" s="3">
        <v>2</v>
      </c>
      <c r="E190" s="3" t="s">
        <v>2751</v>
      </c>
      <c r="F190" s="3" t="s">
        <v>2752</v>
      </c>
      <c r="G190" s="3" t="s">
        <v>2405</v>
      </c>
      <c r="H190" s="3" t="s">
        <v>661</v>
      </c>
      <c r="I190" s="3">
        <v>2</v>
      </c>
      <c r="J190" s="3"/>
      <c r="K190" s="3"/>
      <c r="L190" s="3"/>
      <c r="M190" s="3"/>
      <c r="N190" s="3"/>
      <c r="O190" s="3">
        <v>7</v>
      </c>
      <c r="P190" s="3"/>
      <c r="Q190" s="3">
        <v>3</v>
      </c>
      <c r="R190" s="3">
        <v>1</v>
      </c>
      <c r="S190" s="6">
        <v>2050.33</v>
      </c>
      <c r="T190" s="5">
        <v>-0.1774</v>
      </c>
    </row>
    <row r="191" spans="1:20">
      <c r="A191" s="3" t="s">
        <v>949</v>
      </c>
      <c r="B191" s="3"/>
      <c r="C191" s="3">
        <v>9</v>
      </c>
      <c r="D191" s="3">
        <v>2</v>
      </c>
      <c r="E191" s="3" t="s">
        <v>1159</v>
      </c>
      <c r="F191" s="3" t="s">
        <v>3862</v>
      </c>
      <c r="G191" s="3" t="s">
        <v>3666</v>
      </c>
      <c r="H191" s="3"/>
      <c r="I191" s="3">
        <v>2</v>
      </c>
      <c r="J191" s="3"/>
      <c r="K191" s="3">
        <v>50</v>
      </c>
      <c r="L191" s="3">
        <v>2</v>
      </c>
      <c r="M191" s="3" t="s">
        <v>698</v>
      </c>
      <c r="N191" s="3" t="s">
        <v>388</v>
      </c>
      <c r="O191" s="3">
        <v>8</v>
      </c>
      <c r="P191" s="3"/>
      <c r="Q191" s="3">
        <v>3</v>
      </c>
      <c r="R191" s="3"/>
      <c r="S191" s="6">
        <v>19062772.829999998</v>
      </c>
      <c r="T191" s="5">
        <v>-0.1353</v>
      </c>
    </row>
    <row r="192" spans="1:20">
      <c r="A192" s="3" t="s">
        <v>951</v>
      </c>
      <c r="B192" s="3"/>
      <c r="C192" s="3">
        <v>8</v>
      </c>
      <c r="D192" s="3">
        <v>2</v>
      </c>
      <c r="E192" s="3" t="s">
        <v>656</v>
      </c>
      <c r="F192" s="3" t="s">
        <v>657</v>
      </c>
      <c r="G192" s="3" t="s">
        <v>53</v>
      </c>
      <c r="H192" s="3"/>
      <c r="I192" s="3">
        <v>2</v>
      </c>
      <c r="J192" s="3"/>
      <c r="K192" s="3"/>
      <c r="L192" s="3"/>
      <c r="M192" s="3"/>
      <c r="N192" s="3"/>
      <c r="O192" s="3">
        <v>8</v>
      </c>
      <c r="P192" s="3"/>
      <c r="Q192" s="3">
        <v>1</v>
      </c>
      <c r="R192" s="3">
        <v>3</v>
      </c>
      <c r="S192" s="3"/>
      <c r="T192" s="3"/>
    </row>
    <row r="193" spans="1:20">
      <c r="A193" s="3" t="s">
        <v>954</v>
      </c>
      <c r="B193" s="3"/>
      <c r="C193" s="3">
        <v>8</v>
      </c>
      <c r="D193" s="3">
        <v>2</v>
      </c>
      <c r="E193" s="3" t="s">
        <v>893</v>
      </c>
      <c r="F193" s="3" t="s">
        <v>2738</v>
      </c>
      <c r="G193" s="3" t="s">
        <v>2414</v>
      </c>
      <c r="H193" s="3" t="s">
        <v>23</v>
      </c>
      <c r="I193" s="3">
        <v>2</v>
      </c>
      <c r="J193" s="3"/>
      <c r="K193" s="3"/>
      <c r="L193" s="3"/>
      <c r="M193" s="3"/>
      <c r="N193" s="3"/>
      <c r="O193" s="3">
        <v>8</v>
      </c>
      <c r="P193" s="3"/>
      <c r="Q193" s="3">
        <v>3</v>
      </c>
      <c r="R193" s="3">
        <v>1</v>
      </c>
      <c r="S193" s="3"/>
      <c r="T193" s="3"/>
    </row>
    <row r="194" spans="1:20">
      <c r="A194" s="3" t="s">
        <v>947</v>
      </c>
      <c r="B194" s="3"/>
      <c r="C194" s="3">
        <v>8</v>
      </c>
      <c r="D194" s="3">
        <v>2</v>
      </c>
      <c r="E194" s="3" t="s">
        <v>3282</v>
      </c>
      <c r="F194" s="3" t="s">
        <v>3856</v>
      </c>
      <c r="G194" s="3" t="s">
        <v>3666</v>
      </c>
      <c r="H194" s="3"/>
      <c r="I194" s="3">
        <v>2</v>
      </c>
      <c r="J194" s="3"/>
      <c r="K194" s="4">
        <v>2040</v>
      </c>
      <c r="L194" s="3">
        <v>57</v>
      </c>
      <c r="M194" s="3" t="s">
        <v>24</v>
      </c>
      <c r="N194" s="3" t="s">
        <v>25</v>
      </c>
      <c r="O194" s="3">
        <v>7</v>
      </c>
      <c r="P194" s="3"/>
      <c r="Q194" s="3"/>
      <c r="R194" s="3"/>
      <c r="S194" s="6">
        <v>8187184.8300000001</v>
      </c>
      <c r="T194" s="5">
        <v>-0.1178</v>
      </c>
    </row>
    <row r="195" spans="1:20">
      <c r="A195" s="3" t="s">
        <v>944</v>
      </c>
      <c r="B195" s="3"/>
      <c r="C195" s="3">
        <v>7</v>
      </c>
      <c r="D195" s="3">
        <v>2</v>
      </c>
      <c r="E195" s="3" t="s">
        <v>653</v>
      </c>
      <c r="F195" s="3" t="s">
        <v>2725</v>
      </c>
      <c r="G195" s="3" t="s">
        <v>2405</v>
      </c>
      <c r="H195" s="3" t="s">
        <v>376</v>
      </c>
      <c r="I195" s="3">
        <v>2</v>
      </c>
      <c r="J195" s="3"/>
      <c r="K195" s="3">
        <v>2</v>
      </c>
      <c r="L195" s="3">
        <v>5</v>
      </c>
      <c r="M195" s="3" t="s">
        <v>698</v>
      </c>
      <c r="N195" s="3" t="s">
        <v>294</v>
      </c>
      <c r="O195" s="3">
        <v>7</v>
      </c>
      <c r="P195" s="3"/>
      <c r="Q195" s="3">
        <v>1</v>
      </c>
      <c r="R195" s="3">
        <v>1</v>
      </c>
      <c r="S195" s="6">
        <v>45781.33</v>
      </c>
      <c r="T195" s="5">
        <v>-0.16200000000000001</v>
      </c>
    </row>
    <row r="196" spans="1:20">
      <c r="A196" s="3" t="s">
        <v>938</v>
      </c>
      <c r="B196" s="3"/>
      <c r="C196" s="3">
        <v>6</v>
      </c>
      <c r="D196" s="3">
        <v>2</v>
      </c>
      <c r="E196" s="3" t="s">
        <v>70</v>
      </c>
      <c r="F196" s="3" t="s">
        <v>2716</v>
      </c>
      <c r="G196" s="3" t="s">
        <v>2405</v>
      </c>
      <c r="H196" s="3"/>
      <c r="I196" s="3">
        <v>2</v>
      </c>
      <c r="J196" s="3"/>
      <c r="K196" s="3"/>
      <c r="L196" s="3"/>
      <c r="M196" s="3"/>
      <c r="N196" s="3"/>
      <c r="O196" s="3">
        <v>5</v>
      </c>
      <c r="P196" s="3"/>
      <c r="Q196" s="3"/>
      <c r="R196" s="3"/>
      <c r="S196" s="3"/>
      <c r="T196" s="3"/>
    </row>
    <row r="197" spans="1:20">
      <c r="A197" s="3" t="s">
        <v>940</v>
      </c>
      <c r="B197" s="3"/>
      <c r="C197" s="3">
        <v>5</v>
      </c>
      <c r="D197" s="3">
        <v>2</v>
      </c>
      <c r="E197" s="3" t="s">
        <v>573</v>
      </c>
      <c r="F197" s="3" t="s">
        <v>574</v>
      </c>
      <c r="G197" s="3" t="s">
        <v>29</v>
      </c>
      <c r="H197" s="3" t="s">
        <v>39</v>
      </c>
      <c r="I197" s="3">
        <v>2</v>
      </c>
      <c r="J197" s="3"/>
      <c r="K197" s="3"/>
      <c r="L197" s="3"/>
      <c r="M197" s="3"/>
      <c r="N197" s="3"/>
      <c r="O197" s="3">
        <v>4</v>
      </c>
      <c r="P197" s="3"/>
      <c r="Q197" s="3"/>
      <c r="R197" s="3">
        <v>3</v>
      </c>
      <c r="S197" s="3"/>
      <c r="T197" s="3"/>
    </row>
    <row r="198" spans="1:20">
      <c r="A198" s="3" t="s">
        <v>942</v>
      </c>
      <c r="B198" s="3"/>
      <c r="C198" s="3">
        <v>5</v>
      </c>
      <c r="D198" s="3">
        <v>2</v>
      </c>
      <c r="E198" s="3" t="s">
        <v>152</v>
      </c>
      <c r="F198" s="3" t="s">
        <v>2710</v>
      </c>
      <c r="G198" s="3" t="s">
        <v>2405</v>
      </c>
      <c r="H198" s="3" t="s">
        <v>23</v>
      </c>
      <c r="I198" s="3">
        <v>2</v>
      </c>
      <c r="J198" s="3"/>
      <c r="K198" s="3">
        <v>0</v>
      </c>
      <c r="L198" s="3">
        <v>2</v>
      </c>
      <c r="M198" s="3"/>
      <c r="N198" s="3" t="s">
        <v>40</v>
      </c>
      <c r="O198" s="3">
        <v>5</v>
      </c>
      <c r="P198" s="3"/>
      <c r="Q198" s="3">
        <v>1</v>
      </c>
      <c r="R198" s="3"/>
      <c r="S198" s="3"/>
      <c r="T198" s="3"/>
    </row>
    <row r="199" spans="1:20">
      <c r="A199" s="3" t="s">
        <v>2827</v>
      </c>
      <c r="B199" s="3"/>
      <c r="C199" s="3">
        <v>3</v>
      </c>
      <c r="D199" s="3">
        <v>2</v>
      </c>
      <c r="E199" s="3" t="s">
        <v>163</v>
      </c>
      <c r="F199" s="3" t="s">
        <v>450</v>
      </c>
      <c r="G199" s="3" t="s">
        <v>29</v>
      </c>
      <c r="H199" s="3" t="s">
        <v>39</v>
      </c>
      <c r="I199" s="3">
        <v>2</v>
      </c>
      <c r="J199" s="3"/>
      <c r="K199" s="3"/>
      <c r="L199" s="3"/>
      <c r="M199" s="3"/>
      <c r="N199" s="3"/>
      <c r="O199" s="3">
        <v>3</v>
      </c>
      <c r="P199" s="3"/>
      <c r="Q199" s="3"/>
      <c r="R199" s="3"/>
      <c r="S199" s="3"/>
      <c r="T199" s="3"/>
    </row>
    <row r="200" spans="1:20">
      <c r="A200" s="3" t="s">
        <v>4095</v>
      </c>
      <c r="B200" s="3"/>
      <c r="C200" s="3">
        <v>3</v>
      </c>
      <c r="D200" s="3">
        <v>2</v>
      </c>
      <c r="E200" s="3" t="s">
        <v>1065</v>
      </c>
      <c r="F200" s="3" t="s">
        <v>2650</v>
      </c>
      <c r="G200" s="3" t="s">
        <v>2405</v>
      </c>
      <c r="H200" s="3" t="s">
        <v>2651</v>
      </c>
      <c r="I200" s="3">
        <v>2</v>
      </c>
      <c r="J200" s="3"/>
      <c r="K200" s="3"/>
      <c r="L200" s="3"/>
      <c r="M200" s="3"/>
      <c r="N200" s="3"/>
      <c r="O200" s="3">
        <v>2</v>
      </c>
      <c r="P200" s="3"/>
      <c r="Q200" s="3"/>
      <c r="R200" s="3"/>
      <c r="S200" s="6">
        <v>1614.5</v>
      </c>
      <c r="T200" s="5">
        <v>-9.5699999999999993E-2</v>
      </c>
    </row>
    <row r="201" spans="1:20">
      <c r="A201" s="3" t="s">
        <v>933</v>
      </c>
      <c r="B201" s="3"/>
      <c r="C201" s="3">
        <v>81</v>
      </c>
      <c r="D201" s="3">
        <v>3</v>
      </c>
      <c r="E201" s="3" t="s">
        <v>42</v>
      </c>
      <c r="F201" s="3" t="s">
        <v>1138</v>
      </c>
      <c r="G201" s="3" t="s">
        <v>29</v>
      </c>
      <c r="H201" s="3" t="s">
        <v>23</v>
      </c>
      <c r="I201" s="3">
        <v>3</v>
      </c>
      <c r="J201" s="3">
        <v>15</v>
      </c>
      <c r="K201" s="3"/>
      <c r="L201" s="3"/>
      <c r="M201" s="3"/>
      <c r="N201" s="3"/>
      <c r="O201" s="3">
        <v>71</v>
      </c>
      <c r="P201" s="3"/>
      <c r="Q201" s="3">
        <v>11</v>
      </c>
      <c r="R201" s="3">
        <v>2</v>
      </c>
      <c r="S201" s="3"/>
      <c r="T201" s="3"/>
    </row>
    <row r="202" spans="1:20">
      <c r="A202" s="3" t="s">
        <v>3885</v>
      </c>
      <c r="B202" s="3"/>
      <c r="C202" s="3">
        <v>79</v>
      </c>
      <c r="D202" s="3">
        <v>3</v>
      </c>
      <c r="E202" s="3" t="s">
        <v>1133</v>
      </c>
      <c r="F202" s="3" t="s">
        <v>1134</v>
      </c>
      <c r="G202" s="3" t="s">
        <v>29</v>
      </c>
      <c r="H202" s="3" t="s">
        <v>39</v>
      </c>
      <c r="I202" s="3">
        <v>3</v>
      </c>
      <c r="J202" s="3"/>
      <c r="K202" s="3"/>
      <c r="L202" s="3"/>
      <c r="M202" s="3"/>
      <c r="N202" s="3"/>
      <c r="O202" s="3">
        <v>36</v>
      </c>
      <c r="P202" s="3"/>
      <c r="Q202" s="3">
        <v>11</v>
      </c>
      <c r="R202" s="3">
        <v>1</v>
      </c>
      <c r="S202" s="3"/>
      <c r="T202" s="3"/>
    </row>
    <row r="203" spans="1:20">
      <c r="A203" s="3" t="s">
        <v>936</v>
      </c>
      <c r="B203" s="3"/>
      <c r="C203" s="3">
        <v>72</v>
      </c>
      <c r="D203" s="3">
        <v>3</v>
      </c>
      <c r="E203" s="3" t="s">
        <v>48</v>
      </c>
      <c r="F203" s="3" t="s">
        <v>1114</v>
      </c>
      <c r="G203" s="3" t="s">
        <v>855</v>
      </c>
      <c r="H203" s="3" t="s">
        <v>1115</v>
      </c>
      <c r="I203" s="3">
        <v>3</v>
      </c>
      <c r="J203" s="3"/>
      <c r="K203" s="3"/>
      <c r="L203" s="3"/>
      <c r="M203" s="3"/>
      <c r="N203" s="3"/>
      <c r="O203" s="3">
        <v>66</v>
      </c>
      <c r="P203" s="3"/>
      <c r="Q203" s="3">
        <v>22</v>
      </c>
      <c r="R203" s="3">
        <v>19</v>
      </c>
      <c r="S203" s="4">
        <v>25824</v>
      </c>
      <c r="T203" s="5">
        <v>0.33979999999999999</v>
      </c>
    </row>
    <row r="204" spans="1:20">
      <c r="A204" s="3" t="s">
        <v>2823</v>
      </c>
      <c r="B204" s="3"/>
      <c r="C204" s="3">
        <v>72</v>
      </c>
      <c r="D204" s="3">
        <v>3</v>
      </c>
      <c r="E204" s="3" t="s">
        <v>48</v>
      </c>
      <c r="F204" s="3" t="s">
        <v>1114</v>
      </c>
      <c r="G204" s="3" t="s">
        <v>855</v>
      </c>
      <c r="H204" s="3" t="s">
        <v>1115</v>
      </c>
      <c r="I204" s="3">
        <v>3</v>
      </c>
      <c r="J204" s="3"/>
      <c r="K204" s="3"/>
      <c r="L204" s="3"/>
      <c r="M204" s="3"/>
      <c r="N204" s="3"/>
      <c r="O204" s="3">
        <v>66</v>
      </c>
      <c r="P204" s="3"/>
      <c r="Q204" s="3">
        <v>22</v>
      </c>
      <c r="R204" s="3">
        <v>19</v>
      </c>
      <c r="S204" s="4">
        <v>25824</v>
      </c>
      <c r="T204" s="5">
        <v>0.33979999999999999</v>
      </c>
    </row>
    <row r="205" spans="1:20">
      <c r="A205" s="3" t="s">
        <v>924</v>
      </c>
      <c r="B205" s="3"/>
      <c r="C205" s="3">
        <v>52</v>
      </c>
      <c r="D205" s="3">
        <v>3</v>
      </c>
      <c r="E205" s="3" t="s">
        <v>442</v>
      </c>
      <c r="F205" s="3" t="s">
        <v>2856</v>
      </c>
      <c r="G205" s="3" t="s">
        <v>2405</v>
      </c>
      <c r="H205" s="3" t="s">
        <v>661</v>
      </c>
      <c r="I205" s="3">
        <v>3</v>
      </c>
      <c r="J205" s="3"/>
      <c r="K205" s="3"/>
      <c r="L205" s="3"/>
      <c r="M205" s="3"/>
      <c r="N205" s="3"/>
      <c r="O205" s="3">
        <v>31</v>
      </c>
      <c r="P205" s="3"/>
      <c r="Q205" s="3">
        <v>13</v>
      </c>
      <c r="R205" s="3">
        <v>14</v>
      </c>
      <c r="S205" s="3"/>
      <c r="T205" s="5">
        <v>-0.4491</v>
      </c>
    </row>
    <row r="206" spans="1:20">
      <c r="A206" s="3" t="s">
        <v>2820</v>
      </c>
      <c r="B206" s="3"/>
      <c r="C206" s="3">
        <v>48</v>
      </c>
      <c r="D206" s="3">
        <v>3</v>
      </c>
      <c r="E206" s="3" t="s">
        <v>88</v>
      </c>
      <c r="F206" s="3" t="s">
        <v>1084</v>
      </c>
      <c r="G206" s="3" t="s">
        <v>29</v>
      </c>
      <c r="H206" s="3" t="s">
        <v>376</v>
      </c>
      <c r="I206" s="3">
        <v>3</v>
      </c>
      <c r="J206" s="3">
        <v>13</v>
      </c>
      <c r="K206" s="3"/>
      <c r="L206" s="3"/>
      <c r="M206" s="3"/>
      <c r="N206" s="3"/>
      <c r="O206" s="3">
        <v>45</v>
      </c>
      <c r="P206" s="3"/>
      <c r="Q206" s="3">
        <v>13</v>
      </c>
      <c r="R206" s="3"/>
      <c r="S206" s="6">
        <v>6034.33</v>
      </c>
      <c r="T206" s="5">
        <v>0.86990000000000001</v>
      </c>
    </row>
    <row r="207" spans="1:20">
      <c r="A207" s="3" t="s">
        <v>2820</v>
      </c>
      <c r="B207" s="3"/>
      <c r="C207" s="3">
        <v>46</v>
      </c>
      <c r="D207" s="3">
        <v>3</v>
      </c>
      <c r="E207" s="3" t="s">
        <v>1068</v>
      </c>
      <c r="F207" s="3" t="s">
        <v>1069</v>
      </c>
      <c r="G207" s="3" t="s">
        <v>29</v>
      </c>
      <c r="H207" s="3" t="s">
        <v>23</v>
      </c>
      <c r="I207" s="3">
        <v>3</v>
      </c>
      <c r="J207" s="3"/>
      <c r="K207" s="3"/>
      <c r="L207" s="3"/>
      <c r="M207" s="3"/>
      <c r="N207" s="3"/>
      <c r="O207" s="3">
        <v>43</v>
      </c>
      <c r="P207" s="3"/>
      <c r="Q207" s="3">
        <v>14</v>
      </c>
      <c r="R207" s="3"/>
      <c r="S207" s="3"/>
      <c r="T207" s="3"/>
    </row>
    <row r="208" spans="1:20">
      <c r="A208" s="3" t="s">
        <v>922</v>
      </c>
      <c r="B208" s="3"/>
      <c r="C208" s="3">
        <v>39</v>
      </c>
      <c r="D208" s="3">
        <v>3</v>
      </c>
      <c r="E208" s="3" t="s">
        <v>70</v>
      </c>
      <c r="F208" s="3" t="s">
        <v>3580</v>
      </c>
      <c r="G208" s="3" t="s">
        <v>3552</v>
      </c>
      <c r="H208" s="3" t="s">
        <v>23</v>
      </c>
      <c r="I208" s="3">
        <v>3</v>
      </c>
      <c r="J208" s="3"/>
      <c r="K208" s="3"/>
      <c r="L208" s="3"/>
      <c r="M208" s="3"/>
      <c r="N208" s="3"/>
      <c r="O208" s="3">
        <v>33</v>
      </c>
      <c r="P208" s="3"/>
      <c r="Q208" s="3">
        <v>12</v>
      </c>
      <c r="R208" s="3"/>
      <c r="S208" s="6">
        <v>3172.67</v>
      </c>
      <c r="T208" s="5">
        <v>-0.33310000000000001</v>
      </c>
    </row>
    <row r="209" spans="1:20">
      <c r="A209" s="3" t="s">
        <v>929</v>
      </c>
      <c r="B209" s="3"/>
      <c r="C209" s="3">
        <v>32</v>
      </c>
      <c r="D209" s="3">
        <v>3</v>
      </c>
      <c r="E209" s="3" t="s">
        <v>45</v>
      </c>
      <c r="F209" s="3" t="s">
        <v>1010</v>
      </c>
      <c r="G209" s="3" t="s">
        <v>29</v>
      </c>
      <c r="H209" s="3" t="s">
        <v>39</v>
      </c>
      <c r="I209" s="3">
        <v>3</v>
      </c>
      <c r="J209" s="3">
        <v>13</v>
      </c>
      <c r="K209" s="3"/>
      <c r="L209" s="3"/>
      <c r="M209" s="3"/>
      <c r="N209" s="3"/>
      <c r="O209" s="3">
        <v>30</v>
      </c>
      <c r="P209" s="3"/>
      <c r="Q209" s="3">
        <v>13</v>
      </c>
      <c r="R209" s="3"/>
      <c r="S209" s="3"/>
      <c r="T209" s="3"/>
    </row>
    <row r="210" spans="1:20">
      <c r="A210" s="3" t="s">
        <v>162</v>
      </c>
      <c r="B210" s="3"/>
      <c r="C210" s="3">
        <v>32</v>
      </c>
      <c r="D210" s="3">
        <v>3</v>
      </c>
      <c r="E210" s="3" t="s">
        <v>70</v>
      </c>
      <c r="F210" s="3" t="s">
        <v>1008</v>
      </c>
      <c r="G210" s="3" t="s">
        <v>29</v>
      </c>
      <c r="H210" s="3" t="s">
        <v>23</v>
      </c>
      <c r="I210" s="3">
        <v>3</v>
      </c>
      <c r="J210" s="3">
        <v>12</v>
      </c>
      <c r="K210" s="3"/>
      <c r="L210" s="3"/>
      <c r="M210" s="3"/>
      <c r="N210" s="3"/>
      <c r="O210" s="3">
        <v>27</v>
      </c>
      <c r="P210" s="3"/>
      <c r="Q210" s="3">
        <v>6</v>
      </c>
      <c r="R210" s="3">
        <v>5</v>
      </c>
      <c r="S210" s="3"/>
      <c r="T210" s="3"/>
    </row>
    <row r="211" spans="1:20">
      <c r="A211" s="3" t="s">
        <v>927</v>
      </c>
      <c r="B211" s="3"/>
      <c r="C211" s="3">
        <v>32</v>
      </c>
      <c r="D211" s="3">
        <v>3</v>
      </c>
      <c r="E211" s="3" t="s">
        <v>88</v>
      </c>
      <c r="F211" s="3" t="s">
        <v>1004</v>
      </c>
      <c r="G211" s="3" t="s">
        <v>29</v>
      </c>
      <c r="H211" s="3" t="s">
        <v>684</v>
      </c>
      <c r="I211" s="3">
        <v>3</v>
      </c>
      <c r="J211" s="3"/>
      <c r="K211" s="3"/>
      <c r="L211" s="3"/>
      <c r="M211" s="3"/>
      <c r="N211" s="3"/>
      <c r="O211" s="3">
        <v>25</v>
      </c>
      <c r="P211" s="3"/>
      <c r="Q211" s="3">
        <v>12</v>
      </c>
      <c r="R211" s="3">
        <v>12</v>
      </c>
      <c r="S211" s="3"/>
      <c r="T211" s="3"/>
    </row>
    <row r="212" spans="1:20">
      <c r="A212" s="3" t="s">
        <v>931</v>
      </c>
      <c r="B212" s="3"/>
      <c r="C212" s="3">
        <v>30</v>
      </c>
      <c r="D212" s="3">
        <v>3</v>
      </c>
      <c r="E212" s="3" t="s">
        <v>45</v>
      </c>
      <c r="F212" s="3" t="s">
        <v>997</v>
      </c>
      <c r="G212" s="3" t="s">
        <v>29</v>
      </c>
      <c r="H212" s="3" t="s">
        <v>39</v>
      </c>
      <c r="I212" s="3">
        <v>3</v>
      </c>
      <c r="J212" s="3">
        <v>13</v>
      </c>
      <c r="K212" s="3"/>
      <c r="L212" s="3"/>
      <c r="M212" s="3"/>
      <c r="N212" s="3"/>
      <c r="O212" s="3">
        <v>30</v>
      </c>
      <c r="P212" s="3"/>
      <c r="Q212" s="3">
        <v>13</v>
      </c>
      <c r="R212" s="3">
        <v>18</v>
      </c>
      <c r="S212" s="3"/>
      <c r="T212" s="3"/>
    </row>
    <row r="213" spans="1:20">
      <c r="A213" s="3" t="s">
        <v>3882</v>
      </c>
      <c r="B213" s="3"/>
      <c r="C213" s="3">
        <v>28</v>
      </c>
      <c r="D213" s="3">
        <v>3</v>
      </c>
      <c r="E213" s="3" t="s">
        <v>59</v>
      </c>
      <c r="F213" s="3" t="s">
        <v>986</v>
      </c>
      <c r="G213" s="3" t="s">
        <v>29</v>
      </c>
      <c r="H213" s="3" t="s">
        <v>39</v>
      </c>
      <c r="I213" s="3">
        <v>3</v>
      </c>
      <c r="J213" s="3"/>
      <c r="K213" s="3">
        <v>0</v>
      </c>
      <c r="L213" s="3">
        <v>1</v>
      </c>
      <c r="M213" s="3"/>
      <c r="N213" s="3" t="s">
        <v>40</v>
      </c>
      <c r="O213" s="3">
        <v>28</v>
      </c>
      <c r="P213" s="3"/>
      <c r="Q213" s="3">
        <v>12</v>
      </c>
      <c r="R213" s="3">
        <v>1</v>
      </c>
      <c r="S213" s="3"/>
      <c r="T213" s="3"/>
    </row>
    <row r="214" spans="1:20">
      <c r="A214" s="3" t="s">
        <v>908</v>
      </c>
      <c r="B214" s="3"/>
      <c r="C214" s="3">
        <v>22</v>
      </c>
      <c r="D214" s="3">
        <v>3</v>
      </c>
      <c r="E214" s="3" t="s">
        <v>925</v>
      </c>
      <c r="F214" s="3" t="s">
        <v>926</v>
      </c>
      <c r="G214" s="3" t="s">
        <v>29</v>
      </c>
      <c r="H214" s="3" t="s">
        <v>54</v>
      </c>
      <c r="I214" s="3">
        <v>3</v>
      </c>
      <c r="J214" s="3"/>
      <c r="K214" s="3"/>
      <c r="L214" s="3"/>
      <c r="M214" s="3"/>
      <c r="N214" s="3"/>
      <c r="O214" s="3">
        <v>17</v>
      </c>
      <c r="P214" s="3"/>
      <c r="Q214" s="3">
        <v>5</v>
      </c>
      <c r="R214" s="3">
        <v>9</v>
      </c>
      <c r="S214" s="3"/>
      <c r="T214" s="3"/>
    </row>
    <row r="215" spans="1:20">
      <c r="A215" s="3" t="s">
        <v>917</v>
      </c>
      <c r="B215" s="3"/>
      <c r="C215" s="3">
        <v>22</v>
      </c>
      <c r="D215" s="3">
        <v>3</v>
      </c>
      <c r="E215" s="3" t="s">
        <v>282</v>
      </c>
      <c r="F215" s="3" t="s">
        <v>2821</v>
      </c>
      <c r="G215" s="3" t="s">
        <v>2822</v>
      </c>
      <c r="H215" s="3" t="s">
        <v>39</v>
      </c>
      <c r="I215" s="3">
        <v>3</v>
      </c>
      <c r="J215" s="3"/>
      <c r="K215" s="3">
        <v>0</v>
      </c>
      <c r="L215" s="3">
        <v>1</v>
      </c>
      <c r="M215" s="3"/>
      <c r="N215" s="3" t="s">
        <v>40</v>
      </c>
      <c r="O215" s="3">
        <v>22</v>
      </c>
      <c r="P215" s="3"/>
      <c r="Q215" s="3">
        <v>2</v>
      </c>
      <c r="R215" s="3">
        <v>21</v>
      </c>
      <c r="S215" s="4">
        <v>1151</v>
      </c>
      <c r="T215" s="5">
        <v>-0.71220000000000006</v>
      </c>
    </row>
    <row r="216" spans="1:20">
      <c r="A216" s="3" t="s">
        <v>905</v>
      </c>
      <c r="B216" s="3"/>
      <c r="C216" s="3">
        <v>22</v>
      </c>
      <c r="D216" s="3">
        <v>3</v>
      </c>
      <c r="E216" s="3" t="s">
        <v>282</v>
      </c>
      <c r="F216" s="3" t="s">
        <v>2821</v>
      </c>
      <c r="G216" s="3" t="s">
        <v>2822</v>
      </c>
      <c r="H216" s="3" t="s">
        <v>39</v>
      </c>
      <c r="I216" s="3">
        <v>3</v>
      </c>
      <c r="J216" s="3"/>
      <c r="K216" s="3">
        <v>0</v>
      </c>
      <c r="L216" s="3">
        <v>1</v>
      </c>
      <c r="M216" s="3"/>
      <c r="N216" s="3" t="s">
        <v>40</v>
      </c>
      <c r="O216" s="3">
        <v>22</v>
      </c>
      <c r="P216" s="3"/>
      <c r="Q216" s="3">
        <v>2</v>
      </c>
      <c r="R216" s="3">
        <v>21</v>
      </c>
      <c r="S216" s="4">
        <v>1151</v>
      </c>
      <c r="T216" s="5">
        <v>-0.71220000000000006</v>
      </c>
    </row>
    <row r="217" spans="1:20">
      <c r="A217" s="3" t="s">
        <v>912</v>
      </c>
      <c r="B217" s="3"/>
      <c r="C217" s="3">
        <v>21</v>
      </c>
      <c r="D217" s="3">
        <v>3</v>
      </c>
      <c r="E217" s="3" t="s">
        <v>3883</v>
      </c>
      <c r="F217" s="3" t="s">
        <v>3884</v>
      </c>
      <c r="G217" s="3" t="s">
        <v>3666</v>
      </c>
      <c r="H217" s="3" t="s">
        <v>1145</v>
      </c>
      <c r="I217" s="3">
        <v>3</v>
      </c>
      <c r="J217" s="3"/>
      <c r="K217" s="3"/>
      <c r="L217" s="3"/>
      <c r="M217" s="3"/>
      <c r="N217" s="3"/>
      <c r="O217" s="3">
        <v>19</v>
      </c>
      <c r="P217" s="3"/>
      <c r="Q217" s="3">
        <v>4</v>
      </c>
      <c r="R217" s="3"/>
      <c r="S217" s="3"/>
      <c r="T217" s="3"/>
    </row>
    <row r="218" spans="1:20">
      <c r="A218" s="3" t="s">
        <v>914</v>
      </c>
      <c r="B218" s="3"/>
      <c r="C218" s="3">
        <v>20</v>
      </c>
      <c r="D218" s="3">
        <v>3</v>
      </c>
      <c r="E218" s="3" t="s">
        <v>533</v>
      </c>
      <c r="F218" s="3" t="s">
        <v>883</v>
      </c>
      <c r="G218" s="3" t="s">
        <v>29</v>
      </c>
      <c r="H218" s="3" t="s">
        <v>23</v>
      </c>
      <c r="I218" s="3">
        <v>3</v>
      </c>
      <c r="J218" s="3"/>
      <c r="K218" s="3"/>
      <c r="L218" s="3"/>
      <c r="M218" s="3"/>
      <c r="N218" s="3"/>
      <c r="O218" s="3">
        <v>19</v>
      </c>
      <c r="P218" s="3"/>
      <c r="Q218" s="3">
        <v>3</v>
      </c>
      <c r="R218" s="3">
        <v>17</v>
      </c>
      <c r="S218" s="3"/>
      <c r="T218" s="3"/>
    </row>
    <row r="219" spans="1:20">
      <c r="A219" s="3" t="s">
        <v>919</v>
      </c>
      <c r="B219" s="3"/>
      <c r="C219" s="3">
        <v>18</v>
      </c>
      <c r="D219" s="3">
        <v>3</v>
      </c>
      <c r="E219" s="3" t="s">
        <v>604</v>
      </c>
      <c r="F219" s="3" t="s">
        <v>867</v>
      </c>
      <c r="G219" s="3" t="s">
        <v>29</v>
      </c>
      <c r="H219" s="3" t="s">
        <v>39</v>
      </c>
      <c r="I219" s="3">
        <v>3</v>
      </c>
      <c r="J219" s="3">
        <v>20</v>
      </c>
      <c r="K219" s="3">
        <v>0</v>
      </c>
      <c r="L219" s="3">
        <v>1</v>
      </c>
      <c r="M219" s="3"/>
      <c r="N219" s="3" t="s">
        <v>77</v>
      </c>
      <c r="O219" s="3">
        <v>17</v>
      </c>
      <c r="P219" s="3"/>
      <c r="Q219" s="3"/>
      <c r="R219" s="3"/>
      <c r="S219" s="3"/>
      <c r="T219" s="3"/>
    </row>
    <row r="220" spans="1:20">
      <c r="A220" s="3" t="s">
        <v>888</v>
      </c>
      <c r="B220" s="3"/>
      <c r="C220" s="3">
        <v>18</v>
      </c>
      <c r="D220" s="3">
        <v>3</v>
      </c>
      <c r="E220" s="3" t="s">
        <v>619</v>
      </c>
      <c r="F220" s="3" t="s">
        <v>4089</v>
      </c>
      <c r="G220" s="3" t="s">
        <v>4031</v>
      </c>
      <c r="H220" s="3" t="s">
        <v>852</v>
      </c>
      <c r="I220" s="3">
        <v>3</v>
      </c>
      <c r="J220" s="3">
        <v>10</v>
      </c>
      <c r="K220" s="3"/>
      <c r="L220" s="3"/>
      <c r="M220" s="3"/>
      <c r="N220" s="3"/>
      <c r="O220" s="3">
        <v>17</v>
      </c>
      <c r="P220" s="3"/>
      <c r="Q220" s="3">
        <v>4</v>
      </c>
      <c r="R220" s="3">
        <v>16</v>
      </c>
      <c r="S220" s="3"/>
      <c r="T220" s="3"/>
    </row>
    <row r="221" spans="1:20">
      <c r="A221" s="3" t="s">
        <v>882</v>
      </c>
      <c r="B221" s="3"/>
      <c r="C221" s="3">
        <v>15</v>
      </c>
      <c r="D221" s="3">
        <v>3</v>
      </c>
      <c r="E221" s="3" t="s">
        <v>45</v>
      </c>
      <c r="F221" s="3" t="s">
        <v>2796</v>
      </c>
      <c r="G221" s="3" t="s">
        <v>2405</v>
      </c>
      <c r="H221" s="3" t="s">
        <v>1193</v>
      </c>
      <c r="I221" s="3">
        <v>3</v>
      </c>
      <c r="J221" s="3"/>
      <c r="K221" s="3">
        <v>0</v>
      </c>
      <c r="L221" s="3">
        <v>14</v>
      </c>
      <c r="M221" s="3"/>
      <c r="N221" s="3" t="s">
        <v>25</v>
      </c>
      <c r="O221" s="3">
        <v>14</v>
      </c>
      <c r="P221" s="3"/>
      <c r="Q221" s="3">
        <v>3</v>
      </c>
      <c r="R221" s="3">
        <v>8</v>
      </c>
      <c r="S221" s="6">
        <v>46057.83</v>
      </c>
      <c r="T221" s="5">
        <v>-9.4799999999999995E-2</v>
      </c>
    </row>
    <row r="222" spans="1:20">
      <c r="A222" s="3" t="s">
        <v>899</v>
      </c>
      <c r="B222" s="3"/>
      <c r="C222" s="3">
        <v>15</v>
      </c>
      <c r="D222" s="3">
        <v>3</v>
      </c>
      <c r="E222" s="3" t="s">
        <v>93</v>
      </c>
      <c r="F222" s="3" t="s">
        <v>2798</v>
      </c>
      <c r="G222" s="3" t="s">
        <v>2405</v>
      </c>
      <c r="H222" s="3"/>
      <c r="I222" s="3">
        <v>3</v>
      </c>
      <c r="J222" s="3"/>
      <c r="K222" s="3"/>
      <c r="L222" s="3"/>
      <c r="M222" s="3"/>
      <c r="N222" s="3"/>
      <c r="O222" s="3">
        <v>15</v>
      </c>
      <c r="P222" s="3"/>
      <c r="Q222" s="3">
        <v>1</v>
      </c>
      <c r="R222" s="3">
        <v>10</v>
      </c>
      <c r="S222" s="3"/>
      <c r="T222" s="3"/>
    </row>
    <row r="223" spans="1:20">
      <c r="A223" s="3" t="s">
        <v>886</v>
      </c>
      <c r="B223" s="3"/>
      <c r="C223" s="3">
        <v>14</v>
      </c>
      <c r="D223" s="3">
        <v>3</v>
      </c>
      <c r="E223" s="3" t="s">
        <v>70</v>
      </c>
      <c r="F223" s="3" t="s">
        <v>825</v>
      </c>
      <c r="G223" s="3" t="s">
        <v>826</v>
      </c>
      <c r="H223" s="3" t="s">
        <v>23</v>
      </c>
      <c r="I223" s="3">
        <v>3</v>
      </c>
      <c r="J223" s="3"/>
      <c r="K223" s="3">
        <v>0</v>
      </c>
      <c r="L223" s="3">
        <v>3</v>
      </c>
      <c r="M223" s="3"/>
      <c r="N223" s="3" t="s">
        <v>40</v>
      </c>
      <c r="O223" s="3">
        <v>12</v>
      </c>
      <c r="P223" s="3"/>
      <c r="Q223" s="3">
        <v>7</v>
      </c>
      <c r="R223" s="3">
        <v>3</v>
      </c>
      <c r="S223" s="4">
        <v>4060</v>
      </c>
      <c r="T223" s="5">
        <v>0.4289</v>
      </c>
    </row>
    <row r="224" spans="1:20">
      <c r="A224" s="3" t="s">
        <v>884</v>
      </c>
      <c r="B224" s="3"/>
      <c r="C224" s="3">
        <v>14</v>
      </c>
      <c r="D224" s="3">
        <v>3</v>
      </c>
      <c r="E224" s="3" t="s">
        <v>117</v>
      </c>
      <c r="F224" s="3" t="s">
        <v>828</v>
      </c>
      <c r="G224" s="3" t="s">
        <v>29</v>
      </c>
      <c r="H224" s="3" t="s">
        <v>684</v>
      </c>
      <c r="I224" s="3">
        <v>3</v>
      </c>
      <c r="J224" s="3"/>
      <c r="K224" s="4">
        <v>1443</v>
      </c>
      <c r="L224" s="3">
        <v>152</v>
      </c>
      <c r="M224" s="3" t="s">
        <v>829</v>
      </c>
      <c r="N224" s="3" t="s">
        <v>830</v>
      </c>
      <c r="O224" s="3">
        <v>10</v>
      </c>
      <c r="P224" s="3"/>
      <c r="Q224" s="3">
        <v>3</v>
      </c>
      <c r="R224" s="3">
        <v>4</v>
      </c>
      <c r="S224" s="6">
        <v>801144.17</v>
      </c>
      <c r="T224" s="5">
        <v>-0.13109999999999999</v>
      </c>
    </row>
    <row r="225" spans="1:20">
      <c r="A225" s="3" t="s">
        <v>890</v>
      </c>
      <c r="B225" s="3"/>
      <c r="C225" s="3">
        <v>14</v>
      </c>
      <c r="D225" s="3">
        <v>3</v>
      </c>
      <c r="E225" s="3" t="s">
        <v>838</v>
      </c>
      <c r="F225" s="3" t="s">
        <v>3879</v>
      </c>
      <c r="G225" s="3" t="s">
        <v>3666</v>
      </c>
      <c r="H225" s="3"/>
      <c r="I225" s="3">
        <v>3</v>
      </c>
      <c r="J225" s="3"/>
      <c r="K225" s="4">
        <v>2047</v>
      </c>
      <c r="L225" s="3">
        <v>118</v>
      </c>
      <c r="M225" s="3" t="s">
        <v>24</v>
      </c>
      <c r="N225" s="3" t="s">
        <v>25</v>
      </c>
      <c r="O225" s="3">
        <v>11</v>
      </c>
      <c r="P225" s="3"/>
      <c r="Q225" s="3">
        <v>3</v>
      </c>
      <c r="R225" s="3">
        <v>1</v>
      </c>
      <c r="S225" s="6">
        <v>10713587.17</v>
      </c>
      <c r="T225" s="5">
        <v>-0.152</v>
      </c>
    </row>
    <row r="226" spans="1:20">
      <c r="A226" s="3" t="s">
        <v>892</v>
      </c>
      <c r="B226" s="3"/>
      <c r="C226" s="3">
        <v>13</v>
      </c>
      <c r="D226" s="3">
        <v>3</v>
      </c>
      <c r="E226" s="3" t="s">
        <v>59</v>
      </c>
      <c r="F226" s="3" t="s">
        <v>2774</v>
      </c>
      <c r="G226" s="3" t="s">
        <v>2414</v>
      </c>
      <c r="H226" s="3"/>
      <c r="I226" s="3">
        <v>3</v>
      </c>
      <c r="J226" s="3"/>
      <c r="K226" s="3"/>
      <c r="L226" s="3"/>
      <c r="M226" s="3"/>
      <c r="N226" s="3"/>
      <c r="O226" s="3">
        <v>11</v>
      </c>
      <c r="P226" s="3"/>
      <c r="Q226" s="3">
        <v>5</v>
      </c>
      <c r="R226" s="3">
        <v>1</v>
      </c>
      <c r="S226" s="3"/>
      <c r="T226" s="5">
        <v>-0.33560000000000001</v>
      </c>
    </row>
    <row r="227" spans="1:20">
      <c r="A227" s="3" t="s">
        <v>895</v>
      </c>
      <c r="B227" s="3"/>
      <c r="C227" s="3">
        <v>13</v>
      </c>
      <c r="D227" s="3">
        <v>3</v>
      </c>
      <c r="E227" s="3" t="s">
        <v>2785</v>
      </c>
      <c r="F227" s="3" t="s">
        <v>2786</v>
      </c>
      <c r="G227" s="3" t="s">
        <v>2780</v>
      </c>
      <c r="H227" s="3" t="s">
        <v>54</v>
      </c>
      <c r="I227" s="3">
        <v>3</v>
      </c>
      <c r="J227" s="3"/>
      <c r="K227" s="3">
        <v>0</v>
      </c>
      <c r="L227" s="3">
        <v>1</v>
      </c>
      <c r="M227" s="3"/>
      <c r="N227" s="3" t="s">
        <v>40</v>
      </c>
      <c r="O227" s="3">
        <v>9</v>
      </c>
      <c r="P227" s="3"/>
      <c r="Q227" s="3">
        <v>1</v>
      </c>
      <c r="R227" s="3">
        <v>4</v>
      </c>
      <c r="S227" s="3"/>
      <c r="T227" s="3"/>
    </row>
    <row r="228" spans="1:20">
      <c r="A228" s="3" t="s">
        <v>897</v>
      </c>
      <c r="B228" s="3"/>
      <c r="C228" s="3">
        <v>12</v>
      </c>
      <c r="D228" s="3">
        <v>3</v>
      </c>
      <c r="E228" s="3" t="s">
        <v>442</v>
      </c>
      <c r="F228" s="3" t="s">
        <v>3873</v>
      </c>
      <c r="G228" s="3" t="s">
        <v>3666</v>
      </c>
      <c r="H228" s="3"/>
      <c r="I228" s="3">
        <v>3</v>
      </c>
      <c r="J228" s="3"/>
      <c r="K228" s="3">
        <v>946</v>
      </c>
      <c r="L228" s="3">
        <v>58</v>
      </c>
      <c r="M228" s="3" t="s">
        <v>698</v>
      </c>
      <c r="N228" s="3" t="s">
        <v>25</v>
      </c>
      <c r="O228" s="3">
        <v>11</v>
      </c>
      <c r="P228" s="3"/>
      <c r="Q228" s="3">
        <v>3</v>
      </c>
      <c r="R228" s="3">
        <v>1</v>
      </c>
      <c r="S228" s="6">
        <v>10825651.83</v>
      </c>
      <c r="T228" s="5">
        <v>-1.9900000000000001E-2</v>
      </c>
    </row>
    <row r="229" spans="1:20">
      <c r="A229" s="3" t="s">
        <v>901</v>
      </c>
      <c r="B229" s="3"/>
      <c r="C229" s="3">
        <v>12</v>
      </c>
      <c r="D229" s="3">
        <v>3</v>
      </c>
      <c r="E229" s="3" t="s">
        <v>482</v>
      </c>
      <c r="F229" s="3" t="s">
        <v>3875</v>
      </c>
      <c r="G229" s="3" t="s">
        <v>3666</v>
      </c>
      <c r="H229" s="3"/>
      <c r="I229" s="3">
        <v>3</v>
      </c>
      <c r="J229" s="3"/>
      <c r="K229" s="3">
        <v>13</v>
      </c>
      <c r="L229" s="3">
        <v>0</v>
      </c>
      <c r="M229" s="3" t="s">
        <v>24</v>
      </c>
      <c r="N229" s="3"/>
      <c r="O229" s="3">
        <v>8</v>
      </c>
      <c r="P229" s="3"/>
      <c r="Q229" s="3">
        <v>6</v>
      </c>
      <c r="R229" s="3"/>
      <c r="S229" s="6">
        <v>10395510.33</v>
      </c>
      <c r="T229" s="5">
        <v>-2.6200000000000001E-2</v>
      </c>
    </row>
    <row r="230" spans="1:20">
      <c r="A230" s="3" t="s">
        <v>903</v>
      </c>
      <c r="B230" s="3"/>
      <c r="C230" s="3">
        <v>10</v>
      </c>
      <c r="D230" s="3">
        <v>3</v>
      </c>
      <c r="E230" s="3" t="s">
        <v>59</v>
      </c>
      <c r="F230" s="3" t="s">
        <v>4085</v>
      </c>
      <c r="G230" s="3" t="s">
        <v>4031</v>
      </c>
      <c r="H230" s="3" t="s">
        <v>373</v>
      </c>
      <c r="I230" s="3">
        <v>3</v>
      </c>
      <c r="J230" s="3">
        <v>24</v>
      </c>
      <c r="K230" s="3">
        <v>0</v>
      </c>
      <c r="L230" s="3">
        <v>13</v>
      </c>
      <c r="M230" s="3"/>
      <c r="N230" s="3" t="s">
        <v>77</v>
      </c>
      <c r="O230" s="3">
        <v>9</v>
      </c>
      <c r="P230" s="3"/>
      <c r="Q230" s="3">
        <v>2</v>
      </c>
      <c r="R230" s="3">
        <v>1</v>
      </c>
      <c r="S230" s="6">
        <v>3032661.83</v>
      </c>
      <c r="T230" s="5">
        <v>3.73E-2</v>
      </c>
    </row>
    <row r="231" spans="1:20">
      <c r="A231" s="3" t="s">
        <v>879</v>
      </c>
      <c r="B231" s="3"/>
      <c r="C231" s="3">
        <v>10</v>
      </c>
      <c r="D231" s="3">
        <v>3</v>
      </c>
      <c r="E231" s="3" t="s">
        <v>70</v>
      </c>
      <c r="F231" s="3" t="s">
        <v>2761</v>
      </c>
      <c r="G231" s="3" t="s">
        <v>2457</v>
      </c>
      <c r="H231" s="3" t="s">
        <v>95</v>
      </c>
      <c r="I231" s="3">
        <v>3</v>
      </c>
      <c r="J231" s="3"/>
      <c r="K231" s="3"/>
      <c r="L231" s="3"/>
      <c r="M231" s="3"/>
      <c r="N231" s="3"/>
      <c r="O231" s="3">
        <v>10</v>
      </c>
      <c r="P231" s="3"/>
      <c r="Q231" s="3">
        <v>3</v>
      </c>
      <c r="R231" s="3"/>
      <c r="S231" s="3"/>
      <c r="T231" s="3"/>
    </row>
    <row r="232" spans="1:20">
      <c r="A232" s="3" t="s">
        <v>879</v>
      </c>
      <c r="B232" s="3"/>
      <c r="C232" s="3">
        <v>8</v>
      </c>
      <c r="D232" s="3">
        <v>3</v>
      </c>
      <c r="E232" s="3" t="s">
        <v>59</v>
      </c>
      <c r="F232" s="3" t="s">
        <v>2742</v>
      </c>
      <c r="G232" s="3" t="s">
        <v>2405</v>
      </c>
      <c r="H232" s="3" t="s">
        <v>54</v>
      </c>
      <c r="I232" s="3">
        <v>3</v>
      </c>
      <c r="J232" s="3"/>
      <c r="K232" s="3"/>
      <c r="L232" s="3"/>
      <c r="M232" s="3"/>
      <c r="N232" s="3"/>
      <c r="O232" s="3">
        <v>8</v>
      </c>
      <c r="P232" s="3"/>
      <c r="Q232" s="3">
        <v>1</v>
      </c>
      <c r="R232" s="3">
        <v>5</v>
      </c>
      <c r="S232" s="3"/>
      <c r="T232" s="3"/>
    </row>
    <row r="233" spans="1:20">
      <c r="A233" s="3" t="s">
        <v>2814</v>
      </c>
      <c r="B233" s="3"/>
      <c r="C233" s="3">
        <v>7</v>
      </c>
      <c r="D233" s="3">
        <v>3</v>
      </c>
      <c r="E233" s="3" t="s">
        <v>636</v>
      </c>
      <c r="F233" s="3" t="s">
        <v>637</v>
      </c>
      <c r="G233" s="3" t="s">
        <v>29</v>
      </c>
      <c r="H233" s="3" t="s">
        <v>338</v>
      </c>
      <c r="I233" s="3">
        <v>3</v>
      </c>
      <c r="J233" s="3"/>
      <c r="K233" s="3">
        <v>0</v>
      </c>
      <c r="L233" s="3">
        <v>1</v>
      </c>
      <c r="M233" s="3"/>
      <c r="N233" s="3" t="s">
        <v>40</v>
      </c>
      <c r="O233" s="3">
        <v>7</v>
      </c>
      <c r="P233" s="3"/>
      <c r="Q233" s="3"/>
      <c r="R233" s="3">
        <v>1</v>
      </c>
      <c r="S233" s="3"/>
      <c r="T233" s="3"/>
    </row>
    <row r="234" spans="1:20">
      <c r="A234" s="3" t="s">
        <v>877</v>
      </c>
      <c r="B234" s="3"/>
      <c r="C234" s="3">
        <v>7</v>
      </c>
      <c r="D234" s="3">
        <v>3</v>
      </c>
      <c r="E234" s="3" t="s">
        <v>310</v>
      </c>
      <c r="F234" s="3" t="s">
        <v>3852</v>
      </c>
      <c r="G234" s="3" t="s">
        <v>3666</v>
      </c>
      <c r="H234" s="3"/>
      <c r="I234" s="3">
        <v>3</v>
      </c>
      <c r="J234" s="3"/>
      <c r="K234" s="4">
        <v>1842</v>
      </c>
      <c r="L234" s="3">
        <v>64</v>
      </c>
      <c r="M234" s="3" t="s">
        <v>24</v>
      </c>
      <c r="N234" s="3" t="s">
        <v>3676</v>
      </c>
      <c r="O234" s="3">
        <v>7</v>
      </c>
      <c r="P234" s="3"/>
      <c r="Q234" s="3">
        <v>3</v>
      </c>
      <c r="R234" s="3"/>
      <c r="S234" s="6">
        <v>23674345.829999998</v>
      </c>
      <c r="T234" s="5">
        <v>8.2100000000000006E-2</v>
      </c>
    </row>
    <row r="235" spans="1:20">
      <c r="A235" s="3" t="s">
        <v>2817</v>
      </c>
      <c r="B235" s="3"/>
      <c r="C235" s="3">
        <v>3</v>
      </c>
      <c r="D235" s="3">
        <v>3</v>
      </c>
      <c r="E235" s="3" t="s">
        <v>434</v>
      </c>
      <c r="F235" s="3" t="s">
        <v>435</v>
      </c>
      <c r="G235" s="3" t="s">
        <v>231</v>
      </c>
      <c r="H235" s="3" t="s">
        <v>23</v>
      </c>
      <c r="I235" s="3">
        <v>3</v>
      </c>
      <c r="J235" s="3"/>
      <c r="K235" s="3"/>
      <c r="L235" s="3"/>
      <c r="M235" s="3"/>
      <c r="N235" s="3"/>
      <c r="O235" s="3">
        <v>3</v>
      </c>
      <c r="P235" s="3"/>
      <c r="Q235" s="3"/>
      <c r="R235" s="3"/>
      <c r="S235" s="3"/>
      <c r="T235" s="3"/>
    </row>
    <row r="236" spans="1:20">
      <c r="A236" s="3" t="s">
        <v>873</v>
      </c>
      <c r="B236" s="3"/>
      <c r="C236" s="3">
        <v>157</v>
      </c>
      <c r="D236" s="3">
        <v>4</v>
      </c>
      <c r="E236" s="3" t="s">
        <v>42</v>
      </c>
      <c r="F236" s="3" t="s">
        <v>1209</v>
      </c>
      <c r="G236" s="3" t="s">
        <v>29</v>
      </c>
      <c r="H236" s="3" t="s">
        <v>23</v>
      </c>
      <c r="I236" s="3">
        <v>4</v>
      </c>
      <c r="J236" s="3">
        <v>12</v>
      </c>
      <c r="K236" s="3"/>
      <c r="L236" s="3"/>
      <c r="M236" s="3"/>
      <c r="N236" s="3"/>
      <c r="O236" s="3">
        <v>140</v>
      </c>
      <c r="P236" s="3"/>
      <c r="Q236" s="3">
        <v>44</v>
      </c>
      <c r="R236" s="3">
        <v>47</v>
      </c>
      <c r="S236" s="3"/>
      <c r="T236" s="3"/>
    </row>
    <row r="237" spans="1:20">
      <c r="A237" s="3" t="s">
        <v>875</v>
      </c>
      <c r="B237" s="3"/>
      <c r="C237" s="3">
        <v>157</v>
      </c>
      <c r="D237" s="3">
        <v>4</v>
      </c>
      <c r="E237" s="3" t="s">
        <v>371</v>
      </c>
      <c r="F237" s="3" t="s">
        <v>1211</v>
      </c>
      <c r="G237" s="3" t="s">
        <v>131</v>
      </c>
      <c r="H237" s="3" t="s">
        <v>911</v>
      </c>
      <c r="I237" s="3">
        <v>4</v>
      </c>
      <c r="J237" s="3">
        <v>12</v>
      </c>
      <c r="K237" s="3"/>
      <c r="L237" s="3"/>
      <c r="M237" s="3"/>
      <c r="N237" s="3"/>
      <c r="O237" s="3">
        <v>143</v>
      </c>
      <c r="P237" s="3"/>
      <c r="Q237" s="3">
        <v>69</v>
      </c>
      <c r="R237" s="3">
        <v>65</v>
      </c>
      <c r="S237" s="3"/>
      <c r="T237" s="3"/>
    </row>
    <row r="238" spans="1:20">
      <c r="A238" s="3" t="s">
        <v>3880</v>
      </c>
      <c r="B238" s="3"/>
      <c r="C238" s="3">
        <v>91</v>
      </c>
      <c r="D238" s="3">
        <v>4</v>
      </c>
      <c r="E238" s="3" t="s">
        <v>70</v>
      </c>
      <c r="F238" s="3" t="s">
        <v>1153</v>
      </c>
      <c r="G238" s="3" t="s">
        <v>131</v>
      </c>
      <c r="H238" s="3" t="s">
        <v>1087</v>
      </c>
      <c r="I238" s="3">
        <v>4</v>
      </c>
      <c r="J238" s="3">
        <v>14</v>
      </c>
      <c r="K238" s="3">
        <v>0</v>
      </c>
      <c r="L238" s="3">
        <v>1</v>
      </c>
      <c r="M238" s="3"/>
      <c r="N238" s="3" t="s">
        <v>77</v>
      </c>
      <c r="O238" s="3">
        <v>82</v>
      </c>
      <c r="P238" s="3"/>
      <c r="Q238" s="3">
        <v>46</v>
      </c>
      <c r="R238" s="3">
        <v>53</v>
      </c>
      <c r="S238" s="6">
        <v>5297.83</v>
      </c>
      <c r="T238" s="5">
        <v>1.0991</v>
      </c>
    </row>
    <row r="239" spans="1:20">
      <c r="A239" s="3" t="s">
        <v>4090</v>
      </c>
      <c r="B239" s="3"/>
      <c r="C239" s="3">
        <v>91</v>
      </c>
      <c r="D239" s="3">
        <v>4</v>
      </c>
      <c r="E239" s="3" t="s">
        <v>59</v>
      </c>
      <c r="F239" s="3" t="s">
        <v>2866</v>
      </c>
      <c r="G239" s="3" t="s">
        <v>2414</v>
      </c>
      <c r="H239" s="3" t="s">
        <v>23</v>
      </c>
      <c r="I239" s="3">
        <v>4</v>
      </c>
      <c r="J239" s="3"/>
      <c r="K239" s="3">
        <v>0</v>
      </c>
      <c r="L239" s="3">
        <v>1</v>
      </c>
      <c r="M239" s="3"/>
      <c r="N239" s="3" t="s">
        <v>77</v>
      </c>
      <c r="O239" s="3">
        <v>62</v>
      </c>
      <c r="P239" s="3"/>
      <c r="Q239" s="3">
        <v>15</v>
      </c>
      <c r="R239" s="3">
        <v>23</v>
      </c>
      <c r="S239" s="6">
        <v>8071.83</v>
      </c>
      <c r="T239" s="5">
        <v>0.16450000000000001</v>
      </c>
    </row>
    <row r="240" spans="1:20">
      <c r="A240" s="3" t="s">
        <v>2805</v>
      </c>
      <c r="B240" s="3"/>
      <c r="C240" s="3">
        <v>65</v>
      </c>
      <c r="D240" s="3">
        <v>4</v>
      </c>
      <c r="E240" s="3" t="s">
        <v>439</v>
      </c>
      <c r="F240" s="3" t="s">
        <v>1107</v>
      </c>
      <c r="G240" s="3" t="s">
        <v>103</v>
      </c>
      <c r="H240" s="3" t="s">
        <v>1108</v>
      </c>
      <c r="I240" s="3">
        <v>4</v>
      </c>
      <c r="J240" s="3"/>
      <c r="K240" s="3"/>
      <c r="L240" s="3"/>
      <c r="M240" s="3"/>
      <c r="N240" s="3"/>
      <c r="O240" s="3">
        <v>48</v>
      </c>
      <c r="P240" s="3"/>
      <c r="Q240" s="3">
        <v>12</v>
      </c>
      <c r="R240" s="3">
        <v>20</v>
      </c>
      <c r="S240" s="3"/>
      <c r="T240" s="5">
        <v>1.2464999999999999</v>
      </c>
    </row>
    <row r="241" spans="1:20">
      <c r="A241" s="3" t="s">
        <v>870</v>
      </c>
      <c r="B241" s="3"/>
      <c r="C241" s="3">
        <v>65</v>
      </c>
      <c r="D241" s="3">
        <v>4</v>
      </c>
      <c r="E241" s="3" t="s">
        <v>59</v>
      </c>
      <c r="F241" s="3" t="s">
        <v>1112</v>
      </c>
      <c r="G241" s="3" t="s">
        <v>29</v>
      </c>
      <c r="H241" s="3" t="s">
        <v>23</v>
      </c>
      <c r="I241" s="3">
        <v>4</v>
      </c>
      <c r="J241" s="3"/>
      <c r="K241" s="3">
        <v>0</v>
      </c>
      <c r="L241" s="3">
        <v>1</v>
      </c>
      <c r="M241" s="3"/>
      <c r="N241" s="3" t="s">
        <v>40</v>
      </c>
      <c r="O241" s="3">
        <v>43</v>
      </c>
      <c r="P241" s="3"/>
      <c r="Q241" s="3">
        <v>16</v>
      </c>
      <c r="R241" s="3">
        <v>9</v>
      </c>
      <c r="S241" s="6">
        <v>7224.83</v>
      </c>
      <c r="T241" s="5">
        <v>-0.56369999999999998</v>
      </c>
    </row>
    <row r="242" spans="1:20">
      <c r="A242" s="3" t="s">
        <v>866</v>
      </c>
      <c r="B242" s="3"/>
      <c r="C242" s="3">
        <v>65</v>
      </c>
      <c r="D242" s="3">
        <v>4</v>
      </c>
      <c r="E242" s="3" t="s">
        <v>439</v>
      </c>
      <c r="F242" s="3" t="s">
        <v>1107</v>
      </c>
      <c r="G242" s="3" t="s">
        <v>103</v>
      </c>
      <c r="H242" s="3" t="s">
        <v>1108</v>
      </c>
      <c r="I242" s="3">
        <v>4</v>
      </c>
      <c r="J242" s="3"/>
      <c r="K242" s="3"/>
      <c r="L242" s="3"/>
      <c r="M242" s="3"/>
      <c r="N242" s="3"/>
      <c r="O242" s="3">
        <v>48</v>
      </c>
      <c r="P242" s="3"/>
      <c r="Q242" s="3">
        <v>12</v>
      </c>
      <c r="R242" s="3">
        <v>20</v>
      </c>
      <c r="S242" s="3"/>
      <c r="T242" s="5">
        <v>1.2464999999999999</v>
      </c>
    </row>
    <row r="243" spans="1:20">
      <c r="A243" s="3" t="s">
        <v>4088</v>
      </c>
      <c r="B243" s="3"/>
      <c r="C243" s="3">
        <v>47</v>
      </c>
      <c r="D243" s="3">
        <v>4</v>
      </c>
      <c r="E243" s="3" t="s">
        <v>364</v>
      </c>
      <c r="F243" s="3" t="s">
        <v>2849</v>
      </c>
      <c r="G243" s="3" t="s">
        <v>2780</v>
      </c>
      <c r="H243" s="3" t="s">
        <v>852</v>
      </c>
      <c r="I243" s="3">
        <v>4</v>
      </c>
      <c r="J243" s="3"/>
      <c r="K243" s="3">
        <v>0</v>
      </c>
      <c r="L243" s="3">
        <v>5</v>
      </c>
      <c r="M243" s="3"/>
      <c r="N243" s="3" t="s">
        <v>294</v>
      </c>
      <c r="O243" s="3">
        <v>39</v>
      </c>
      <c r="P243" s="3"/>
      <c r="Q243" s="3">
        <v>3</v>
      </c>
      <c r="R243" s="3">
        <v>29</v>
      </c>
      <c r="S243" s="3"/>
      <c r="T243" s="3"/>
    </row>
    <row r="244" spans="1:20">
      <c r="A244" s="3" t="s">
        <v>868</v>
      </c>
      <c r="B244" s="3"/>
      <c r="C244" s="3">
        <v>36</v>
      </c>
      <c r="D244" s="3">
        <v>4</v>
      </c>
      <c r="E244" s="3" t="s">
        <v>34</v>
      </c>
      <c r="F244" s="3" t="s">
        <v>1031</v>
      </c>
      <c r="G244" s="3" t="s">
        <v>29</v>
      </c>
      <c r="H244" s="3"/>
      <c r="I244" s="3">
        <v>4</v>
      </c>
      <c r="J244" s="3"/>
      <c r="K244" s="3"/>
      <c r="L244" s="3"/>
      <c r="M244" s="3"/>
      <c r="N244" s="3"/>
      <c r="O244" s="3">
        <v>33</v>
      </c>
      <c r="P244" s="3"/>
      <c r="Q244" s="3">
        <v>11</v>
      </c>
      <c r="R244" s="3"/>
      <c r="S244" s="3"/>
      <c r="T244" s="3"/>
    </row>
    <row r="245" spans="1:20">
      <c r="A245" s="3" t="s">
        <v>2809</v>
      </c>
      <c r="B245" s="3"/>
      <c r="C245" s="3">
        <v>29</v>
      </c>
      <c r="D245" s="3">
        <v>4</v>
      </c>
      <c r="E245" s="3" t="s">
        <v>263</v>
      </c>
      <c r="F245" s="3" t="s">
        <v>988</v>
      </c>
      <c r="G245" s="3" t="s">
        <v>29</v>
      </c>
      <c r="H245" s="3" t="s">
        <v>23</v>
      </c>
      <c r="I245" s="3">
        <v>4</v>
      </c>
      <c r="J245" s="3"/>
      <c r="K245" s="3"/>
      <c r="L245" s="3"/>
      <c r="M245" s="3"/>
      <c r="N245" s="3"/>
      <c r="O245" s="3">
        <v>26</v>
      </c>
      <c r="P245" s="3"/>
      <c r="Q245" s="3">
        <v>12</v>
      </c>
      <c r="R245" s="3"/>
      <c r="S245" s="3"/>
      <c r="T245" s="3"/>
    </row>
    <row r="246" spans="1:20">
      <c r="A246" s="3" t="s">
        <v>2811</v>
      </c>
      <c r="B246" s="3"/>
      <c r="C246" s="3">
        <v>28</v>
      </c>
      <c r="D246" s="3">
        <v>4</v>
      </c>
      <c r="E246" s="3" t="s">
        <v>983</v>
      </c>
      <c r="F246" s="3" t="s">
        <v>984</v>
      </c>
      <c r="G246" s="3" t="s">
        <v>29</v>
      </c>
      <c r="H246" s="3" t="s">
        <v>39</v>
      </c>
      <c r="I246" s="3">
        <v>4</v>
      </c>
      <c r="J246" s="3">
        <v>12</v>
      </c>
      <c r="K246" s="3"/>
      <c r="L246" s="3"/>
      <c r="M246" s="3"/>
      <c r="N246" s="3"/>
      <c r="O246" s="3">
        <v>27</v>
      </c>
      <c r="P246" s="3"/>
      <c r="Q246" s="3">
        <v>6</v>
      </c>
      <c r="R246" s="3">
        <v>1</v>
      </c>
      <c r="S246" s="3"/>
      <c r="T246" s="3"/>
    </row>
    <row r="247" spans="1:20">
      <c r="A247" s="3" t="s">
        <v>2811</v>
      </c>
      <c r="B247" s="3"/>
      <c r="C247" s="3">
        <v>27</v>
      </c>
      <c r="D247" s="3">
        <v>4</v>
      </c>
      <c r="E247" s="3" t="s">
        <v>59</v>
      </c>
      <c r="F247" s="3" t="s">
        <v>2832</v>
      </c>
      <c r="G247" s="3" t="s">
        <v>2457</v>
      </c>
      <c r="H247" s="3" t="s">
        <v>23</v>
      </c>
      <c r="I247" s="3">
        <v>4</v>
      </c>
      <c r="J247" s="3"/>
      <c r="K247" s="3"/>
      <c r="L247" s="3"/>
      <c r="M247" s="3"/>
      <c r="N247" s="3"/>
      <c r="O247" s="3">
        <v>26</v>
      </c>
      <c r="P247" s="3"/>
      <c r="Q247" s="3">
        <v>5</v>
      </c>
      <c r="R247" s="3">
        <v>8</v>
      </c>
      <c r="S247" s="3"/>
      <c r="T247" s="3"/>
    </row>
    <row r="248" spans="1:20">
      <c r="A248" s="3" t="s">
        <v>2811</v>
      </c>
      <c r="B248" s="3"/>
      <c r="C248" s="3">
        <v>25</v>
      </c>
      <c r="D248" s="3">
        <v>4</v>
      </c>
      <c r="E248" s="3" t="s">
        <v>70</v>
      </c>
      <c r="F248" s="3" t="s">
        <v>959</v>
      </c>
      <c r="G248" s="3" t="s">
        <v>29</v>
      </c>
      <c r="H248" s="3" t="s">
        <v>39</v>
      </c>
      <c r="I248" s="3">
        <v>4</v>
      </c>
      <c r="J248" s="3"/>
      <c r="K248" s="3"/>
      <c r="L248" s="3"/>
      <c r="M248" s="3"/>
      <c r="N248" s="3"/>
      <c r="O248" s="3">
        <v>23</v>
      </c>
      <c r="P248" s="3"/>
      <c r="Q248" s="3">
        <v>9</v>
      </c>
      <c r="R248" s="3"/>
      <c r="S248" s="3"/>
      <c r="T248" s="3"/>
    </row>
    <row r="249" spans="1:20">
      <c r="A249" s="3" t="s">
        <v>858</v>
      </c>
      <c r="B249" s="3"/>
      <c r="C249" s="3">
        <v>24</v>
      </c>
      <c r="D249" s="3">
        <v>4</v>
      </c>
      <c r="E249" s="3" t="s">
        <v>636</v>
      </c>
      <c r="F249" s="3" t="s">
        <v>948</v>
      </c>
      <c r="G249" s="3" t="s">
        <v>29</v>
      </c>
      <c r="H249" s="3" t="s">
        <v>39</v>
      </c>
      <c r="I249" s="3">
        <v>4</v>
      </c>
      <c r="J249" s="3"/>
      <c r="K249" s="3"/>
      <c r="L249" s="3"/>
      <c r="M249" s="3"/>
      <c r="N249" s="3"/>
      <c r="O249" s="3">
        <v>24</v>
      </c>
      <c r="P249" s="3"/>
      <c r="Q249" s="3">
        <v>7</v>
      </c>
      <c r="R249" s="3">
        <v>1</v>
      </c>
      <c r="S249" s="3"/>
      <c r="T249" s="3"/>
    </row>
    <row r="250" spans="1:20">
      <c r="A250" s="3" t="s">
        <v>853</v>
      </c>
      <c r="B250" s="3"/>
      <c r="C250" s="3">
        <v>22</v>
      </c>
      <c r="D250" s="3">
        <v>4</v>
      </c>
      <c r="E250" s="3" t="s">
        <v>70</v>
      </c>
      <c r="F250" s="3" t="s">
        <v>2824</v>
      </c>
      <c r="G250" s="3" t="s">
        <v>2825</v>
      </c>
      <c r="H250" s="3" t="s">
        <v>2826</v>
      </c>
      <c r="I250" s="3">
        <v>4</v>
      </c>
      <c r="J250" s="3"/>
      <c r="K250" s="3"/>
      <c r="L250" s="3"/>
      <c r="M250" s="3"/>
      <c r="N250" s="3"/>
      <c r="O250" s="3">
        <v>18</v>
      </c>
      <c r="P250" s="3"/>
      <c r="Q250" s="3">
        <v>3</v>
      </c>
      <c r="R250" s="3">
        <v>2</v>
      </c>
      <c r="S250" s="3"/>
      <c r="T250" s="3"/>
    </row>
    <row r="251" spans="1:20">
      <c r="A251" s="3" t="s">
        <v>860</v>
      </c>
      <c r="B251" s="3"/>
      <c r="C251" s="3">
        <v>18</v>
      </c>
      <c r="D251" s="3">
        <v>4</v>
      </c>
      <c r="E251" s="3" t="s">
        <v>871</v>
      </c>
      <c r="F251" s="3" t="s">
        <v>872</v>
      </c>
      <c r="G251" s="3" t="s">
        <v>29</v>
      </c>
      <c r="H251" s="3" t="s">
        <v>39</v>
      </c>
      <c r="I251" s="3">
        <v>4</v>
      </c>
      <c r="J251" s="3"/>
      <c r="K251" s="3"/>
      <c r="L251" s="3"/>
      <c r="M251" s="3"/>
      <c r="N251" s="3"/>
      <c r="O251" s="3">
        <v>16</v>
      </c>
      <c r="P251" s="3"/>
      <c r="Q251" s="3">
        <v>1</v>
      </c>
      <c r="R251" s="3"/>
      <c r="S251" s="3"/>
      <c r="T251" s="3"/>
    </row>
    <row r="252" spans="1:20">
      <c r="A252" s="3" t="s">
        <v>853</v>
      </c>
      <c r="B252" s="3"/>
      <c r="C252" s="3">
        <v>16</v>
      </c>
      <c r="D252" s="3">
        <v>4</v>
      </c>
      <c r="E252" s="3" t="s">
        <v>1459</v>
      </c>
      <c r="F252" s="3" t="s">
        <v>2804</v>
      </c>
      <c r="G252" s="3" t="s">
        <v>2405</v>
      </c>
      <c r="H252" s="3" t="s">
        <v>1145</v>
      </c>
      <c r="I252" s="3">
        <v>4</v>
      </c>
      <c r="J252" s="3"/>
      <c r="K252" s="3"/>
      <c r="L252" s="3"/>
      <c r="M252" s="3"/>
      <c r="N252" s="3"/>
      <c r="O252" s="3">
        <v>10</v>
      </c>
      <c r="P252" s="3"/>
      <c r="Q252" s="3">
        <v>1</v>
      </c>
      <c r="R252" s="3">
        <v>4</v>
      </c>
      <c r="S252" s="3"/>
      <c r="T252" s="3"/>
    </row>
    <row r="253" spans="1:20">
      <c r="A253" s="3" t="s">
        <v>856</v>
      </c>
      <c r="B253" s="3"/>
      <c r="C253" s="3">
        <v>10</v>
      </c>
      <c r="D253" s="3">
        <v>4</v>
      </c>
      <c r="E253" s="3" t="s">
        <v>633</v>
      </c>
      <c r="F253" s="3" t="s">
        <v>3867</v>
      </c>
      <c r="G253" s="3" t="s">
        <v>3745</v>
      </c>
      <c r="H253" s="3" t="s">
        <v>132</v>
      </c>
      <c r="I253" s="3">
        <v>4</v>
      </c>
      <c r="J253" s="3"/>
      <c r="K253" s="3"/>
      <c r="L253" s="3"/>
      <c r="M253" s="3"/>
      <c r="N253" s="3"/>
      <c r="O253" s="3">
        <v>10</v>
      </c>
      <c r="P253" s="3"/>
      <c r="Q253" s="3">
        <v>4</v>
      </c>
      <c r="R253" s="3"/>
      <c r="S253" s="3"/>
      <c r="T253" s="3"/>
    </row>
    <row r="254" spans="1:20">
      <c r="A254" s="3" t="s">
        <v>849</v>
      </c>
      <c r="B254" s="3"/>
      <c r="C254" s="3">
        <v>10</v>
      </c>
      <c r="D254" s="3">
        <v>4</v>
      </c>
      <c r="E254" s="3" t="s">
        <v>4208</v>
      </c>
      <c r="F254" s="3" t="s">
        <v>4209</v>
      </c>
      <c r="G254" s="3" t="s">
        <v>4203</v>
      </c>
      <c r="H254" s="3"/>
      <c r="I254" s="3">
        <v>4</v>
      </c>
      <c r="J254" s="3"/>
      <c r="K254" s="3"/>
      <c r="L254" s="3"/>
      <c r="M254" s="3"/>
      <c r="N254" s="3"/>
      <c r="O254" s="3">
        <v>10</v>
      </c>
      <c r="P254" s="3"/>
      <c r="Q254" s="3"/>
      <c r="R254" s="3">
        <v>8</v>
      </c>
      <c r="S254" s="3"/>
      <c r="T254" s="3"/>
    </row>
    <row r="255" spans="1:20">
      <c r="A255" s="3" t="s">
        <v>863</v>
      </c>
      <c r="B255" s="3"/>
      <c r="C255" s="3">
        <v>5</v>
      </c>
      <c r="D255" s="3">
        <v>4</v>
      </c>
      <c r="E255" s="3" t="s">
        <v>530</v>
      </c>
      <c r="F255" s="3" t="s">
        <v>531</v>
      </c>
      <c r="G255" s="3" t="s">
        <v>103</v>
      </c>
      <c r="H255" s="3" t="s">
        <v>23</v>
      </c>
      <c r="I255" s="3">
        <v>4</v>
      </c>
      <c r="J255" s="3"/>
      <c r="K255" s="3"/>
      <c r="L255" s="3"/>
      <c r="M255" s="3"/>
      <c r="N255" s="3"/>
      <c r="O255" s="3">
        <v>5</v>
      </c>
      <c r="P255" s="3"/>
      <c r="Q255" s="3"/>
      <c r="R255" s="3">
        <v>1</v>
      </c>
      <c r="S255" s="3"/>
      <c r="T255" s="3"/>
    </row>
    <row r="256" spans="1:20">
      <c r="A256" s="3" t="s">
        <v>849</v>
      </c>
      <c r="B256" s="3"/>
      <c r="C256" s="3">
        <v>5</v>
      </c>
      <c r="D256" s="3">
        <v>4</v>
      </c>
      <c r="E256" s="3" t="s">
        <v>530</v>
      </c>
      <c r="F256" s="3" t="s">
        <v>531</v>
      </c>
      <c r="G256" s="3" t="s">
        <v>103</v>
      </c>
      <c r="H256" s="3" t="s">
        <v>23</v>
      </c>
      <c r="I256" s="3">
        <v>4</v>
      </c>
      <c r="J256" s="3"/>
      <c r="K256" s="3"/>
      <c r="L256" s="3"/>
      <c r="M256" s="3"/>
      <c r="N256" s="3"/>
      <c r="O256" s="3">
        <v>5</v>
      </c>
      <c r="P256" s="3"/>
      <c r="Q256" s="3"/>
      <c r="R256" s="3">
        <v>1</v>
      </c>
      <c r="S256" s="3"/>
      <c r="T256" s="3"/>
    </row>
    <row r="257" spans="1:20">
      <c r="A257" s="3" t="s">
        <v>849</v>
      </c>
      <c r="B257" s="3"/>
      <c r="C257" s="3">
        <v>127</v>
      </c>
      <c r="D257" s="3">
        <v>5</v>
      </c>
      <c r="E257" s="3" t="s">
        <v>236</v>
      </c>
      <c r="F257" s="3" t="s">
        <v>1190</v>
      </c>
      <c r="G257" s="3" t="s">
        <v>29</v>
      </c>
      <c r="H257" s="3" t="s">
        <v>23</v>
      </c>
      <c r="I257" s="3">
        <v>5</v>
      </c>
      <c r="J257" s="3">
        <v>12</v>
      </c>
      <c r="K257" s="3">
        <v>0</v>
      </c>
      <c r="L257" s="3">
        <v>1</v>
      </c>
      <c r="M257" s="3"/>
      <c r="N257" s="3" t="s">
        <v>40</v>
      </c>
      <c r="O257" s="3">
        <v>98</v>
      </c>
      <c r="P257" s="3"/>
      <c r="Q257" s="3">
        <v>35</v>
      </c>
      <c r="R257" s="3">
        <v>33</v>
      </c>
      <c r="S257" s="4">
        <v>14367</v>
      </c>
      <c r="T257" s="5">
        <v>0.4728</v>
      </c>
    </row>
    <row r="258" spans="1:20">
      <c r="A258" s="3" t="s">
        <v>849</v>
      </c>
      <c r="B258" s="3"/>
      <c r="C258" s="3">
        <v>110</v>
      </c>
      <c r="D258" s="3">
        <v>5</v>
      </c>
      <c r="E258" s="3" t="s">
        <v>1177</v>
      </c>
      <c r="F258" s="3" t="s">
        <v>1178</v>
      </c>
      <c r="G258" s="3" t="s">
        <v>131</v>
      </c>
      <c r="H258" s="3" t="s">
        <v>23</v>
      </c>
      <c r="I258" s="3">
        <v>5</v>
      </c>
      <c r="J258" s="3">
        <v>12</v>
      </c>
      <c r="K258" s="3"/>
      <c r="L258" s="3"/>
      <c r="M258" s="3"/>
      <c r="N258" s="3"/>
      <c r="O258" s="3">
        <v>83</v>
      </c>
      <c r="P258" s="3"/>
      <c r="Q258" s="3">
        <v>48</v>
      </c>
      <c r="R258" s="3">
        <v>16</v>
      </c>
      <c r="S258" s="3"/>
      <c r="T258" s="3"/>
    </row>
    <row r="259" spans="1:20">
      <c r="A259" s="3" t="s">
        <v>2803</v>
      </c>
      <c r="B259" s="3"/>
      <c r="C259" s="3">
        <v>97</v>
      </c>
      <c r="D259" s="3">
        <v>5</v>
      </c>
      <c r="E259" s="3" t="s">
        <v>482</v>
      </c>
      <c r="F259" s="3" t="s">
        <v>3896</v>
      </c>
      <c r="G259" s="3" t="s">
        <v>3666</v>
      </c>
      <c r="H259" s="3" t="s">
        <v>338</v>
      </c>
      <c r="I259" s="3">
        <v>5</v>
      </c>
      <c r="J259" s="3"/>
      <c r="K259" s="3"/>
      <c r="L259" s="3"/>
      <c r="M259" s="3"/>
      <c r="N259" s="3"/>
      <c r="O259" s="3">
        <v>74</v>
      </c>
      <c r="P259" s="3"/>
      <c r="Q259" s="3">
        <v>14</v>
      </c>
      <c r="R259" s="3"/>
      <c r="S259" s="3"/>
      <c r="T259" s="3"/>
    </row>
    <row r="260" spans="1:20">
      <c r="A260" s="3" t="s">
        <v>846</v>
      </c>
      <c r="B260" s="3"/>
      <c r="C260" s="3">
        <v>73</v>
      </c>
      <c r="D260" s="3">
        <v>5</v>
      </c>
      <c r="E260" s="3" t="s">
        <v>482</v>
      </c>
      <c r="F260" s="3" t="s">
        <v>1119</v>
      </c>
      <c r="G260" s="3" t="s">
        <v>29</v>
      </c>
      <c r="H260" s="3" t="s">
        <v>23</v>
      </c>
      <c r="I260" s="3">
        <v>5</v>
      </c>
      <c r="J260" s="3">
        <v>11</v>
      </c>
      <c r="K260" s="3"/>
      <c r="L260" s="3"/>
      <c r="M260" s="3"/>
      <c r="N260" s="3"/>
      <c r="O260" s="3">
        <v>65</v>
      </c>
      <c r="P260" s="3"/>
      <c r="Q260" s="3">
        <v>27</v>
      </c>
      <c r="R260" s="3">
        <v>1</v>
      </c>
      <c r="S260" s="3"/>
      <c r="T260" s="3"/>
    </row>
    <row r="261" spans="1:20">
      <c r="A261" s="3" t="s">
        <v>844</v>
      </c>
      <c r="B261" s="3"/>
      <c r="C261" s="3">
        <v>73</v>
      </c>
      <c r="D261" s="3">
        <v>5</v>
      </c>
      <c r="E261" s="3" t="s">
        <v>56</v>
      </c>
      <c r="F261" s="3" t="s">
        <v>1121</v>
      </c>
      <c r="G261" s="3" t="s">
        <v>131</v>
      </c>
      <c r="H261" s="3" t="s">
        <v>39</v>
      </c>
      <c r="I261" s="3">
        <v>5</v>
      </c>
      <c r="J261" s="3"/>
      <c r="K261" s="3"/>
      <c r="L261" s="3"/>
      <c r="M261" s="3"/>
      <c r="N261" s="3"/>
      <c r="O261" s="3">
        <v>73</v>
      </c>
      <c r="P261" s="3"/>
      <c r="Q261" s="3">
        <v>11</v>
      </c>
      <c r="R261" s="3"/>
      <c r="S261" s="3"/>
      <c r="T261" s="3"/>
    </row>
    <row r="262" spans="1:20">
      <c r="A262" s="3" t="s">
        <v>2799</v>
      </c>
      <c r="B262" s="3"/>
      <c r="C262" s="3">
        <v>73</v>
      </c>
      <c r="D262" s="3">
        <v>5</v>
      </c>
      <c r="E262" s="3" t="s">
        <v>893</v>
      </c>
      <c r="F262" s="3" t="s">
        <v>2861</v>
      </c>
      <c r="G262" s="3" t="s">
        <v>2414</v>
      </c>
      <c r="H262" s="3" t="s">
        <v>132</v>
      </c>
      <c r="I262" s="3">
        <v>5</v>
      </c>
      <c r="J262" s="3"/>
      <c r="K262" s="3">
        <v>0</v>
      </c>
      <c r="L262" s="3">
        <v>1</v>
      </c>
      <c r="M262" s="3"/>
      <c r="N262" s="3" t="s">
        <v>294</v>
      </c>
      <c r="O262" s="3">
        <v>49</v>
      </c>
      <c r="P262" s="3"/>
      <c r="Q262" s="3">
        <v>12</v>
      </c>
      <c r="R262" s="3">
        <v>14</v>
      </c>
      <c r="S262" s="4">
        <v>9784</v>
      </c>
      <c r="T262" s="5">
        <v>5.57E-2</v>
      </c>
    </row>
    <row r="263" spans="1:20">
      <c r="A263" s="3" t="s">
        <v>2795</v>
      </c>
      <c r="B263" s="3"/>
      <c r="C263" s="3">
        <v>72</v>
      </c>
      <c r="D263" s="3">
        <v>5</v>
      </c>
      <c r="E263" s="3" t="s">
        <v>202</v>
      </c>
      <c r="F263" s="3" t="s">
        <v>1117</v>
      </c>
      <c r="G263" s="3" t="s">
        <v>131</v>
      </c>
      <c r="H263" s="3" t="s">
        <v>23</v>
      </c>
      <c r="I263" s="3">
        <v>5</v>
      </c>
      <c r="J263" s="3"/>
      <c r="K263" s="3">
        <v>0</v>
      </c>
      <c r="L263" s="3">
        <v>1</v>
      </c>
      <c r="M263" s="3"/>
      <c r="N263" s="3" t="s">
        <v>40</v>
      </c>
      <c r="O263" s="3">
        <v>70</v>
      </c>
      <c r="P263" s="3"/>
      <c r="Q263" s="3">
        <v>11</v>
      </c>
      <c r="R263" s="3">
        <v>5</v>
      </c>
      <c r="S263" s="6">
        <v>2409.5</v>
      </c>
      <c r="T263" s="5">
        <v>-0.64890000000000003</v>
      </c>
    </row>
    <row r="264" spans="1:20">
      <c r="A264" s="3" t="s">
        <v>2797</v>
      </c>
      <c r="B264" s="3"/>
      <c r="C264" s="3">
        <v>49</v>
      </c>
      <c r="D264" s="3">
        <v>5</v>
      </c>
      <c r="E264" s="3" t="s">
        <v>88</v>
      </c>
      <c r="F264" s="3" t="s">
        <v>1089</v>
      </c>
      <c r="G264" s="3" t="s">
        <v>29</v>
      </c>
      <c r="H264" s="3" t="s">
        <v>39</v>
      </c>
      <c r="I264" s="3">
        <v>5</v>
      </c>
      <c r="J264" s="3">
        <v>13</v>
      </c>
      <c r="K264" s="3"/>
      <c r="L264" s="3"/>
      <c r="M264" s="3"/>
      <c r="N264" s="3"/>
      <c r="O264" s="3">
        <v>39</v>
      </c>
      <c r="P264" s="3"/>
      <c r="Q264" s="3">
        <v>6</v>
      </c>
      <c r="R264" s="3">
        <v>8</v>
      </c>
      <c r="S264" s="3"/>
      <c r="T264" s="3"/>
    </row>
    <row r="265" spans="1:20">
      <c r="A265" s="3" t="s">
        <v>835</v>
      </c>
      <c r="B265" s="3"/>
      <c r="C265" s="3">
        <v>45</v>
      </c>
      <c r="D265" s="3">
        <v>5</v>
      </c>
      <c r="E265" s="3" t="s">
        <v>73</v>
      </c>
      <c r="F265" s="3" t="s">
        <v>1063</v>
      </c>
      <c r="G265" s="3" t="s">
        <v>29</v>
      </c>
      <c r="H265" s="3" t="s">
        <v>39</v>
      </c>
      <c r="I265" s="3">
        <v>5</v>
      </c>
      <c r="J265" s="3">
        <v>14</v>
      </c>
      <c r="K265" s="3"/>
      <c r="L265" s="3"/>
      <c r="M265" s="3"/>
      <c r="N265" s="3"/>
      <c r="O265" s="3">
        <v>41</v>
      </c>
      <c r="P265" s="3"/>
      <c r="Q265" s="3">
        <v>8</v>
      </c>
      <c r="R265" s="3">
        <v>1</v>
      </c>
      <c r="S265" s="3"/>
      <c r="T265" s="3"/>
    </row>
    <row r="266" spans="1:20">
      <c r="A266" s="3" t="s">
        <v>835</v>
      </c>
      <c r="B266" s="3"/>
      <c r="C266" s="3">
        <v>43</v>
      </c>
      <c r="D266" s="3">
        <v>5</v>
      </c>
      <c r="E266" s="3" t="s">
        <v>27</v>
      </c>
      <c r="F266" s="3" t="s">
        <v>1055</v>
      </c>
      <c r="G266" s="3" t="s">
        <v>29</v>
      </c>
      <c r="H266" s="3" t="s">
        <v>23</v>
      </c>
      <c r="I266" s="3">
        <v>5</v>
      </c>
      <c r="J266" s="3">
        <v>51</v>
      </c>
      <c r="K266" s="3"/>
      <c r="L266" s="3"/>
      <c r="M266" s="3"/>
      <c r="N266" s="3"/>
      <c r="O266" s="3">
        <v>41</v>
      </c>
      <c r="P266" s="3"/>
      <c r="Q266" s="3">
        <v>16</v>
      </c>
      <c r="R266" s="3">
        <v>7</v>
      </c>
      <c r="S266" s="3"/>
      <c r="T266" s="5">
        <v>-0.26219999999999999</v>
      </c>
    </row>
    <row r="267" spans="1:20">
      <c r="A267" s="3" t="s">
        <v>837</v>
      </c>
      <c r="B267" s="3"/>
      <c r="C267" s="3">
        <v>28</v>
      </c>
      <c r="D267" s="3">
        <v>5</v>
      </c>
      <c r="E267" s="3" t="s">
        <v>236</v>
      </c>
      <c r="F267" s="3" t="s">
        <v>3890</v>
      </c>
      <c r="G267" s="3" t="s">
        <v>3666</v>
      </c>
      <c r="H267" s="3" t="s">
        <v>54</v>
      </c>
      <c r="I267" s="3">
        <v>5</v>
      </c>
      <c r="J267" s="3"/>
      <c r="K267" s="4">
        <v>3478</v>
      </c>
      <c r="L267" s="3">
        <v>36</v>
      </c>
      <c r="M267" s="3" t="s">
        <v>24</v>
      </c>
      <c r="N267" s="3" t="s">
        <v>1434</v>
      </c>
      <c r="O267" s="3">
        <v>17</v>
      </c>
      <c r="P267" s="3"/>
      <c r="Q267" s="3">
        <v>4</v>
      </c>
      <c r="R267" s="3">
        <v>5</v>
      </c>
      <c r="S267" s="3"/>
      <c r="T267" s="5">
        <v>0.37930000000000003</v>
      </c>
    </row>
    <row r="268" spans="1:20">
      <c r="A268" s="3" t="s">
        <v>840</v>
      </c>
      <c r="B268" s="3"/>
      <c r="C268" s="3">
        <v>27</v>
      </c>
      <c r="D268" s="3">
        <v>5</v>
      </c>
      <c r="E268" s="3" t="s">
        <v>442</v>
      </c>
      <c r="F268" s="3" t="s">
        <v>3888</v>
      </c>
      <c r="G268" s="3" t="s">
        <v>3666</v>
      </c>
      <c r="H268" s="3"/>
      <c r="I268" s="3">
        <v>5</v>
      </c>
      <c r="J268" s="3"/>
      <c r="K268" s="3">
        <v>18</v>
      </c>
      <c r="L268" s="3">
        <v>64</v>
      </c>
      <c r="M268" s="3" t="s">
        <v>24</v>
      </c>
      <c r="N268" s="3" t="s">
        <v>425</v>
      </c>
      <c r="O268" s="3">
        <v>18</v>
      </c>
      <c r="P268" s="3"/>
      <c r="Q268" s="3">
        <v>3</v>
      </c>
      <c r="R268" s="3">
        <v>14</v>
      </c>
      <c r="S268" s="6">
        <v>4916225.83</v>
      </c>
      <c r="T268" s="5">
        <v>2.0899999999999998E-2</v>
      </c>
    </row>
    <row r="269" spans="1:20">
      <c r="A269" s="3" t="s">
        <v>842</v>
      </c>
      <c r="B269" s="3"/>
      <c r="C269" s="3">
        <v>19</v>
      </c>
      <c r="D269" s="3">
        <v>5</v>
      </c>
      <c r="E269" s="3" t="s">
        <v>838</v>
      </c>
      <c r="F269" s="3" t="s">
        <v>878</v>
      </c>
      <c r="G269" s="3" t="s">
        <v>29</v>
      </c>
      <c r="H269" s="3" t="s">
        <v>39</v>
      </c>
      <c r="I269" s="3">
        <v>5</v>
      </c>
      <c r="J269" s="3"/>
      <c r="K269" s="3"/>
      <c r="L269" s="3"/>
      <c r="M269" s="3"/>
      <c r="N269" s="3"/>
      <c r="O269" s="3">
        <v>19</v>
      </c>
      <c r="P269" s="3"/>
      <c r="Q269" s="3">
        <v>3</v>
      </c>
      <c r="R269" s="3"/>
      <c r="S269" s="3"/>
      <c r="T269" s="3"/>
    </row>
    <row r="270" spans="1:20">
      <c r="A270" s="3" t="s">
        <v>2789</v>
      </c>
      <c r="B270" s="3"/>
      <c r="C270" s="3">
        <v>11</v>
      </c>
      <c r="D270" s="3">
        <v>5</v>
      </c>
      <c r="E270" s="3" t="s">
        <v>482</v>
      </c>
      <c r="F270" s="3" t="s">
        <v>3871</v>
      </c>
      <c r="G270" s="3" t="s">
        <v>3745</v>
      </c>
      <c r="H270" s="3"/>
      <c r="I270" s="3">
        <v>5</v>
      </c>
      <c r="J270" s="3"/>
      <c r="K270" s="3"/>
      <c r="L270" s="3"/>
      <c r="M270" s="3"/>
      <c r="N270" s="3"/>
      <c r="O270" s="3">
        <v>10</v>
      </c>
      <c r="P270" s="3"/>
      <c r="Q270" s="3"/>
      <c r="R270" s="3"/>
      <c r="S270" s="3"/>
      <c r="T270" s="3"/>
    </row>
    <row r="271" spans="1:20">
      <c r="A271" s="3" t="s">
        <v>824</v>
      </c>
      <c r="B271" s="3"/>
      <c r="C271" s="3">
        <v>47</v>
      </c>
      <c r="D271" s="3">
        <v>6</v>
      </c>
      <c r="E271" s="3" t="s">
        <v>439</v>
      </c>
      <c r="F271" s="3" t="s">
        <v>1074</v>
      </c>
      <c r="G271" s="3" t="s">
        <v>1020</v>
      </c>
      <c r="H271" s="3" t="s">
        <v>23</v>
      </c>
      <c r="I271" s="3">
        <v>6</v>
      </c>
      <c r="J271" s="3">
        <v>14</v>
      </c>
      <c r="K271" s="3"/>
      <c r="L271" s="3"/>
      <c r="M271" s="3"/>
      <c r="N271" s="3"/>
      <c r="O271" s="3">
        <v>45</v>
      </c>
      <c r="P271" s="3"/>
      <c r="Q271" s="3">
        <v>5</v>
      </c>
      <c r="R271" s="3">
        <v>5</v>
      </c>
      <c r="S271" s="6">
        <v>1961.33</v>
      </c>
      <c r="T271" s="5">
        <v>-0.35909999999999997</v>
      </c>
    </row>
    <row r="272" spans="1:20">
      <c r="A272" s="3" t="s">
        <v>827</v>
      </c>
      <c r="B272" s="3"/>
      <c r="C272" s="3">
        <v>47</v>
      </c>
      <c r="D272" s="3">
        <v>6</v>
      </c>
      <c r="E272" s="3" t="s">
        <v>439</v>
      </c>
      <c r="F272" s="3" t="s">
        <v>1074</v>
      </c>
      <c r="G272" s="3" t="s">
        <v>1020</v>
      </c>
      <c r="H272" s="3" t="s">
        <v>23</v>
      </c>
      <c r="I272" s="3">
        <v>6</v>
      </c>
      <c r="J272" s="3">
        <v>14</v>
      </c>
      <c r="K272" s="3"/>
      <c r="L272" s="3"/>
      <c r="M272" s="3"/>
      <c r="N272" s="3"/>
      <c r="O272" s="3">
        <v>45</v>
      </c>
      <c r="P272" s="3"/>
      <c r="Q272" s="3">
        <v>5</v>
      </c>
      <c r="R272" s="3">
        <v>5</v>
      </c>
      <c r="S272" s="6">
        <v>1961.33</v>
      </c>
      <c r="T272" s="5">
        <v>-0.35909999999999997</v>
      </c>
    </row>
    <row r="273" spans="1:20">
      <c r="A273" s="3" t="s">
        <v>3878</v>
      </c>
      <c r="B273" s="3"/>
      <c r="C273" s="3">
        <v>46</v>
      </c>
      <c r="D273" s="3">
        <v>6</v>
      </c>
      <c r="E273" s="3" t="s">
        <v>56</v>
      </c>
      <c r="F273" s="3" t="s">
        <v>2847</v>
      </c>
      <c r="G273" s="3" t="s">
        <v>2780</v>
      </c>
      <c r="H273" s="3" t="s">
        <v>661</v>
      </c>
      <c r="I273" s="3">
        <v>6</v>
      </c>
      <c r="J273" s="3"/>
      <c r="K273" s="3"/>
      <c r="L273" s="3"/>
      <c r="M273" s="3"/>
      <c r="N273" s="3"/>
      <c r="O273" s="3">
        <v>36</v>
      </c>
      <c r="P273" s="3"/>
      <c r="Q273" s="3">
        <v>13</v>
      </c>
      <c r="R273" s="3">
        <v>15</v>
      </c>
      <c r="S273" s="3"/>
      <c r="T273" s="3"/>
    </row>
    <row r="274" spans="1:20">
      <c r="A274" s="3" t="s">
        <v>2793</v>
      </c>
      <c r="B274" s="3"/>
      <c r="C274" s="3">
        <v>45</v>
      </c>
      <c r="D274" s="3">
        <v>6</v>
      </c>
      <c r="E274" s="3" t="s">
        <v>1065</v>
      </c>
      <c r="F274" s="3" t="s">
        <v>1066</v>
      </c>
      <c r="G274" s="3" t="s">
        <v>29</v>
      </c>
      <c r="H274" s="3" t="s">
        <v>39</v>
      </c>
      <c r="I274" s="3">
        <v>6</v>
      </c>
      <c r="J274" s="3"/>
      <c r="K274" s="3"/>
      <c r="L274" s="3"/>
      <c r="M274" s="3"/>
      <c r="N274" s="3"/>
      <c r="O274" s="3">
        <v>42</v>
      </c>
      <c r="P274" s="3"/>
      <c r="Q274" s="3">
        <v>8</v>
      </c>
      <c r="R274" s="3">
        <v>2</v>
      </c>
      <c r="S274" s="3"/>
      <c r="T274" s="3"/>
    </row>
    <row r="275" spans="1:20">
      <c r="A275" s="3" t="s">
        <v>831</v>
      </c>
      <c r="B275" s="3"/>
      <c r="C275" s="3">
        <v>41</v>
      </c>
      <c r="D275" s="3">
        <v>6</v>
      </c>
      <c r="E275" s="3" t="s">
        <v>134</v>
      </c>
      <c r="F275" s="3" t="s">
        <v>1045</v>
      </c>
      <c r="G275" s="3" t="s">
        <v>29</v>
      </c>
      <c r="H275" s="3" t="s">
        <v>39</v>
      </c>
      <c r="I275" s="3">
        <v>6</v>
      </c>
      <c r="J275" s="3"/>
      <c r="K275" s="3"/>
      <c r="L275" s="3"/>
      <c r="M275" s="3"/>
      <c r="N275" s="3"/>
      <c r="O275" s="3">
        <v>40</v>
      </c>
      <c r="P275" s="3"/>
      <c r="Q275" s="3">
        <v>1</v>
      </c>
      <c r="R275" s="3">
        <v>1</v>
      </c>
      <c r="S275" s="3"/>
      <c r="T275" s="3"/>
    </row>
    <row r="276" spans="1:20">
      <c r="A276" s="3" t="s">
        <v>833</v>
      </c>
      <c r="B276" s="3"/>
      <c r="C276" s="3">
        <v>39</v>
      </c>
      <c r="D276" s="3">
        <v>6</v>
      </c>
      <c r="E276" s="3" t="s">
        <v>186</v>
      </c>
      <c r="F276" s="3" t="s">
        <v>1038</v>
      </c>
      <c r="G276" s="3" t="s">
        <v>29</v>
      </c>
      <c r="H276" s="3" t="s">
        <v>23</v>
      </c>
      <c r="I276" s="3">
        <v>6</v>
      </c>
      <c r="J276" s="3"/>
      <c r="K276" s="3"/>
      <c r="L276" s="3"/>
      <c r="M276" s="3"/>
      <c r="N276" s="3"/>
      <c r="O276" s="3">
        <v>32</v>
      </c>
      <c r="P276" s="3"/>
      <c r="Q276" s="3">
        <v>4</v>
      </c>
      <c r="R276" s="3">
        <v>7</v>
      </c>
      <c r="S276" s="3"/>
      <c r="T276" s="3"/>
    </row>
    <row r="277" spans="1:20">
      <c r="A277" s="3" t="s">
        <v>2787</v>
      </c>
      <c r="B277" s="3"/>
      <c r="C277" s="3">
        <v>25</v>
      </c>
      <c r="D277" s="3">
        <v>6</v>
      </c>
      <c r="E277" s="3" t="s">
        <v>93</v>
      </c>
      <c r="F277" s="3" t="s">
        <v>957</v>
      </c>
      <c r="G277" s="3" t="s">
        <v>29</v>
      </c>
      <c r="H277" s="3" t="s">
        <v>84</v>
      </c>
      <c r="I277" s="3">
        <v>6</v>
      </c>
      <c r="J277" s="3"/>
      <c r="K277" s="3"/>
      <c r="L277" s="3"/>
      <c r="M277" s="3"/>
      <c r="N277" s="3"/>
      <c r="O277" s="3">
        <v>24</v>
      </c>
      <c r="P277" s="3"/>
      <c r="Q277" s="3">
        <v>6</v>
      </c>
      <c r="R277" s="3"/>
      <c r="S277" s="3"/>
      <c r="T277" s="3"/>
    </row>
    <row r="278" spans="1:20">
      <c r="A278" s="3" t="s">
        <v>2791</v>
      </c>
      <c r="B278" s="3"/>
      <c r="C278" s="3">
        <v>18</v>
      </c>
      <c r="D278" s="3">
        <v>6</v>
      </c>
      <c r="E278" s="3" t="s">
        <v>70</v>
      </c>
      <c r="F278" s="3" t="s">
        <v>2806</v>
      </c>
      <c r="G278" s="3" t="s">
        <v>2807</v>
      </c>
      <c r="H278" s="3" t="s">
        <v>2808</v>
      </c>
      <c r="I278" s="3">
        <v>6</v>
      </c>
      <c r="J278" s="3"/>
      <c r="K278" s="3">
        <v>0</v>
      </c>
      <c r="L278" s="3">
        <v>1</v>
      </c>
      <c r="M278" s="3"/>
      <c r="N278" s="3" t="s">
        <v>25</v>
      </c>
      <c r="O278" s="3">
        <v>14</v>
      </c>
      <c r="P278" s="3"/>
      <c r="Q278" s="3">
        <v>3</v>
      </c>
      <c r="R278" s="3">
        <v>5</v>
      </c>
      <c r="S278" s="6">
        <v>3654.33</v>
      </c>
      <c r="T278" s="5">
        <v>-0.47489999999999999</v>
      </c>
    </row>
    <row r="279" spans="1:20">
      <c r="A279" s="3" t="s">
        <v>2773</v>
      </c>
      <c r="B279" s="3"/>
      <c r="C279" s="3">
        <v>131</v>
      </c>
      <c r="D279" s="3">
        <v>7</v>
      </c>
      <c r="E279" s="3" t="s">
        <v>152</v>
      </c>
      <c r="F279" s="3" t="s">
        <v>1192</v>
      </c>
      <c r="G279" s="3" t="s">
        <v>22</v>
      </c>
      <c r="H279" s="3" t="s">
        <v>1193</v>
      </c>
      <c r="I279" s="3">
        <v>7</v>
      </c>
      <c r="J279" s="3"/>
      <c r="K279" s="3"/>
      <c r="L279" s="3"/>
      <c r="M279" s="3"/>
      <c r="N279" s="3"/>
      <c r="O279" s="3">
        <v>128</v>
      </c>
      <c r="P279" s="3"/>
      <c r="Q279" s="3">
        <v>48</v>
      </c>
      <c r="R279" s="3">
        <v>68</v>
      </c>
      <c r="S279" s="6">
        <v>44232405.670000002</v>
      </c>
      <c r="T279" s="5">
        <v>2.7000000000000001E-3</v>
      </c>
    </row>
    <row r="280" spans="1:20">
      <c r="A280" s="3" t="s">
        <v>2784</v>
      </c>
      <c r="B280" s="3"/>
      <c r="C280" s="3">
        <v>131</v>
      </c>
      <c r="D280" s="3">
        <v>7</v>
      </c>
      <c r="E280" s="3" t="s">
        <v>152</v>
      </c>
      <c r="F280" s="3" t="s">
        <v>1192</v>
      </c>
      <c r="G280" s="3" t="s">
        <v>22</v>
      </c>
      <c r="H280" s="3" t="s">
        <v>1193</v>
      </c>
      <c r="I280" s="3">
        <v>7</v>
      </c>
      <c r="J280" s="3"/>
      <c r="K280" s="3"/>
      <c r="L280" s="3"/>
      <c r="M280" s="3"/>
      <c r="N280" s="3"/>
      <c r="O280" s="3">
        <v>128</v>
      </c>
      <c r="P280" s="3"/>
      <c r="Q280" s="3">
        <v>48</v>
      </c>
      <c r="R280" s="3">
        <v>68</v>
      </c>
      <c r="S280" s="6">
        <v>44232405.670000002</v>
      </c>
      <c r="T280" s="5">
        <v>2.7000000000000001E-3</v>
      </c>
    </row>
    <row r="281" spans="1:20">
      <c r="A281" s="3" t="s">
        <v>820</v>
      </c>
      <c r="B281" s="3"/>
      <c r="C281" s="3">
        <v>117</v>
      </c>
      <c r="D281" s="3">
        <v>7</v>
      </c>
      <c r="E281" s="3" t="s">
        <v>439</v>
      </c>
      <c r="F281" s="3" t="s">
        <v>1184</v>
      </c>
      <c r="G281" s="3" t="s">
        <v>131</v>
      </c>
      <c r="H281" s="3" t="s">
        <v>132</v>
      </c>
      <c r="I281" s="3">
        <v>7</v>
      </c>
      <c r="J281" s="3">
        <v>13</v>
      </c>
      <c r="K281" s="3"/>
      <c r="L281" s="3"/>
      <c r="M281" s="3"/>
      <c r="N281" s="3"/>
      <c r="O281" s="3">
        <v>105</v>
      </c>
      <c r="P281" s="3"/>
      <c r="Q281" s="3">
        <v>31</v>
      </c>
      <c r="R281" s="3">
        <v>5</v>
      </c>
      <c r="S281" s="3"/>
      <c r="T281" s="5">
        <v>-0.15440000000000001</v>
      </c>
    </row>
    <row r="282" spans="1:20">
      <c r="A282" s="3" t="s">
        <v>809</v>
      </c>
      <c r="B282" s="3"/>
      <c r="C282" s="3">
        <v>103</v>
      </c>
      <c r="D282" s="3">
        <v>7</v>
      </c>
      <c r="E282" s="3" t="s">
        <v>442</v>
      </c>
      <c r="F282" s="3" t="s">
        <v>1171</v>
      </c>
      <c r="G282" s="3" t="s">
        <v>29</v>
      </c>
      <c r="H282" s="3" t="s">
        <v>23</v>
      </c>
      <c r="I282" s="3">
        <v>7</v>
      </c>
      <c r="J282" s="3"/>
      <c r="K282" s="3"/>
      <c r="L282" s="3"/>
      <c r="M282" s="3"/>
      <c r="N282" s="3"/>
      <c r="O282" s="3">
        <v>99</v>
      </c>
      <c r="P282" s="3"/>
      <c r="Q282" s="3">
        <v>27</v>
      </c>
      <c r="R282" s="3"/>
      <c r="S282" s="4">
        <v>2216</v>
      </c>
      <c r="T282" s="5">
        <v>0.11310000000000001</v>
      </c>
    </row>
    <row r="283" spans="1:20">
      <c r="A283" s="3" t="s">
        <v>812</v>
      </c>
      <c r="B283" s="3"/>
      <c r="C283" s="3">
        <v>50</v>
      </c>
      <c r="D283" s="3">
        <v>7</v>
      </c>
      <c r="E283" s="3" t="s">
        <v>482</v>
      </c>
      <c r="F283" s="3" t="s">
        <v>1097</v>
      </c>
      <c r="G283" s="3" t="s">
        <v>29</v>
      </c>
      <c r="H283" s="3" t="s">
        <v>373</v>
      </c>
      <c r="I283" s="3">
        <v>7</v>
      </c>
      <c r="J283" s="3">
        <v>24</v>
      </c>
      <c r="K283" s="3"/>
      <c r="L283" s="3"/>
      <c r="M283" s="3"/>
      <c r="N283" s="3"/>
      <c r="O283" s="3">
        <v>49</v>
      </c>
      <c r="P283" s="3"/>
      <c r="Q283" s="3">
        <v>4</v>
      </c>
      <c r="R283" s="3"/>
      <c r="S283" s="3">
        <v>941.33</v>
      </c>
      <c r="T283" s="5">
        <v>0.46789999999999998</v>
      </c>
    </row>
    <row r="284" spans="1:20">
      <c r="A284" s="3" t="s">
        <v>814</v>
      </c>
      <c r="B284" s="3"/>
      <c r="C284" s="3">
        <v>30</v>
      </c>
      <c r="D284" s="3">
        <v>7</v>
      </c>
      <c r="E284" s="3" t="s">
        <v>482</v>
      </c>
      <c r="F284" s="3" t="s">
        <v>992</v>
      </c>
      <c r="G284" s="3" t="s">
        <v>29</v>
      </c>
      <c r="H284" s="3"/>
      <c r="I284" s="3">
        <v>7</v>
      </c>
      <c r="J284" s="3"/>
      <c r="K284" s="3"/>
      <c r="L284" s="3"/>
      <c r="M284" s="3"/>
      <c r="N284" s="3"/>
      <c r="O284" s="3">
        <v>26</v>
      </c>
      <c r="P284" s="3"/>
      <c r="Q284" s="3">
        <v>4</v>
      </c>
      <c r="R284" s="3">
        <v>26</v>
      </c>
      <c r="S284" s="6">
        <v>2334.17</v>
      </c>
      <c r="T284" s="5">
        <v>-0.17180000000000001</v>
      </c>
    </row>
    <row r="285" spans="1:20">
      <c r="A285" s="3" t="s">
        <v>2781</v>
      </c>
      <c r="B285" s="3"/>
      <c r="C285" s="3">
        <v>27</v>
      </c>
      <c r="D285" s="3">
        <v>7</v>
      </c>
      <c r="E285" s="3" t="s">
        <v>59</v>
      </c>
      <c r="F285" s="3" t="s">
        <v>979</v>
      </c>
      <c r="G285" s="3" t="s">
        <v>29</v>
      </c>
      <c r="H285" s="3" t="s">
        <v>23</v>
      </c>
      <c r="I285" s="3">
        <v>7</v>
      </c>
      <c r="J285" s="3"/>
      <c r="K285" s="3"/>
      <c r="L285" s="3"/>
      <c r="M285" s="3"/>
      <c r="N285" s="3"/>
      <c r="O285" s="3">
        <v>27</v>
      </c>
      <c r="P285" s="3"/>
      <c r="Q285" s="3">
        <v>14</v>
      </c>
      <c r="R285" s="3"/>
      <c r="S285" s="3"/>
      <c r="T285" s="3"/>
    </row>
    <row r="286" spans="1:20">
      <c r="A286" s="3" t="s">
        <v>822</v>
      </c>
      <c r="B286" s="3"/>
      <c r="C286" s="3">
        <v>23</v>
      </c>
      <c r="D286" s="3">
        <v>7</v>
      </c>
      <c r="E286" s="3" t="s">
        <v>37</v>
      </c>
      <c r="F286" s="3" t="s">
        <v>4096</v>
      </c>
      <c r="G286" s="3" t="s">
        <v>4031</v>
      </c>
      <c r="H286" s="3" t="s">
        <v>39</v>
      </c>
      <c r="I286" s="3">
        <v>7</v>
      </c>
      <c r="J286" s="3"/>
      <c r="K286" s="3"/>
      <c r="L286" s="3"/>
      <c r="M286" s="3"/>
      <c r="N286" s="3"/>
      <c r="O286" s="3">
        <v>22</v>
      </c>
      <c r="P286" s="3"/>
      <c r="Q286" s="3">
        <v>6</v>
      </c>
      <c r="R286" s="3"/>
      <c r="S286" s="3"/>
      <c r="T286" s="3"/>
    </row>
    <row r="287" spans="1:20">
      <c r="A287" s="3" t="s">
        <v>817</v>
      </c>
      <c r="B287" s="3"/>
      <c r="C287" s="3">
        <v>11</v>
      </c>
      <c r="D287" s="3">
        <v>7</v>
      </c>
      <c r="E287" s="3" t="s">
        <v>2068</v>
      </c>
      <c r="F287" s="3" t="s">
        <v>2767</v>
      </c>
      <c r="G287" s="3" t="s">
        <v>2405</v>
      </c>
      <c r="H287" s="3" t="s">
        <v>661</v>
      </c>
      <c r="I287" s="3">
        <v>7</v>
      </c>
      <c r="J287" s="3"/>
      <c r="K287" s="3"/>
      <c r="L287" s="3"/>
      <c r="M287" s="3"/>
      <c r="N287" s="3"/>
      <c r="O287" s="3">
        <v>8</v>
      </c>
      <c r="P287" s="3"/>
      <c r="Q287" s="3"/>
      <c r="R287" s="3"/>
      <c r="S287" s="3"/>
      <c r="T287" s="3"/>
    </row>
    <row r="288" spans="1:20">
      <c r="A288" s="3" t="s">
        <v>2775</v>
      </c>
      <c r="B288" s="3"/>
      <c r="C288" s="3">
        <v>142</v>
      </c>
      <c r="D288" s="3">
        <v>8</v>
      </c>
      <c r="E288" s="3" t="s">
        <v>27</v>
      </c>
      <c r="F288" s="3" t="s">
        <v>2868</v>
      </c>
      <c r="G288" s="3" t="s">
        <v>2414</v>
      </c>
      <c r="H288" s="3" t="s">
        <v>376</v>
      </c>
      <c r="I288" s="3">
        <v>8</v>
      </c>
      <c r="J288" s="3"/>
      <c r="K288" s="3">
        <v>0</v>
      </c>
      <c r="L288" s="3">
        <v>5</v>
      </c>
      <c r="M288" s="3"/>
      <c r="N288" s="3" t="s">
        <v>40</v>
      </c>
      <c r="O288" s="3">
        <v>86</v>
      </c>
      <c r="P288" s="3"/>
      <c r="Q288" s="3">
        <v>12</v>
      </c>
      <c r="R288" s="3">
        <v>4</v>
      </c>
      <c r="S288" s="6">
        <v>2017.17</v>
      </c>
      <c r="T288" s="5">
        <v>-0.46089999999999998</v>
      </c>
    </row>
    <row r="289" spans="1:20">
      <c r="A289" s="3" t="s">
        <v>2777</v>
      </c>
      <c r="B289" s="3"/>
      <c r="C289" s="3">
        <v>80</v>
      </c>
      <c r="D289" s="3">
        <v>8</v>
      </c>
      <c r="E289" s="3" t="s">
        <v>59</v>
      </c>
      <c r="F289" s="3" t="s">
        <v>1136</v>
      </c>
      <c r="G289" s="3" t="s">
        <v>29</v>
      </c>
      <c r="H289" s="3" t="s">
        <v>39</v>
      </c>
      <c r="I289" s="3">
        <v>8</v>
      </c>
      <c r="J289" s="3"/>
      <c r="K289" s="3"/>
      <c r="L289" s="3"/>
      <c r="M289" s="3"/>
      <c r="N289" s="3"/>
      <c r="O289" s="3">
        <v>75</v>
      </c>
      <c r="P289" s="3"/>
      <c r="Q289" s="3">
        <v>20</v>
      </c>
      <c r="R289" s="3">
        <v>2</v>
      </c>
      <c r="S289" s="3"/>
      <c r="T289" s="3"/>
    </row>
    <row r="290" spans="1:20">
      <c r="A290" s="3" t="s">
        <v>3576</v>
      </c>
      <c r="B290" s="3"/>
      <c r="C290" s="3">
        <v>76</v>
      </c>
      <c r="D290" s="3">
        <v>8</v>
      </c>
      <c r="E290" s="3" t="s">
        <v>307</v>
      </c>
      <c r="F290" s="3" t="s">
        <v>1123</v>
      </c>
      <c r="G290" s="3" t="s">
        <v>29</v>
      </c>
      <c r="H290" s="3" t="s">
        <v>95</v>
      </c>
      <c r="I290" s="3">
        <v>8</v>
      </c>
      <c r="J290" s="3">
        <v>12</v>
      </c>
      <c r="K290" s="3"/>
      <c r="L290" s="3"/>
      <c r="M290" s="3"/>
      <c r="N290" s="3"/>
      <c r="O290" s="3">
        <v>55</v>
      </c>
      <c r="P290" s="3"/>
      <c r="Q290" s="3">
        <v>25</v>
      </c>
      <c r="R290" s="3">
        <v>1</v>
      </c>
      <c r="S290" s="3"/>
      <c r="T290" s="5">
        <v>6.1372999999999998</v>
      </c>
    </row>
    <row r="291" spans="1:20">
      <c r="A291" s="3" t="s">
        <v>3872</v>
      </c>
      <c r="B291" s="3"/>
      <c r="C291" s="3">
        <v>53</v>
      </c>
      <c r="D291" s="3">
        <v>8</v>
      </c>
      <c r="E291" s="3" t="s">
        <v>925</v>
      </c>
      <c r="F291" s="3" t="s">
        <v>1103</v>
      </c>
      <c r="G291" s="3" t="s">
        <v>29</v>
      </c>
      <c r="H291" s="3" t="s">
        <v>23</v>
      </c>
      <c r="I291" s="3">
        <v>8</v>
      </c>
      <c r="J291" s="3"/>
      <c r="K291" s="3"/>
      <c r="L291" s="3"/>
      <c r="M291" s="3"/>
      <c r="N291" s="3"/>
      <c r="O291" s="3">
        <v>47</v>
      </c>
      <c r="P291" s="3"/>
      <c r="Q291" s="3">
        <v>11</v>
      </c>
      <c r="R291" s="3">
        <v>2</v>
      </c>
      <c r="S291" s="3"/>
      <c r="T291" s="5">
        <v>1.345</v>
      </c>
    </row>
    <row r="292" spans="1:20">
      <c r="A292" s="3" t="s">
        <v>3874</v>
      </c>
      <c r="B292" s="3"/>
      <c r="C292" s="3">
        <v>47</v>
      </c>
      <c r="D292" s="3">
        <v>8</v>
      </c>
      <c r="E292" s="3" t="s">
        <v>1078</v>
      </c>
      <c r="F292" s="3" t="s">
        <v>1079</v>
      </c>
      <c r="G292" s="3" t="s">
        <v>29</v>
      </c>
      <c r="H292" s="3" t="s">
        <v>1080</v>
      </c>
      <c r="I292" s="3">
        <v>8</v>
      </c>
      <c r="J292" s="3"/>
      <c r="K292" s="3"/>
      <c r="L292" s="3"/>
      <c r="M292" s="3"/>
      <c r="N292" s="3"/>
      <c r="O292" s="3">
        <v>43</v>
      </c>
      <c r="P292" s="3"/>
      <c r="Q292" s="3">
        <v>8</v>
      </c>
      <c r="R292" s="3">
        <v>3</v>
      </c>
      <c r="S292" s="3"/>
      <c r="T292" s="3"/>
    </row>
    <row r="293" spans="1:20">
      <c r="A293" s="3" t="s">
        <v>4086</v>
      </c>
      <c r="B293" s="3"/>
      <c r="C293" s="3">
        <v>46</v>
      </c>
      <c r="D293" s="3">
        <v>8</v>
      </c>
      <c r="E293" s="3" t="s">
        <v>412</v>
      </c>
      <c r="F293" s="3" t="s">
        <v>2845</v>
      </c>
      <c r="G293" s="3" t="s">
        <v>2405</v>
      </c>
      <c r="H293" s="3" t="s">
        <v>39</v>
      </c>
      <c r="I293" s="3">
        <v>8</v>
      </c>
      <c r="J293" s="3"/>
      <c r="K293" s="3"/>
      <c r="L293" s="3"/>
      <c r="M293" s="3"/>
      <c r="N293" s="3"/>
      <c r="O293" s="3">
        <v>36</v>
      </c>
      <c r="P293" s="3"/>
      <c r="Q293" s="3">
        <v>14</v>
      </c>
      <c r="R293" s="3">
        <v>10</v>
      </c>
      <c r="S293" s="3"/>
      <c r="T293" s="5">
        <v>0.54200000000000004</v>
      </c>
    </row>
    <row r="294" spans="1:20">
      <c r="A294" s="3" t="s">
        <v>2770</v>
      </c>
      <c r="B294" s="3"/>
      <c r="C294" s="3">
        <v>45</v>
      </c>
      <c r="D294" s="3">
        <v>8</v>
      </c>
      <c r="E294" s="3" t="s">
        <v>193</v>
      </c>
      <c r="F294" s="3" t="s">
        <v>1061</v>
      </c>
      <c r="G294" s="3" t="s">
        <v>29</v>
      </c>
      <c r="H294" s="3"/>
      <c r="I294" s="3">
        <v>8</v>
      </c>
      <c r="J294" s="3"/>
      <c r="K294" s="3"/>
      <c r="L294" s="3"/>
      <c r="M294" s="3"/>
      <c r="N294" s="3"/>
      <c r="O294" s="3">
        <v>44</v>
      </c>
      <c r="P294" s="3"/>
      <c r="Q294" s="3">
        <v>5</v>
      </c>
      <c r="R294" s="3"/>
      <c r="S294" s="3"/>
      <c r="T294" s="3"/>
    </row>
    <row r="295" spans="1:20">
      <c r="A295" s="3" t="s">
        <v>2770</v>
      </c>
      <c r="B295" s="3"/>
      <c r="C295" s="3">
        <v>20</v>
      </c>
      <c r="D295" s="3">
        <v>8</v>
      </c>
      <c r="E295" s="3" t="s">
        <v>59</v>
      </c>
      <c r="F295" s="3" t="s">
        <v>889</v>
      </c>
      <c r="G295" s="3" t="s">
        <v>29</v>
      </c>
      <c r="H295" s="3" t="s">
        <v>23</v>
      </c>
      <c r="I295" s="3">
        <v>8</v>
      </c>
      <c r="J295" s="3"/>
      <c r="K295" s="3"/>
      <c r="L295" s="3"/>
      <c r="M295" s="3"/>
      <c r="N295" s="3"/>
      <c r="O295" s="3">
        <v>17</v>
      </c>
      <c r="P295" s="3"/>
      <c r="Q295" s="3">
        <v>1</v>
      </c>
      <c r="R295" s="3"/>
      <c r="S295" s="3"/>
      <c r="T295" s="3"/>
    </row>
    <row r="296" spans="1:20">
      <c r="A296" s="3" t="s">
        <v>791</v>
      </c>
      <c r="B296" s="3"/>
      <c r="C296" s="3">
        <v>19</v>
      </c>
      <c r="D296" s="3">
        <v>8</v>
      </c>
      <c r="E296" s="3" t="s">
        <v>70</v>
      </c>
      <c r="F296" s="3" t="s">
        <v>2815</v>
      </c>
      <c r="G296" s="3" t="s">
        <v>2405</v>
      </c>
      <c r="H296" s="3" t="s">
        <v>852</v>
      </c>
      <c r="I296" s="3">
        <v>8</v>
      </c>
      <c r="J296" s="3"/>
      <c r="K296" s="3">
        <v>1</v>
      </c>
      <c r="L296" s="3">
        <v>6</v>
      </c>
      <c r="M296" s="3" t="s">
        <v>2816</v>
      </c>
      <c r="N296" s="3" t="s">
        <v>77</v>
      </c>
      <c r="O296" s="3">
        <v>18</v>
      </c>
      <c r="P296" s="3"/>
      <c r="Q296" s="3">
        <v>4</v>
      </c>
      <c r="R296" s="3">
        <v>9</v>
      </c>
      <c r="S296" s="4">
        <v>536659</v>
      </c>
      <c r="T296" s="5">
        <v>-7.0099999999999996E-2</v>
      </c>
    </row>
    <row r="297" spans="1:20">
      <c r="A297" s="3" t="s">
        <v>804</v>
      </c>
      <c r="B297" s="3"/>
      <c r="C297" s="3">
        <v>99</v>
      </c>
      <c r="D297" s="3">
        <v>9</v>
      </c>
      <c r="E297" s="3" t="s">
        <v>1166</v>
      </c>
      <c r="F297" s="3" t="s">
        <v>1167</v>
      </c>
      <c r="G297" s="3" t="s">
        <v>29</v>
      </c>
      <c r="H297" s="3" t="s">
        <v>39</v>
      </c>
      <c r="I297" s="3">
        <v>9</v>
      </c>
      <c r="J297" s="3"/>
      <c r="K297" s="3"/>
      <c r="L297" s="3"/>
      <c r="M297" s="3"/>
      <c r="N297" s="3"/>
      <c r="O297" s="3">
        <v>98</v>
      </c>
      <c r="P297" s="3"/>
      <c r="Q297" s="3">
        <v>12</v>
      </c>
      <c r="R297" s="3"/>
      <c r="S297" s="6">
        <v>1143.83</v>
      </c>
      <c r="T297" s="5">
        <v>3.5030000000000001</v>
      </c>
    </row>
    <row r="298" spans="1:20">
      <c r="A298" s="3" t="s">
        <v>3876</v>
      </c>
      <c r="B298" s="3"/>
      <c r="C298" s="3">
        <v>97</v>
      </c>
      <c r="D298" s="3">
        <v>9</v>
      </c>
      <c r="E298" s="3" t="s">
        <v>371</v>
      </c>
      <c r="F298" s="3" t="s">
        <v>1164</v>
      </c>
      <c r="G298" s="3" t="s">
        <v>29</v>
      </c>
      <c r="H298" s="3" t="s">
        <v>39</v>
      </c>
      <c r="I298" s="3">
        <v>9</v>
      </c>
      <c r="J298" s="3">
        <v>14</v>
      </c>
      <c r="K298" s="3"/>
      <c r="L298" s="3"/>
      <c r="M298" s="3"/>
      <c r="N298" s="3"/>
      <c r="O298" s="3">
        <v>86</v>
      </c>
      <c r="P298" s="3"/>
      <c r="Q298" s="3">
        <v>31</v>
      </c>
      <c r="R298" s="3">
        <v>24</v>
      </c>
      <c r="S298" s="3"/>
      <c r="T298" s="3"/>
    </row>
    <row r="299" spans="1:20">
      <c r="A299" s="3" t="s">
        <v>787</v>
      </c>
      <c r="B299" s="3"/>
      <c r="C299" s="3">
        <v>50</v>
      </c>
      <c r="D299" s="3">
        <v>9</v>
      </c>
      <c r="E299" s="3" t="s">
        <v>212</v>
      </c>
      <c r="F299" s="3" t="s">
        <v>2851</v>
      </c>
      <c r="G299" s="3" t="s">
        <v>2405</v>
      </c>
      <c r="H299" s="3"/>
      <c r="I299" s="3">
        <v>9</v>
      </c>
      <c r="J299" s="3">
        <v>0</v>
      </c>
      <c r="K299" s="3"/>
      <c r="L299" s="3"/>
      <c r="M299" s="3"/>
      <c r="N299" s="3"/>
      <c r="O299" s="3">
        <v>50</v>
      </c>
      <c r="P299" s="3"/>
      <c r="Q299" s="3">
        <v>15</v>
      </c>
      <c r="R299" s="3"/>
      <c r="S299" s="3"/>
      <c r="T299" s="3"/>
    </row>
    <row r="300" spans="1:20">
      <c r="A300" s="3" t="s">
        <v>794</v>
      </c>
      <c r="B300" s="3"/>
      <c r="C300" s="3">
        <v>42</v>
      </c>
      <c r="D300" s="3">
        <v>9</v>
      </c>
      <c r="E300" s="3" t="s">
        <v>689</v>
      </c>
      <c r="F300" s="3" t="s">
        <v>1051</v>
      </c>
      <c r="G300" s="3" t="s">
        <v>131</v>
      </c>
      <c r="H300" s="3" t="s">
        <v>23</v>
      </c>
      <c r="I300" s="3">
        <v>9</v>
      </c>
      <c r="J300" s="3"/>
      <c r="K300" s="3"/>
      <c r="L300" s="3"/>
      <c r="M300" s="3"/>
      <c r="N300" s="3"/>
      <c r="O300" s="3">
        <v>37</v>
      </c>
      <c r="P300" s="3"/>
      <c r="Q300" s="3">
        <v>8</v>
      </c>
      <c r="R300" s="3">
        <v>11</v>
      </c>
      <c r="S300" s="3"/>
      <c r="T300" s="3"/>
    </row>
    <row r="301" spans="1:20">
      <c r="A301" s="3" t="s">
        <v>797</v>
      </c>
      <c r="B301" s="3"/>
      <c r="C301" s="3">
        <v>38</v>
      </c>
      <c r="D301" s="3">
        <v>9</v>
      </c>
      <c r="E301" s="3" t="s">
        <v>1065</v>
      </c>
      <c r="F301" s="3" t="s">
        <v>4101</v>
      </c>
      <c r="G301" s="3" t="s">
        <v>4031</v>
      </c>
      <c r="H301" s="3" t="s">
        <v>54</v>
      </c>
      <c r="I301" s="3">
        <v>9</v>
      </c>
      <c r="J301" s="3"/>
      <c r="K301" s="3"/>
      <c r="L301" s="3"/>
      <c r="M301" s="3"/>
      <c r="N301" s="3"/>
      <c r="O301" s="3">
        <v>37</v>
      </c>
      <c r="P301" s="3"/>
      <c r="Q301" s="3">
        <v>6</v>
      </c>
      <c r="R301" s="3">
        <v>1</v>
      </c>
      <c r="S301" s="6">
        <v>1124233442.1700001</v>
      </c>
      <c r="T301" s="5">
        <v>-1.4800000000000001E-2</v>
      </c>
    </row>
    <row r="302" spans="1:20">
      <c r="A302" s="3" t="s">
        <v>789</v>
      </c>
      <c r="B302" s="3"/>
      <c r="C302" s="3">
        <v>23</v>
      </c>
      <c r="D302" s="3">
        <v>9</v>
      </c>
      <c r="E302" s="3" t="s">
        <v>88</v>
      </c>
      <c r="F302" s="3" t="s">
        <v>2828</v>
      </c>
      <c r="G302" s="3" t="s">
        <v>2405</v>
      </c>
      <c r="H302" s="3"/>
      <c r="I302" s="3">
        <v>9</v>
      </c>
      <c r="J302" s="3"/>
      <c r="K302" s="3"/>
      <c r="L302" s="3"/>
      <c r="M302" s="3"/>
      <c r="N302" s="3"/>
      <c r="O302" s="3">
        <v>22</v>
      </c>
      <c r="P302" s="3"/>
      <c r="Q302" s="3">
        <v>6</v>
      </c>
      <c r="R302" s="3"/>
      <c r="S302" s="3"/>
      <c r="T302" s="3"/>
    </row>
    <row r="303" spans="1:20">
      <c r="A303" s="3" t="s">
        <v>799</v>
      </c>
      <c r="B303" s="3"/>
      <c r="C303" s="3">
        <v>14</v>
      </c>
      <c r="D303" s="3">
        <v>9</v>
      </c>
      <c r="E303" s="3" t="s">
        <v>1166</v>
      </c>
      <c r="F303" s="3" t="s">
        <v>2790</v>
      </c>
      <c r="G303" s="3" t="s">
        <v>2405</v>
      </c>
      <c r="H303" s="3" t="s">
        <v>54</v>
      </c>
      <c r="I303" s="3">
        <v>9</v>
      </c>
      <c r="J303" s="3"/>
      <c r="K303" s="3"/>
      <c r="L303" s="3"/>
      <c r="M303" s="3"/>
      <c r="N303" s="3"/>
      <c r="O303" s="3">
        <v>14</v>
      </c>
      <c r="P303" s="3"/>
      <c r="Q303" s="3"/>
      <c r="R303" s="3">
        <v>11</v>
      </c>
      <c r="S303" s="3"/>
      <c r="T303" s="3"/>
    </row>
    <row r="304" spans="1:20">
      <c r="A304" s="3" t="s">
        <v>802</v>
      </c>
      <c r="B304" s="3"/>
      <c r="C304" s="3">
        <v>204</v>
      </c>
      <c r="D304" s="3">
        <v>10</v>
      </c>
      <c r="E304" s="3" t="s">
        <v>88</v>
      </c>
      <c r="F304" s="3" t="s">
        <v>1226</v>
      </c>
      <c r="G304" s="3" t="s">
        <v>29</v>
      </c>
      <c r="H304" s="3"/>
      <c r="I304" s="3">
        <v>10</v>
      </c>
      <c r="J304" s="3">
        <v>16</v>
      </c>
      <c r="K304" s="3"/>
      <c r="L304" s="3"/>
      <c r="M304" s="3"/>
      <c r="N304" s="3"/>
      <c r="O304" s="3">
        <v>198</v>
      </c>
      <c r="P304" s="3"/>
      <c r="Q304" s="3">
        <v>36</v>
      </c>
      <c r="R304" s="3">
        <v>3</v>
      </c>
      <c r="S304" s="6">
        <v>8132.67</v>
      </c>
      <c r="T304" s="5">
        <v>0.48320000000000002</v>
      </c>
    </row>
    <row r="305" spans="1:20">
      <c r="A305" s="3" t="s">
        <v>806</v>
      </c>
      <c r="B305" s="3"/>
      <c r="C305" s="3">
        <v>199</v>
      </c>
      <c r="D305" s="3">
        <v>10</v>
      </c>
      <c r="E305" s="3" t="s">
        <v>48</v>
      </c>
      <c r="F305" s="3" t="s">
        <v>1224</v>
      </c>
      <c r="G305" s="3" t="s">
        <v>29</v>
      </c>
      <c r="H305" s="3" t="s">
        <v>39</v>
      </c>
      <c r="I305" s="3">
        <v>10</v>
      </c>
      <c r="J305" s="3">
        <v>1</v>
      </c>
      <c r="K305" s="3"/>
      <c r="L305" s="3"/>
      <c r="M305" s="3"/>
      <c r="N305" s="3"/>
      <c r="O305" s="3">
        <v>160</v>
      </c>
      <c r="P305" s="3"/>
      <c r="Q305" s="3">
        <v>82</v>
      </c>
      <c r="R305" s="3">
        <v>15</v>
      </c>
      <c r="S305" s="6">
        <v>24382.67</v>
      </c>
      <c r="T305" s="5">
        <v>0.57679999999999998</v>
      </c>
    </row>
    <row r="306" spans="1:20">
      <c r="A306" s="3" t="s">
        <v>2768</v>
      </c>
      <c r="B306" s="3"/>
      <c r="C306" s="3">
        <v>149</v>
      </c>
      <c r="D306" s="3">
        <v>10</v>
      </c>
      <c r="E306" s="3" t="s">
        <v>212</v>
      </c>
      <c r="F306" s="3" t="s">
        <v>3898</v>
      </c>
      <c r="G306" s="3" t="s">
        <v>3899</v>
      </c>
      <c r="H306" s="3" t="s">
        <v>39</v>
      </c>
      <c r="I306" s="3">
        <v>10</v>
      </c>
      <c r="J306" s="3"/>
      <c r="K306" s="3"/>
      <c r="L306" s="3"/>
      <c r="M306" s="3"/>
      <c r="N306" s="3"/>
      <c r="O306" s="3">
        <v>143</v>
      </c>
      <c r="P306" s="3"/>
      <c r="Q306" s="3">
        <v>36</v>
      </c>
      <c r="R306" s="3">
        <v>3</v>
      </c>
      <c r="S306" s="6">
        <v>12503.17</v>
      </c>
      <c r="T306" s="5">
        <v>0.53500000000000003</v>
      </c>
    </row>
    <row r="307" spans="1:20">
      <c r="A307" s="3" t="s">
        <v>799</v>
      </c>
      <c r="B307" s="3"/>
      <c r="C307" s="3">
        <v>102</v>
      </c>
      <c r="D307" s="3">
        <v>10</v>
      </c>
      <c r="E307" s="3" t="s">
        <v>70</v>
      </c>
      <c r="F307" s="3" t="s">
        <v>1169</v>
      </c>
      <c r="G307" s="3" t="s">
        <v>826</v>
      </c>
      <c r="H307" s="3" t="s">
        <v>23</v>
      </c>
      <c r="I307" s="3">
        <v>10</v>
      </c>
      <c r="J307" s="3">
        <v>22</v>
      </c>
      <c r="K307" s="3">
        <v>0</v>
      </c>
      <c r="L307" s="3">
        <v>6</v>
      </c>
      <c r="M307" s="3"/>
      <c r="N307" s="3" t="s">
        <v>40</v>
      </c>
      <c r="O307" s="3">
        <v>79</v>
      </c>
      <c r="P307" s="3"/>
      <c r="Q307" s="3">
        <v>15</v>
      </c>
      <c r="R307" s="3">
        <v>9</v>
      </c>
      <c r="S307" s="3"/>
      <c r="T307" s="3"/>
    </row>
    <row r="308" spans="1:20">
      <c r="A308" s="3" t="s">
        <v>2766</v>
      </c>
      <c r="B308" s="3"/>
      <c r="C308" s="3">
        <v>94</v>
      </c>
      <c r="D308" s="3">
        <v>10</v>
      </c>
      <c r="E308" s="3" t="s">
        <v>533</v>
      </c>
      <c r="F308" s="3" t="s">
        <v>4108</v>
      </c>
      <c r="G308" s="3" t="s">
        <v>4109</v>
      </c>
      <c r="H308" s="3" t="s">
        <v>1547</v>
      </c>
      <c r="I308" s="3">
        <v>10</v>
      </c>
      <c r="J308" s="3"/>
      <c r="K308" s="3">
        <v>0</v>
      </c>
      <c r="L308" s="3">
        <v>3</v>
      </c>
      <c r="M308" s="3"/>
      <c r="N308" s="3" t="s">
        <v>77</v>
      </c>
      <c r="O308" s="3">
        <v>66</v>
      </c>
      <c r="P308" s="3"/>
      <c r="Q308" s="3">
        <v>6</v>
      </c>
      <c r="R308" s="3">
        <v>23</v>
      </c>
      <c r="S308" s="3"/>
      <c r="T308" s="3"/>
    </row>
    <row r="309" spans="1:20">
      <c r="A309" s="3" t="s">
        <v>3870</v>
      </c>
      <c r="B309" s="3"/>
      <c r="C309" s="3">
        <v>88</v>
      </c>
      <c r="D309" s="3">
        <v>10</v>
      </c>
      <c r="E309" s="3" t="s">
        <v>533</v>
      </c>
      <c r="F309" s="3" t="s">
        <v>1149</v>
      </c>
      <c r="G309" s="3" t="s">
        <v>826</v>
      </c>
      <c r="H309" s="3" t="s">
        <v>23</v>
      </c>
      <c r="I309" s="3">
        <v>10</v>
      </c>
      <c r="J309" s="3"/>
      <c r="K309" s="3"/>
      <c r="L309" s="3"/>
      <c r="M309" s="3"/>
      <c r="N309" s="3"/>
      <c r="O309" s="3">
        <v>79</v>
      </c>
      <c r="P309" s="3"/>
      <c r="Q309" s="3">
        <v>19</v>
      </c>
      <c r="R309" s="3">
        <v>27</v>
      </c>
      <c r="S309" s="3"/>
      <c r="T309" s="5">
        <v>-0.83409999999999995</v>
      </c>
    </row>
    <row r="310" spans="1:20">
      <c r="A310" s="3" t="s">
        <v>2764</v>
      </c>
      <c r="B310" s="3"/>
      <c r="C310" s="3">
        <v>87</v>
      </c>
      <c r="D310" s="3">
        <v>10</v>
      </c>
      <c r="E310" s="3" t="s">
        <v>70</v>
      </c>
      <c r="F310" s="3" t="s">
        <v>1147</v>
      </c>
      <c r="G310" s="3" t="s">
        <v>29</v>
      </c>
      <c r="H310" s="3" t="s">
        <v>318</v>
      </c>
      <c r="I310" s="3">
        <v>10</v>
      </c>
      <c r="J310" s="3">
        <v>50</v>
      </c>
      <c r="K310" s="3"/>
      <c r="L310" s="3"/>
      <c r="M310" s="3"/>
      <c r="N310" s="3"/>
      <c r="O310" s="3">
        <v>87</v>
      </c>
      <c r="P310" s="3"/>
      <c r="Q310" s="3">
        <v>34</v>
      </c>
      <c r="R310" s="3">
        <v>31</v>
      </c>
      <c r="S310" s="3"/>
      <c r="T310" s="3"/>
    </row>
    <row r="311" spans="1:20">
      <c r="A311" s="3" t="s">
        <v>777</v>
      </c>
      <c r="B311" s="3"/>
      <c r="C311" s="3">
        <v>79</v>
      </c>
      <c r="D311" s="3">
        <v>10</v>
      </c>
      <c r="E311" s="3" t="s">
        <v>70</v>
      </c>
      <c r="F311" s="3" t="s">
        <v>1131</v>
      </c>
      <c r="G311" s="3" t="s">
        <v>29</v>
      </c>
      <c r="H311" s="3" t="s">
        <v>39</v>
      </c>
      <c r="I311" s="3">
        <v>10</v>
      </c>
      <c r="J311" s="3"/>
      <c r="K311" s="3">
        <v>0</v>
      </c>
      <c r="L311" s="3">
        <v>1</v>
      </c>
      <c r="M311" s="3"/>
      <c r="N311" s="3" t="s">
        <v>25</v>
      </c>
      <c r="O311" s="3">
        <v>71</v>
      </c>
      <c r="P311" s="3"/>
      <c r="Q311" s="3">
        <v>18</v>
      </c>
      <c r="R311" s="3">
        <v>3</v>
      </c>
      <c r="S311" s="3"/>
      <c r="T311" s="3"/>
    </row>
    <row r="312" spans="1:20">
      <c r="A312" s="3" t="s">
        <v>773</v>
      </c>
      <c r="B312" s="3"/>
      <c r="C312" s="3">
        <v>65</v>
      </c>
      <c r="D312" s="3">
        <v>10</v>
      </c>
      <c r="E312" s="3" t="s">
        <v>952</v>
      </c>
      <c r="F312" s="3" t="s">
        <v>1110</v>
      </c>
      <c r="G312" s="3" t="s">
        <v>29</v>
      </c>
      <c r="H312" s="3" t="s">
        <v>852</v>
      </c>
      <c r="I312" s="3">
        <v>10</v>
      </c>
      <c r="J312" s="3"/>
      <c r="K312" s="3"/>
      <c r="L312" s="3"/>
      <c r="M312" s="3"/>
      <c r="N312" s="3"/>
      <c r="O312" s="3">
        <v>58</v>
      </c>
      <c r="P312" s="3"/>
      <c r="Q312" s="3">
        <v>15</v>
      </c>
      <c r="R312" s="3">
        <v>1</v>
      </c>
      <c r="S312" s="4">
        <v>4787</v>
      </c>
      <c r="T312" s="5">
        <v>3.1703999999999999</v>
      </c>
    </row>
    <row r="313" spans="1:20">
      <c r="A313" s="3" t="s">
        <v>775</v>
      </c>
      <c r="B313" s="3"/>
      <c r="C313" s="3">
        <v>374</v>
      </c>
      <c r="D313" s="3">
        <v>11</v>
      </c>
      <c r="E313" s="3" t="s">
        <v>163</v>
      </c>
      <c r="F313" s="3" t="s">
        <v>1244</v>
      </c>
      <c r="G313" s="3" t="s">
        <v>29</v>
      </c>
      <c r="H313" s="3" t="s">
        <v>480</v>
      </c>
      <c r="I313" s="3">
        <v>11</v>
      </c>
      <c r="J313" s="3">
        <v>24</v>
      </c>
      <c r="K313" s="3"/>
      <c r="L313" s="3"/>
      <c r="M313" s="3"/>
      <c r="N313" s="3"/>
      <c r="O313" s="3">
        <v>365</v>
      </c>
      <c r="P313" s="3"/>
      <c r="Q313" s="3">
        <v>60</v>
      </c>
      <c r="R313" s="3">
        <v>6</v>
      </c>
      <c r="S313" s="4">
        <v>22257161</v>
      </c>
      <c r="T313" s="5">
        <v>-1.55E-2</v>
      </c>
    </row>
    <row r="314" spans="1:20">
      <c r="A314" s="3" t="s">
        <v>779</v>
      </c>
      <c r="B314" s="3"/>
      <c r="C314" s="3">
        <v>138</v>
      </c>
      <c r="D314" s="3">
        <v>11</v>
      </c>
      <c r="E314" s="3" t="s">
        <v>263</v>
      </c>
      <c r="F314" s="3" t="s">
        <v>1197</v>
      </c>
      <c r="G314" s="3" t="s">
        <v>1198</v>
      </c>
      <c r="H314" s="3" t="s">
        <v>84</v>
      </c>
      <c r="I314" s="3">
        <v>11</v>
      </c>
      <c r="J314" s="3"/>
      <c r="K314" s="3">
        <v>0</v>
      </c>
      <c r="L314" s="3">
        <v>1</v>
      </c>
      <c r="M314" s="3"/>
      <c r="N314" s="3" t="s">
        <v>40</v>
      </c>
      <c r="O314" s="3">
        <v>97</v>
      </c>
      <c r="P314" s="3"/>
      <c r="Q314" s="3">
        <v>22</v>
      </c>
      <c r="R314" s="3">
        <v>33</v>
      </c>
      <c r="S314" s="4">
        <v>12772</v>
      </c>
      <c r="T314" s="5">
        <v>-0.23469999999999999</v>
      </c>
    </row>
    <row r="315" spans="1:20">
      <c r="A315" s="3" t="s">
        <v>781</v>
      </c>
      <c r="B315" s="3"/>
      <c r="C315" s="3">
        <v>96</v>
      </c>
      <c r="D315" s="3">
        <v>11</v>
      </c>
      <c r="E315" s="3" t="s">
        <v>27</v>
      </c>
      <c r="F315" s="3" t="s">
        <v>1162</v>
      </c>
      <c r="G315" s="3" t="s">
        <v>29</v>
      </c>
      <c r="H315" s="3" t="s">
        <v>661</v>
      </c>
      <c r="I315" s="3">
        <v>11</v>
      </c>
      <c r="J315" s="3"/>
      <c r="K315" s="3">
        <v>0</v>
      </c>
      <c r="L315" s="3">
        <v>2</v>
      </c>
      <c r="M315" s="3"/>
      <c r="N315" s="3" t="s">
        <v>40</v>
      </c>
      <c r="O315" s="3">
        <v>88</v>
      </c>
      <c r="P315" s="3"/>
      <c r="Q315" s="3">
        <v>17</v>
      </c>
      <c r="R315" s="3">
        <v>3</v>
      </c>
      <c r="S315" s="3"/>
      <c r="T315" s="3"/>
    </row>
    <row r="316" spans="1:20">
      <c r="A316" s="3" t="s">
        <v>783</v>
      </c>
      <c r="B316" s="3"/>
      <c r="C316" s="3">
        <v>91</v>
      </c>
      <c r="D316" s="3">
        <v>11</v>
      </c>
      <c r="E316" s="3" t="s">
        <v>27</v>
      </c>
      <c r="F316" s="3" t="s">
        <v>1155</v>
      </c>
      <c r="G316" s="3" t="s">
        <v>29</v>
      </c>
      <c r="H316" s="3" t="s">
        <v>132</v>
      </c>
      <c r="I316" s="3">
        <v>11</v>
      </c>
      <c r="J316" s="3">
        <v>72</v>
      </c>
      <c r="K316" s="3"/>
      <c r="L316" s="3"/>
      <c r="M316" s="3"/>
      <c r="N316" s="3"/>
      <c r="O316" s="3">
        <v>89</v>
      </c>
      <c r="P316" s="3"/>
      <c r="Q316" s="3">
        <v>14</v>
      </c>
      <c r="R316" s="3">
        <v>13</v>
      </c>
      <c r="S316" s="3"/>
      <c r="T316" s="3"/>
    </row>
    <row r="317" spans="1:20">
      <c r="A317" s="3" t="s">
        <v>785</v>
      </c>
      <c r="B317" s="3"/>
      <c r="C317" s="3">
        <v>26</v>
      </c>
      <c r="D317" s="3">
        <v>11</v>
      </c>
      <c r="E317" s="3" t="s">
        <v>925</v>
      </c>
      <c r="F317" s="3" t="s">
        <v>2830</v>
      </c>
      <c r="G317" s="3" t="s">
        <v>2405</v>
      </c>
      <c r="H317" s="3" t="s">
        <v>661</v>
      </c>
      <c r="I317" s="3">
        <v>11</v>
      </c>
      <c r="J317" s="3"/>
      <c r="K317" s="3"/>
      <c r="L317" s="3"/>
      <c r="M317" s="3"/>
      <c r="N317" s="3"/>
      <c r="O317" s="3">
        <v>19</v>
      </c>
      <c r="P317" s="3"/>
      <c r="Q317" s="3">
        <v>2</v>
      </c>
      <c r="R317" s="3">
        <v>3</v>
      </c>
      <c r="S317" s="3"/>
      <c r="T317" s="3"/>
    </row>
    <row r="318" spans="1:20">
      <c r="A318" s="3" t="s">
        <v>775</v>
      </c>
      <c r="B318" s="3"/>
      <c r="C318" s="3">
        <v>43</v>
      </c>
      <c r="D318" s="3">
        <v>12</v>
      </c>
      <c r="E318" s="3" t="s">
        <v>533</v>
      </c>
      <c r="F318" s="3" t="s">
        <v>2843</v>
      </c>
      <c r="G318" s="3" t="s">
        <v>2405</v>
      </c>
      <c r="H318" s="3" t="s">
        <v>39</v>
      </c>
      <c r="I318" s="3">
        <v>12</v>
      </c>
      <c r="J318" s="3"/>
      <c r="K318" s="3">
        <v>0</v>
      </c>
      <c r="L318" s="3">
        <v>2</v>
      </c>
      <c r="M318" s="3"/>
      <c r="N318" s="3" t="s">
        <v>77</v>
      </c>
      <c r="O318" s="3">
        <v>38</v>
      </c>
      <c r="P318" s="3"/>
      <c r="Q318" s="3">
        <v>10</v>
      </c>
      <c r="R318" s="3">
        <v>1</v>
      </c>
      <c r="S318" s="3"/>
      <c r="T318" s="3"/>
    </row>
    <row r="319" spans="1:20">
      <c r="A319" s="3" t="s">
        <v>4210</v>
      </c>
      <c r="B319" s="3"/>
      <c r="C319" s="3">
        <v>40</v>
      </c>
      <c r="D319" s="3">
        <v>12</v>
      </c>
      <c r="E319" s="3" t="s">
        <v>70</v>
      </c>
      <c r="F319" s="3" t="s">
        <v>2840</v>
      </c>
      <c r="G319" s="3" t="s">
        <v>2405</v>
      </c>
      <c r="H319" s="3" t="s">
        <v>2841</v>
      </c>
      <c r="I319" s="3">
        <v>12</v>
      </c>
      <c r="J319" s="3"/>
      <c r="K319" s="3"/>
      <c r="L319" s="3"/>
      <c r="M319" s="3"/>
      <c r="N319" s="3"/>
      <c r="O319" s="3">
        <v>29</v>
      </c>
      <c r="P319" s="3"/>
      <c r="Q319" s="3">
        <v>8</v>
      </c>
      <c r="R319" s="3">
        <v>2</v>
      </c>
      <c r="S319" s="3"/>
      <c r="T319" s="3"/>
    </row>
    <row r="320" spans="1:20">
      <c r="A320" s="3" t="s">
        <v>3866</v>
      </c>
      <c r="B320" s="3"/>
      <c r="C320" s="3">
        <v>148</v>
      </c>
      <c r="D320" s="3">
        <v>13</v>
      </c>
      <c r="E320" s="3" t="s">
        <v>93</v>
      </c>
      <c r="F320" s="3" t="s">
        <v>1205</v>
      </c>
      <c r="G320" s="3" t="s">
        <v>29</v>
      </c>
      <c r="H320" s="3" t="s">
        <v>23</v>
      </c>
      <c r="I320" s="3">
        <v>13</v>
      </c>
      <c r="J320" s="3"/>
      <c r="K320" s="3"/>
      <c r="L320" s="3"/>
      <c r="M320" s="3"/>
      <c r="N320" s="3"/>
      <c r="O320" s="3">
        <v>114</v>
      </c>
      <c r="P320" s="3"/>
      <c r="Q320" s="3">
        <v>40</v>
      </c>
      <c r="R320" s="3">
        <v>28</v>
      </c>
      <c r="S320" s="3"/>
      <c r="T320" s="3"/>
    </row>
    <row r="321" spans="1:20">
      <c r="A321" s="3" t="s">
        <v>4207</v>
      </c>
      <c r="B321" s="3"/>
      <c r="C321" s="3">
        <v>146</v>
      </c>
      <c r="D321" s="3">
        <v>13</v>
      </c>
      <c r="E321" s="3" t="s">
        <v>73</v>
      </c>
      <c r="F321" s="3" t="s">
        <v>2870</v>
      </c>
      <c r="G321" s="3" t="s">
        <v>2538</v>
      </c>
      <c r="H321" s="3" t="s">
        <v>684</v>
      </c>
      <c r="I321" s="3">
        <v>13</v>
      </c>
      <c r="J321" s="3"/>
      <c r="K321" s="3"/>
      <c r="L321" s="3"/>
      <c r="M321" s="3"/>
      <c r="N321" s="3"/>
      <c r="O321" s="3">
        <v>45</v>
      </c>
      <c r="P321" s="3"/>
      <c r="Q321" s="3">
        <v>13</v>
      </c>
      <c r="R321" s="3">
        <v>12</v>
      </c>
      <c r="S321" s="6">
        <v>4767.67</v>
      </c>
      <c r="T321" s="5">
        <v>-0.47410000000000002</v>
      </c>
    </row>
    <row r="322" spans="1:20">
      <c r="A322" s="3" t="s">
        <v>4084</v>
      </c>
      <c r="B322" s="3"/>
      <c r="C322" s="3">
        <v>146</v>
      </c>
      <c r="D322" s="3">
        <v>13</v>
      </c>
      <c r="E322" s="3" t="s">
        <v>73</v>
      </c>
      <c r="F322" s="3" t="s">
        <v>2870</v>
      </c>
      <c r="G322" s="3" t="s">
        <v>2538</v>
      </c>
      <c r="H322" s="3" t="s">
        <v>684</v>
      </c>
      <c r="I322" s="3">
        <v>13</v>
      </c>
      <c r="J322" s="3"/>
      <c r="K322" s="3"/>
      <c r="L322" s="3"/>
      <c r="M322" s="3"/>
      <c r="N322" s="3"/>
      <c r="O322" s="3">
        <v>45</v>
      </c>
      <c r="P322" s="3"/>
      <c r="Q322" s="3">
        <v>13</v>
      </c>
      <c r="R322" s="3">
        <v>12</v>
      </c>
      <c r="S322" s="6">
        <v>4767.67</v>
      </c>
      <c r="T322" s="5">
        <v>-0.47410000000000002</v>
      </c>
    </row>
    <row r="323" spans="1:20">
      <c r="A323" s="3" t="s">
        <v>2760</v>
      </c>
      <c r="B323" s="3"/>
      <c r="C323" s="3">
        <v>117</v>
      </c>
      <c r="D323" s="3">
        <v>13</v>
      </c>
      <c r="E323" s="3" t="s">
        <v>530</v>
      </c>
      <c r="F323" s="3" t="s">
        <v>1182</v>
      </c>
      <c r="G323" s="3" t="s">
        <v>29</v>
      </c>
      <c r="H323" s="3"/>
      <c r="I323" s="3">
        <v>13</v>
      </c>
      <c r="J323" s="3"/>
      <c r="K323" s="3"/>
      <c r="L323" s="3"/>
      <c r="M323" s="3"/>
      <c r="N323" s="3"/>
      <c r="O323" s="3">
        <v>117</v>
      </c>
      <c r="P323" s="3"/>
      <c r="Q323" s="3">
        <v>6</v>
      </c>
      <c r="R323" s="3">
        <v>109</v>
      </c>
      <c r="S323" s="6">
        <v>64735504540.5</v>
      </c>
      <c r="T323" s="5">
        <v>6.6E-3</v>
      </c>
    </row>
    <row r="324" spans="1:20">
      <c r="A324" s="3" t="s">
        <v>771</v>
      </c>
      <c r="B324" s="3"/>
      <c r="C324" s="3">
        <v>83</v>
      </c>
      <c r="D324" s="3">
        <v>13</v>
      </c>
      <c r="E324" s="3" t="s">
        <v>371</v>
      </c>
      <c r="F324" s="3" t="s">
        <v>1142</v>
      </c>
      <c r="G324" s="3" t="s">
        <v>29</v>
      </c>
      <c r="H324" s="3" t="s">
        <v>373</v>
      </c>
      <c r="I324" s="3">
        <v>13</v>
      </c>
      <c r="J324" s="3"/>
      <c r="K324" s="3">
        <v>12</v>
      </c>
      <c r="L324" s="3">
        <v>2</v>
      </c>
      <c r="M324" s="3" t="s">
        <v>698</v>
      </c>
      <c r="N324" s="3" t="s">
        <v>40</v>
      </c>
      <c r="O324" s="3">
        <v>82</v>
      </c>
      <c r="P324" s="3"/>
      <c r="Q324" s="3">
        <v>13</v>
      </c>
      <c r="R324" s="3">
        <v>1</v>
      </c>
      <c r="S324" s="6">
        <v>13862393.33</v>
      </c>
      <c r="T324" s="5">
        <v>-0.1842</v>
      </c>
    </row>
    <row r="325" spans="1:20">
      <c r="A325" s="3" t="s">
        <v>2762</v>
      </c>
      <c r="B325" s="3"/>
      <c r="C325" s="3">
        <v>50</v>
      </c>
      <c r="D325" s="3">
        <v>13</v>
      </c>
      <c r="E325" s="3" t="s">
        <v>482</v>
      </c>
      <c r="F325" s="3" t="s">
        <v>1099</v>
      </c>
      <c r="G325" s="3" t="s">
        <v>29</v>
      </c>
      <c r="H325" s="3"/>
      <c r="I325" s="3">
        <v>13</v>
      </c>
      <c r="J325" s="3"/>
      <c r="K325" s="3"/>
      <c r="L325" s="3"/>
      <c r="M325" s="3"/>
      <c r="N325" s="3"/>
      <c r="O325" s="3">
        <v>50</v>
      </c>
      <c r="P325" s="3"/>
      <c r="Q325" s="3">
        <v>14</v>
      </c>
      <c r="R325" s="3">
        <v>47</v>
      </c>
      <c r="S325" s="3"/>
      <c r="T325" s="3"/>
    </row>
    <row r="326" spans="1:20">
      <c r="A326" s="3" t="s">
        <v>3868</v>
      </c>
      <c r="B326" s="3"/>
      <c r="C326" s="3">
        <v>258</v>
      </c>
      <c r="D326" s="3">
        <v>14</v>
      </c>
      <c r="E326" s="3" t="s">
        <v>59</v>
      </c>
      <c r="F326" s="3" t="s">
        <v>1238</v>
      </c>
      <c r="G326" s="3" t="s">
        <v>29</v>
      </c>
      <c r="H326" s="3" t="s">
        <v>23</v>
      </c>
      <c r="I326" s="3">
        <v>14</v>
      </c>
      <c r="J326" s="3">
        <v>16</v>
      </c>
      <c r="K326" s="3"/>
      <c r="L326" s="3"/>
      <c r="M326" s="3"/>
      <c r="N326" s="3"/>
      <c r="O326" s="3">
        <v>209</v>
      </c>
      <c r="P326" s="3"/>
      <c r="Q326" s="3">
        <v>48</v>
      </c>
      <c r="R326" s="3">
        <v>74</v>
      </c>
      <c r="S326" s="6">
        <v>4767.83</v>
      </c>
      <c r="T326" s="5">
        <v>4.0000000000000001E-3</v>
      </c>
    </row>
    <row r="327" spans="1:20">
      <c r="A327" s="3" t="s">
        <v>749</v>
      </c>
      <c r="B327" s="3"/>
      <c r="C327" s="3">
        <v>95</v>
      </c>
      <c r="D327" s="3">
        <v>14</v>
      </c>
      <c r="E327" s="3" t="s">
        <v>1159</v>
      </c>
      <c r="F327" s="3" t="s">
        <v>1160</v>
      </c>
      <c r="G327" s="3" t="s">
        <v>29</v>
      </c>
      <c r="H327" s="3" t="s">
        <v>95</v>
      </c>
      <c r="I327" s="3">
        <v>14</v>
      </c>
      <c r="J327" s="3"/>
      <c r="K327" s="3">
        <v>0</v>
      </c>
      <c r="L327" s="3">
        <v>2</v>
      </c>
      <c r="M327" s="3"/>
      <c r="N327" s="3" t="s">
        <v>40</v>
      </c>
      <c r="O327" s="3">
        <v>85</v>
      </c>
      <c r="P327" s="3"/>
      <c r="Q327" s="3">
        <v>13</v>
      </c>
      <c r="R327" s="3">
        <v>9</v>
      </c>
      <c r="S327" s="6">
        <v>17222.669999999998</v>
      </c>
      <c r="T327" s="5">
        <v>-0.39340000000000003</v>
      </c>
    </row>
    <row r="328" spans="1:20">
      <c r="A328" s="3" t="s">
        <v>757</v>
      </c>
      <c r="B328" s="3"/>
      <c r="C328" s="3">
        <v>65</v>
      </c>
      <c r="D328" s="3">
        <v>15</v>
      </c>
      <c r="E328" s="3" t="s">
        <v>604</v>
      </c>
      <c r="F328" s="3" t="s">
        <v>4103</v>
      </c>
      <c r="G328" s="3" t="s">
        <v>4054</v>
      </c>
      <c r="H328" s="3" t="s">
        <v>4104</v>
      </c>
      <c r="I328" s="3">
        <v>15</v>
      </c>
      <c r="J328" s="3">
        <v>24</v>
      </c>
      <c r="K328" s="3"/>
      <c r="L328" s="3"/>
      <c r="M328" s="3"/>
      <c r="N328" s="3"/>
      <c r="O328" s="3">
        <v>54</v>
      </c>
      <c r="P328" s="3"/>
      <c r="Q328" s="3">
        <v>27</v>
      </c>
      <c r="R328" s="3">
        <v>24</v>
      </c>
      <c r="S328" s="6">
        <v>7486.83</v>
      </c>
      <c r="T328" s="5">
        <v>0.29509999999999997</v>
      </c>
    </row>
    <row r="329" spans="1:20">
      <c r="A329" s="3" t="s">
        <v>751</v>
      </c>
      <c r="B329" s="3"/>
      <c r="C329" s="3">
        <v>155</v>
      </c>
      <c r="D329" s="3">
        <v>16</v>
      </c>
      <c r="E329" s="3" t="s">
        <v>371</v>
      </c>
      <c r="F329" s="3" t="s">
        <v>1207</v>
      </c>
      <c r="G329" s="3" t="s">
        <v>681</v>
      </c>
      <c r="H329" s="3" t="s">
        <v>23</v>
      </c>
      <c r="I329" s="3">
        <v>16</v>
      </c>
      <c r="J329" s="3"/>
      <c r="K329" s="3">
        <v>0</v>
      </c>
      <c r="L329" s="3">
        <v>3</v>
      </c>
      <c r="M329" s="3"/>
      <c r="N329" s="3" t="s">
        <v>40</v>
      </c>
      <c r="O329" s="3">
        <v>132</v>
      </c>
      <c r="P329" s="3"/>
      <c r="Q329" s="3">
        <v>34</v>
      </c>
      <c r="R329" s="3">
        <v>2</v>
      </c>
      <c r="S329" s="6">
        <v>22994.5</v>
      </c>
      <c r="T329" s="5">
        <v>0.44950000000000001</v>
      </c>
    </row>
    <row r="330" spans="1:20">
      <c r="A330" s="3" t="s">
        <v>761</v>
      </c>
      <c r="B330" s="3"/>
      <c r="C330" s="3">
        <v>155</v>
      </c>
      <c r="D330" s="3">
        <v>16</v>
      </c>
      <c r="E330" s="3" t="s">
        <v>371</v>
      </c>
      <c r="F330" s="3" t="s">
        <v>1207</v>
      </c>
      <c r="G330" s="3" t="s">
        <v>681</v>
      </c>
      <c r="H330" s="3" t="s">
        <v>23</v>
      </c>
      <c r="I330" s="3">
        <v>16</v>
      </c>
      <c r="J330" s="3"/>
      <c r="K330" s="3">
        <v>0</v>
      </c>
      <c r="L330" s="3">
        <v>3</v>
      </c>
      <c r="M330" s="3"/>
      <c r="N330" s="3" t="s">
        <v>40</v>
      </c>
      <c r="O330" s="3">
        <v>132</v>
      </c>
      <c r="P330" s="3"/>
      <c r="Q330" s="3">
        <v>34</v>
      </c>
      <c r="R330" s="3">
        <v>2</v>
      </c>
      <c r="S330" s="6">
        <v>22994.5</v>
      </c>
      <c r="T330" s="5">
        <v>0.44950000000000001</v>
      </c>
    </row>
    <row r="331" spans="1:20">
      <c r="A331" s="3" t="s">
        <v>737</v>
      </c>
      <c r="B331" s="3"/>
      <c r="C331" s="3">
        <v>139</v>
      </c>
      <c r="D331" s="3">
        <v>16</v>
      </c>
      <c r="E331" s="3" t="s">
        <v>1200</v>
      </c>
      <c r="F331" s="3" t="s">
        <v>1201</v>
      </c>
      <c r="G331" s="3" t="s">
        <v>131</v>
      </c>
      <c r="H331" s="3" t="s">
        <v>23</v>
      </c>
      <c r="I331" s="3">
        <v>16</v>
      </c>
      <c r="J331" s="3"/>
      <c r="K331" s="3"/>
      <c r="L331" s="3"/>
      <c r="M331" s="3"/>
      <c r="N331" s="3"/>
      <c r="O331" s="3">
        <v>77</v>
      </c>
      <c r="P331" s="3"/>
      <c r="Q331" s="3">
        <v>34</v>
      </c>
      <c r="R331" s="3">
        <v>40</v>
      </c>
      <c r="S331" s="6">
        <v>2321.67</v>
      </c>
      <c r="T331" s="5">
        <v>2.4578000000000002</v>
      </c>
    </row>
    <row r="332" spans="1:20">
      <c r="A332" s="3" t="s">
        <v>744</v>
      </c>
      <c r="B332" s="3"/>
      <c r="C332" s="3">
        <v>84</v>
      </c>
      <c r="D332" s="3">
        <v>16</v>
      </c>
      <c r="E332" s="3" t="s">
        <v>27</v>
      </c>
      <c r="F332" s="3" t="s">
        <v>1144</v>
      </c>
      <c r="G332" s="3" t="s">
        <v>131</v>
      </c>
      <c r="H332" s="3" t="s">
        <v>1145</v>
      </c>
      <c r="I332" s="3">
        <v>16</v>
      </c>
      <c r="J332" s="3"/>
      <c r="K332" s="3"/>
      <c r="L332" s="3"/>
      <c r="M332" s="3"/>
      <c r="N332" s="3"/>
      <c r="O332" s="3">
        <v>62</v>
      </c>
      <c r="P332" s="3"/>
      <c r="Q332" s="3">
        <v>14</v>
      </c>
      <c r="R332" s="3">
        <v>11</v>
      </c>
      <c r="S332" s="3"/>
      <c r="T332" s="3"/>
    </row>
    <row r="333" spans="1:20">
      <c r="A333" s="3" t="s">
        <v>739</v>
      </c>
      <c r="B333" s="3"/>
      <c r="C333" s="3">
        <v>57</v>
      </c>
      <c r="D333" s="3">
        <v>16</v>
      </c>
      <c r="E333" s="3" t="s">
        <v>117</v>
      </c>
      <c r="F333" s="3" t="s">
        <v>2858</v>
      </c>
      <c r="G333" s="3" t="s">
        <v>2405</v>
      </c>
      <c r="H333" s="3" t="s">
        <v>2859</v>
      </c>
      <c r="I333" s="3">
        <v>16</v>
      </c>
      <c r="J333" s="3"/>
      <c r="K333" s="3">
        <v>0</v>
      </c>
      <c r="L333" s="3">
        <v>4</v>
      </c>
      <c r="M333" s="3"/>
      <c r="N333" s="3" t="s">
        <v>77</v>
      </c>
      <c r="O333" s="3">
        <v>29</v>
      </c>
      <c r="P333" s="3"/>
      <c r="Q333" s="3">
        <v>2</v>
      </c>
      <c r="R333" s="3">
        <v>6</v>
      </c>
      <c r="S333" s="3"/>
      <c r="T333" s="3"/>
    </row>
    <row r="334" spans="1:20">
      <c r="A334" s="3" t="s">
        <v>741</v>
      </c>
      <c r="B334" s="3"/>
      <c r="C334" s="3">
        <v>402</v>
      </c>
      <c r="D334" s="3">
        <v>19</v>
      </c>
      <c r="E334" s="3" t="s">
        <v>346</v>
      </c>
      <c r="F334" s="3" t="s">
        <v>4113</v>
      </c>
      <c r="G334" s="3" t="s">
        <v>4114</v>
      </c>
      <c r="H334" s="3" t="s">
        <v>338</v>
      </c>
      <c r="I334" s="3">
        <v>19</v>
      </c>
      <c r="J334" s="3"/>
      <c r="K334" s="3">
        <v>30</v>
      </c>
      <c r="L334" s="3">
        <v>0</v>
      </c>
      <c r="M334" s="3" t="s">
        <v>698</v>
      </c>
      <c r="N334" s="3"/>
      <c r="O334" s="3">
        <v>295</v>
      </c>
      <c r="P334" s="3"/>
      <c r="Q334" s="3">
        <v>99</v>
      </c>
      <c r="R334" s="3">
        <v>210</v>
      </c>
      <c r="S334" s="6">
        <v>2072694.33</v>
      </c>
      <c r="T334" s="5">
        <v>-6.6E-3</v>
      </c>
    </row>
    <row r="335" spans="1:20">
      <c r="A335" s="3" t="s">
        <v>746</v>
      </c>
      <c r="B335" s="3"/>
      <c r="C335" s="3">
        <v>253</v>
      </c>
      <c r="D335" s="3">
        <v>20</v>
      </c>
      <c r="E335" s="3" t="s">
        <v>70</v>
      </c>
      <c r="F335" s="3" t="s">
        <v>1236</v>
      </c>
      <c r="G335" s="3" t="s">
        <v>131</v>
      </c>
      <c r="H335" s="3" t="s">
        <v>39</v>
      </c>
      <c r="I335" s="3">
        <v>20</v>
      </c>
      <c r="J335" s="3">
        <v>16</v>
      </c>
      <c r="K335" s="3"/>
      <c r="L335" s="3"/>
      <c r="M335" s="3"/>
      <c r="N335" s="3"/>
      <c r="O335" s="3">
        <v>219</v>
      </c>
      <c r="P335" s="3"/>
      <c r="Q335" s="3">
        <v>71</v>
      </c>
      <c r="R335" s="3">
        <v>13</v>
      </c>
      <c r="S335" s="6">
        <v>8234.83</v>
      </c>
      <c r="T335" s="5">
        <v>0.60709999999999997</v>
      </c>
    </row>
    <row r="336" spans="1:20">
      <c r="A336" s="3" t="s">
        <v>753</v>
      </c>
      <c r="B336" s="3"/>
      <c r="C336" s="3">
        <v>240</v>
      </c>
      <c r="D336" s="3">
        <v>22</v>
      </c>
      <c r="E336" s="3" t="s">
        <v>476</v>
      </c>
      <c r="F336" s="3" t="s">
        <v>1234</v>
      </c>
      <c r="G336" s="3" t="s">
        <v>29</v>
      </c>
      <c r="H336" s="3" t="s">
        <v>39</v>
      </c>
      <c r="I336" s="3">
        <v>22</v>
      </c>
      <c r="J336" s="3"/>
      <c r="K336" s="3"/>
      <c r="L336" s="3"/>
      <c r="M336" s="3"/>
      <c r="N336" s="3"/>
      <c r="O336" s="3">
        <v>218</v>
      </c>
      <c r="P336" s="3"/>
      <c r="Q336" s="3">
        <v>32</v>
      </c>
      <c r="R336" s="3">
        <v>20</v>
      </c>
      <c r="S336" s="6">
        <v>3143.83</v>
      </c>
      <c r="T336" s="5">
        <v>1.0355000000000001</v>
      </c>
    </row>
    <row r="337" spans="1:20">
      <c r="A337" s="3" t="s">
        <v>755</v>
      </c>
      <c r="B337" s="3"/>
      <c r="C337" s="3">
        <v>115</v>
      </c>
      <c r="D337" s="3">
        <v>22</v>
      </c>
      <c r="E337" s="3" t="s">
        <v>27</v>
      </c>
      <c r="F337" s="3" t="s">
        <v>1180</v>
      </c>
      <c r="G337" s="3" t="s">
        <v>29</v>
      </c>
      <c r="H337" s="3" t="s">
        <v>23</v>
      </c>
      <c r="I337" s="3">
        <v>22</v>
      </c>
      <c r="J337" s="3">
        <v>12</v>
      </c>
      <c r="K337" s="3"/>
      <c r="L337" s="3"/>
      <c r="M337" s="3"/>
      <c r="N337" s="3"/>
      <c r="O337" s="3">
        <v>107</v>
      </c>
      <c r="P337" s="3"/>
      <c r="Q337" s="3">
        <v>39</v>
      </c>
      <c r="R337" s="3">
        <v>35</v>
      </c>
      <c r="S337" s="3"/>
      <c r="T337" s="3"/>
    </row>
    <row r="338" spans="1:20">
      <c r="A338" s="3" t="s">
        <v>759</v>
      </c>
      <c r="B338" s="3"/>
      <c r="C338" s="3">
        <v>51</v>
      </c>
      <c r="D338" s="3">
        <v>22</v>
      </c>
      <c r="E338" s="3" t="s">
        <v>196</v>
      </c>
      <c r="F338" s="3" t="s">
        <v>2853</v>
      </c>
      <c r="G338" s="3" t="s">
        <v>2405</v>
      </c>
      <c r="H338" s="3" t="s">
        <v>2854</v>
      </c>
      <c r="I338" s="3">
        <v>22</v>
      </c>
      <c r="J338" s="3"/>
      <c r="K338" s="3">
        <v>0</v>
      </c>
      <c r="L338" s="3">
        <v>2</v>
      </c>
      <c r="M338" s="3"/>
      <c r="N338" s="3" t="s">
        <v>77</v>
      </c>
      <c r="O338" s="3">
        <v>42</v>
      </c>
      <c r="P338" s="3"/>
      <c r="Q338" s="3">
        <v>2</v>
      </c>
      <c r="R338" s="3">
        <v>4</v>
      </c>
      <c r="S338" s="3"/>
      <c r="T338" s="3"/>
    </row>
    <row r="339" spans="1:20">
      <c r="A339" s="3" t="s">
        <v>763</v>
      </c>
      <c r="B339" s="3"/>
      <c r="C339" s="3">
        <v>230</v>
      </c>
      <c r="D339" s="3">
        <v>24</v>
      </c>
      <c r="E339" s="3" t="s">
        <v>1459</v>
      </c>
      <c r="F339" s="3" t="s">
        <v>2872</v>
      </c>
      <c r="G339" s="3" t="s">
        <v>2405</v>
      </c>
      <c r="H339" s="3" t="s">
        <v>373</v>
      </c>
      <c r="I339" s="3">
        <v>24</v>
      </c>
      <c r="J339" s="4">
        <v>72104</v>
      </c>
      <c r="K339" s="3">
        <v>0</v>
      </c>
      <c r="L339" s="3">
        <v>1</v>
      </c>
      <c r="M339" s="3"/>
      <c r="N339" s="3" t="s">
        <v>40</v>
      </c>
      <c r="O339" s="3">
        <v>227</v>
      </c>
      <c r="P339" s="3"/>
      <c r="Q339" s="3">
        <v>28</v>
      </c>
      <c r="R339" s="3"/>
      <c r="S339" s="3"/>
      <c r="T339" s="3"/>
    </row>
    <row r="340" spans="1:20">
      <c r="A340" s="3" t="s">
        <v>765</v>
      </c>
      <c r="B340" s="3"/>
      <c r="C340" s="3">
        <v>142</v>
      </c>
      <c r="D340" s="3">
        <v>25</v>
      </c>
      <c r="E340" s="3" t="s">
        <v>37</v>
      </c>
      <c r="F340" s="3" t="s">
        <v>1203</v>
      </c>
      <c r="G340" s="3" t="s">
        <v>29</v>
      </c>
      <c r="H340" s="3"/>
      <c r="I340" s="3">
        <v>25</v>
      </c>
      <c r="J340" s="3"/>
      <c r="K340" s="3"/>
      <c r="L340" s="3"/>
      <c r="M340" s="3"/>
      <c r="N340" s="3"/>
      <c r="O340" s="3">
        <v>140</v>
      </c>
      <c r="P340" s="3"/>
      <c r="Q340" s="3">
        <v>39</v>
      </c>
      <c r="R340" s="3"/>
      <c r="S340" s="3"/>
      <c r="T340" s="3"/>
    </row>
    <row r="341" spans="1:20">
      <c r="A341" s="3" t="s">
        <v>768</v>
      </c>
      <c r="B341" s="3"/>
      <c r="C341" s="3">
        <v>88</v>
      </c>
      <c r="D341" s="3">
        <v>25</v>
      </c>
      <c r="E341" s="3" t="s">
        <v>1860</v>
      </c>
      <c r="F341" s="3" t="s">
        <v>2863</v>
      </c>
      <c r="G341" s="3" t="s">
        <v>2405</v>
      </c>
      <c r="H341" s="3" t="s">
        <v>661</v>
      </c>
      <c r="I341" s="3">
        <v>25</v>
      </c>
      <c r="J341" s="3"/>
      <c r="K341" s="3">
        <v>3</v>
      </c>
      <c r="L341" s="3">
        <v>5</v>
      </c>
      <c r="M341" s="3" t="s">
        <v>2864</v>
      </c>
      <c r="N341" s="3" t="s">
        <v>40</v>
      </c>
      <c r="O341" s="3">
        <v>70</v>
      </c>
      <c r="P341" s="3"/>
      <c r="Q341" s="3">
        <v>16</v>
      </c>
      <c r="R341" s="3">
        <v>13</v>
      </c>
      <c r="S341" s="6">
        <v>7191.67</v>
      </c>
      <c r="T341" s="5">
        <v>-0.14080000000000001</v>
      </c>
    </row>
    <row r="342" spans="1:20">
      <c r="A342" s="3" t="s">
        <v>2753</v>
      </c>
      <c r="B342" s="3"/>
      <c r="C342" s="3">
        <v>179</v>
      </c>
      <c r="D342" s="3">
        <v>26</v>
      </c>
      <c r="E342" s="3" t="s">
        <v>533</v>
      </c>
      <c r="F342" s="3" t="s">
        <v>1220</v>
      </c>
      <c r="G342" s="3" t="s">
        <v>29</v>
      </c>
      <c r="H342" s="3"/>
      <c r="I342" s="3">
        <v>26</v>
      </c>
      <c r="J342" s="3"/>
      <c r="K342" s="3"/>
      <c r="L342" s="3"/>
      <c r="M342" s="3"/>
      <c r="N342" s="3"/>
      <c r="O342" s="3">
        <v>178</v>
      </c>
      <c r="P342" s="3"/>
      <c r="Q342" s="3">
        <v>27</v>
      </c>
      <c r="R342" s="3"/>
      <c r="S342" s="6">
        <v>2658.5</v>
      </c>
      <c r="T342" s="5">
        <v>-0.6895</v>
      </c>
    </row>
    <row r="343" spans="1:20">
      <c r="A343" s="3" t="s">
        <v>2755</v>
      </c>
      <c r="B343" s="3"/>
      <c r="C343" s="3">
        <v>392</v>
      </c>
      <c r="D343" s="3">
        <v>27</v>
      </c>
      <c r="E343" s="3" t="s">
        <v>442</v>
      </c>
      <c r="F343" s="3" t="s">
        <v>2874</v>
      </c>
      <c r="G343" s="3" t="s">
        <v>2780</v>
      </c>
      <c r="H343" s="3" t="s">
        <v>23</v>
      </c>
      <c r="I343" s="3">
        <v>27</v>
      </c>
      <c r="J343" s="3"/>
      <c r="K343" s="3">
        <v>1</v>
      </c>
      <c r="L343" s="3">
        <v>10</v>
      </c>
      <c r="M343" s="3" t="s">
        <v>2875</v>
      </c>
      <c r="N343" s="3" t="s">
        <v>40</v>
      </c>
      <c r="O343" s="3">
        <v>218</v>
      </c>
      <c r="P343" s="3"/>
      <c r="Q343" s="3">
        <v>93</v>
      </c>
      <c r="R343" s="3">
        <v>13</v>
      </c>
      <c r="S343" s="6">
        <v>3799.17</v>
      </c>
      <c r="T343" s="5">
        <v>-0.56699999999999995</v>
      </c>
    </row>
    <row r="344" spans="1:20">
      <c r="A344" s="3" t="s">
        <v>741</v>
      </c>
      <c r="B344" s="3"/>
      <c r="C344" s="3">
        <v>125</v>
      </c>
      <c r="D344" s="3">
        <v>27</v>
      </c>
      <c r="E344" s="3" t="s">
        <v>653</v>
      </c>
      <c r="F344" s="3" t="s">
        <v>1188</v>
      </c>
      <c r="G344" s="3" t="s">
        <v>29</v>
      </c>
      <c r="H344" s="3" t="s">
        <v>39</v>
      </c>
      <c r="I344" s="3">
        <v>27</v>
      </c>
      <c r="J344" s="3">
        <v>13</v>
      </c>
      <c r="K344" s="3"/>
      <c r="L344" s="3"/>
      <c r="M344" s="3"/>
      <c r="N344" s="3"/>
      <c r="O344" s="3">
        <v>116</v>
      </c>
      <c r="P344" s="3"/>
      <c r="Q344" s="3">
        <v>22</v>
      </c>
      <c r="R344" s="3">
        <v>34</v>
      </c>
      <c r="S344" s="3"/>
      <c r="T344" s="3"/>
    </row>
    <row r="345" spans="1:20">
      <c r="A345" s="3" t="s">
        <v>2755</v>
      </c>
      <c r="B345" s="3"/>
      <c r="C345" s="3">
        <v>282</v>
      </c>
      <c r="D345" s="3">
        <v>29</v>
      </c>
      <c r="E345" s="3" t="s">
        <v>70</v>
      </c>
      <c r="F345" s="3" t="s">
        <v>1240</v>
      </c>
      <c r="G345" s="3" t="s">
        <v>131</v>
      </c>
      <c r="H345" s="3" t="s">
        <v>23</v>
      </c>
      <c r="I345" s="3">
        <v>29</v>
      </c>
      <c r="J345" s="3"/>
      <c r="K345" s="3"/>
      <c r="L345" s="3"/>
      <c r="M345" s="3"/>
      <c r="N345" s="3"/>
      <c r="O345" s="3">
        <v>253</v>
      </c>
      <c r="P345" s="3"/>
      <c r="Q345" s="3">
        <v>60</v>
      </c>
      <c r="R345" s="3">
        <v>4</v>
      </c>
      <c r="S345" s="6">
        <v>19083.330000000002</v>
      </c>
      <c r="T345" s="5">
        <v>0.1706</v>
      </c>
    </row>
    <row r="346" spans="1:20">
      <c r="A346" s="3" t="s">
        <v>4080</v>
      </c>
      <c r="B346" s="3"/>
      <c r="C346" s="3">
        <v>523</v>
      </c>
      <c r="D346" s="3">
        <v>33</v>
      </c>
      <c r="E346" s="3" t="s">
        <v>59</v>
      </c>
      <c r="F346" s="3" t="s">
        <v>1246</v>
      </c>
      <c r="G346" s="3" t="s">
        <v>29</v>
      </c>
      <c r="H346" s="3" t="s">
        <v>132</v>
      </c>
      <c r="I346" s="3">
        <v>33</v>
      </c>
      <c r="J346" s="3">
        <v>26</v>
      </c>
      <c r="K346" s="3">
        <v>0</v>
      </c>
      <c r="L346" s="3">
        <v>9</v>
      </c>
      <c r="M346" s="3"/>
      <c r="N346" s="3" t="s">
        <v>40</v>
      </c>
      <c r="O346" s="3">
        <v>449</v>
      </c>
      <c r="P346" s="3"/>
      <c r="Q346" s="3">
        <v>92</v>
      </c>
      <c r="R346" s="3">
        <v>57</v>
      </c>
      <c r="S346" s="6">
        <v>12095.5</v>
      </c>
      <c r="T346" s="5">
        <v>1.1134999999999999</v>
      </c>
    </row>
    <row r="347" spans="1:20">
      <c r="A347" s="3" t="s">
        <v>2743</v>
      </c>
      <c r="B347" s="3"/>
      <c r="C347" s="3">
        <v>217</v>
      </c>
      <c r="D347" s="3">
        <v>33</v>
      </c>
      <c r="E347" s="3" t="s">
        <v>70</v>
      </c>
      <c r="F347" s="3" t="s">
        <v>1228</v>
      </c>
      <c r="G347" s="3" t="s">
        <v>29</v>
      </c>
      <c r="H347" s="3" t="s">
        <v>39</v>
      </c>
      <c r="I347" s="3">
        <v>33</v>
      </c>
      <c r="J347" s="3">
        <v>13</v>
      </c>
      <c r="K347" s="3"/>
      <c r="L347" s="3"/>
      <c r="M347" s="3"/>
      <c r="N347" s="3"/>
      <c r="O347" s="3">
        <v>203</v>
      </c>
      <c r="P347" s="3"/>
      <c r="Q347" s="3">
        <v>80</v>
      </c>
      <c r="R347" s="3">
        <v>40</v>
      </c>
      <c r="S347" s="3"/>
      <c r="T347" s="3"/>
    </row>
    <row r="348" spans="1:20">
      <c r="A348" s="3" t="s">
        <v>2750</v>
      </c>
      <c r="B348" s="3"/>
      <c r="C348" s="3">
        <v>87</v>
      </c>
      <c r="D348" s="3">
        <v>33</v>
      </c>
      <c r="E348" s="3" t="s">
        <v>174</v>
      </c>
      <c r="F348" s="3" t="s">
        <v>3894</v>
      </c>
      <c r="G348" s="3" t="s">
        <v>3666</v>
      </c>
      <c r="H348" s="3"/>
      <c r="I348" s="3">
        <v>33</v>
      </c>
      <c r="J348" s="3"/>
      <c r="K348" s="4">
        <v>4181</v>
      </c>
      <c r="L348" s="3">
        <v>46</v>
      </c>
      <c r="M348" s="3" t="s">
        <v>24</v>
      </c>
      <c r="N348" s="3" t="s">
        <v>25</v>
      </c>
      <c r="O348" s="3">
        <v>78</v>
      </c>
      <c r="P348" s="3"/>
      <c r="Q348" s="3">
        <v>19</v>
      </c>
      <c r="R348" s="3">
        <v>1</v>
      </c>
      <c r="S348" s="4">
        <v>32118841</v>
      </c>
      <c r="T348" s="5">
        <v>-8.9300000000000004E-2</v>
      </c>
    </row>
    <row r="349" spans="1:20">
      <c r="A349" s="3" t="s">
        <v>3861</v>
      </c>
      <c r="B349" s="3"/>
      <c r="C349" s="3">
        <v>195</v>
      </c>
      <c r="D349" s="3">
        <v>34</v>
      </c>
      <c r="E349" s="3" t="s">
        <v>482</v>
      </c>
      <c r="F349" s="3" t="s">
        <v>1222</v>
      </c>
      <c r="G349" s="3" t="s">
        <v>29</v>
      </c>
      <c r="H349" s="3" t="s">
        <v>39</v>
      </c>
      <c r="I349" s="3">
        <v>34</v>
      </c>
      <c r="J349" s="3">
        <v>13</v>
      </c>
      <c r="K349" s="3"/>
      <c r="L349" s="3"/>
      <c r="M349" s="3"/>
      <c r="N349" s="3"/>
      <c r="O349" s="3">
        <v>173</v>
      </c>
      <c r="P349" s="3"/>
      <c r="Q349" s="3">
        <v>50</v>
      </c>
      <c r="R349" s="3">
        <v>49</v>
      </c>
      <c r="S349" s="3"/>
      <c r="T349" s="3"/>
    </row>
    <row r="350" spans="1:20">
      <c r="A350" s="3" t="s">
        <v>691</v>
      </c>
      <c r="B350" s="3"/>
      <c r="C350" s="3">
        <v>174</v>
      </c>
      <c r="D350" s="3">
        <v>35</v>
      </c>
      <c r="E350" s="3" t="s">
        <v>3901</v>
      </c>
      <c r="F350" s="3" t="s">
        <v>3902</v>
      </c>
      <c r="G350" s="3" t="s">
        <v>3745</v>
      </c>
      <c r="H350" s="3" t="s">
        <v>661</v>
      </c>
      <c r="I350" s="3">
        <v>35</v>
      </c>
      <c r="J350" s="3"/>
      <c r="K350" s="3"/>
      <c r="L350" s="3"/>
      <c r="M350" s="3"/>
      <c r="N350" s="3"/>
      <c r="O350" s="3">
        <v>97</v>
      </c>
      <c r="P350" s="3"/>
      <c r="Q350" s="3">
        <v>40</v>
      </c>
      <c r="R350" s="3">
        <v>8</v>
      </c>
      <c r="S350" s="3"/>
      <c r="T350" s="3"/>
    </row>
    <row r="351" spans="1:20">
      <c r="A351" s="3" t="s">
        <v>705</v>
      </c>
      <c r="B351" s="3"/>
      <c r="C351" s="3">
        <v>174</v>
      </c>
      <c r="D351" s="3">
        <v>36</v>
      </c>
      <c r="E351" s="3" t="s">
        <v>59</v>
      </c>
      <c r="F351" s="3" t="s">
        <v>1217</v>
      </c>
      <c r="G351" s="3" t="s">
        <v>1218</v>
      </c>
      <c r="H351" s="3" t="s">
        <v>23</v>
      </c>
      <c r="I351" s="3">
        <v>36</v>
      </c>
      <c r="J351" s="3">
        <v>12</v>
      </c>
      <c r="K351" s="3">
        <v>0</v>
      </c>
      <c r="L351" s="3">
        <v>1</v>
      </c>
      <c r="M351" s="3"/>
      <c r="N351" s="3" t="s">
        <v>77</v>
      </c>
      <c r="O351" s="3">
        <v>114</v>
      </c>
      <c r="P351" s="3"/>
      <c r="Q351" s="3">
        <v>22</v>
      </c>
      <c r="R351" s="3">
        <v>5</v>
      </c>
      <c r="S351" s="6">
        <v>5379.67</v>
      </c>
      <c r="T351" s="5">
        <v>-0.87270000000000003</v>
      </c>
    </row>
    <row r="352" spans="1:20">
      <c r="A352" s="3" t="s">
        <v>707</v>
      </c>
      <c r="B352" s="3"/>
      <c r="C352" s="3">
        <v>174</v>
      </c>
      <c r="D352" s="3">
        <v>36</v>
      </c>
      <c r="E352" s="3" t="s">
        <v>59</v>
      </c>
      <c r="F352" s="3" t="s">
        <v>1217</v>
      </c>
      <c r="G352" s="3" t="s">
        <v>1218</v>
      </c>
      <c r="H352" s="3" t="s">
        <v>23</v>
      </c>
      <c r="I352" s="3">
        <v>36</v>
      </c>
      <c r="J352" s="3">
        <v>12</v>
      </c>
      <c r="K352" s="3">
        <v>0</v>
      </c>
      <c r="L352" s="3">
        <v>1</v>
      </c>
      <c r="M352" s="3"/>
      <c r="N352" s="3" t="s">
        <v>77</v>
      </c>
      <c r="O352" s="3">
        <v>114</v>
      </c>
      <c r="P352" s="3"/>
      <c r="Q352" s="3">
        <v>22</v>
      </c>
      <c r="R352" s="3">
        <v>5</v>
      </c>
      <c r="S352" s="6">
        <v>5379.67</v>
      </c>
      <c r="T352" s="5">
        <v>-0.87270000000000003</v>
      </c>
    </row>
    <row r="353" spans="1:20">
      <c r="A353" s="3" t="s">
        <v>720</v>
      </c>
      <c r="B353" s="3"/>
      <c r="C353" s="3">
        <v>237</v>
      </c>
      <c r="D353" s="3">
        <v>38</v>
      </c>
      <c r="E353" s="3" t="s">
        <v>1065</v>
      </c>
      <c r="F353" s="3" t="s">
        <v>1230</v>
      </c>
      <c r="G353" s="3" t="s">
        <v>29</v>
      </c>
      <c r="H353" s="3" t="s">
        <v>480</v>
      </c>
      <c r="I353" s="3">
        <v>38</v>
      </c>
      <c r="J353" s="3"/>
      <c r="K353" s="3"/>
      <c r="L353" s="3"/>
      <c r="M353" s="3"/>
      <c r="N353" s="3"/>
      <c r="O353" s="3">
        <v>217</v>
      </c>
      <c r="P353" s="3"/>
      <c r="Q353" s="3">
        <v>21</v>
      </c>
      <c r="R353" s="3">
        <v>2</v>
      </c>
      <c r="S353" s="3"/>
      <c r="T353" s="3"/>
    </row>
    <row r="354" spans="1:20">
      <c r="A354" s="3" t="s">
        <v>2747</v>
      </c>
      <c r="B354" s="3"/>
      <c r="C354" s="3">
        <v>163</v>
      </c>
      <c r="D354" s="3">
        <v>40</v>
      </c>
      <c r="E354" s="3" t="s">
        <v>42</v>
      </c>
      <c r="F354" s="3" t="s">
        <v>1213</v>
      </c>
      <c r="G354" s="3" t="s">
        <v>29</v>
      </c>
      <c r="H354" s="3" t="s">
        <v>39</v>
      </c>
      <c r="I354" s="3">
        <v>40</v>
      </c>
      <c r="J354" s="3">
        <v>12</v>
      </c>
      <c r="K354" s="3"/>
      <c r="L354" s="3"/>
      <c r="M354" s="3"/>
      <c r="N354" s="3"/>
      <c r="O354" s="3">
        <v>159</v>
      </c>
      <c r="P354" s="3"/>
      <c r="Q354" s="3">
        <v>35</v>
      </c>
      <c r="R354" s="3">
        <v>43</v>
      </c>
      <c r="S354" s="3"/>
      <c r="T354" s="3"/>
    </row>
    <row r="355" spans="1:20">
      <c r="A355" s="3" t="s">
        <v>720</v>
      </c>
      <c r="B355" s="3"/>
      <c r="C355" s="3">
        <v>439</v>
      </c>
      <c r="D355" s="3">
        <v>45</v>
      </c>
      <c r="E355" s="3" t="s">
        <v>3111</v>
      </c>
      <c r="F355" s="3" t="s">
        <v>4116</v>
      </c>
      <c r="G355" s="3" t="s">
        <v>4031</v>
      </c>
      <c r="H355" s="3" t="s">
        <v>338</v>
      </c>
      <c r="I355" s="3">
        <v>45</v>
      </c>
      <c r="J355" s="3"/>
      <c r="K355" s="3">
        <v>75</v>
      </c>
      <c r="L355" s="3">
        <v>0</v>
      </c>
      <c r="M355" s="3" t="s">
        <v>24</v>
      </c>
      <c r="N355" s="3"/>
      <c r="O355" s="3">
        <v>339</v>
      </c>
      <c r="P355" s="3"/>
      <c r="Q355" s="3">
        <v>81</v>
      </c>
      <c r="R355" s="3">
        <v>256</v>
      </c>
      <c r="S355" s="4">
        <v>293435600</v>
      </c>
      <c r="T355" s="5">
        <v>-6.3700000000000007E-2</v>
      </c>
    </row>
    <row r="356" spans="1:20">
      <c r="A356" s="3" t="s">
        <v>3574</v>
      </c>
      <c r="B356" s="3"/>
      <c r="C356" s="4">
        <v>1817</v>
      </c>
      <c r="D356" s="3">
        <v>46</v>
      </c>
      <c r="E356" s="3" t="s">
        <v>792</v>
      </c>
      <c r="F356" s="3" t="s">
        <v>1252</v>
      </c>
      <c r="G356" s="3" t="s">
        <v>826</v>
      </c>
      <c r="H356" s="3" t="s">
        <v>23</v>
      </c>
      <c r="I356" s="3">
        <v>46</v>
      </c>
      <c r="J356" s="3">
        <v>16</v>
      </c>
      <c r="K356" s="3">
        <v>0</v>
      </c>
      <c r="L356" s="3">
        <v>14</v>
      </c>
      <c r="M356" s="3"/>
      <c r="N356" s="3" t="s">
        <v>77</v>
      </c>
      <c r="O356" s="4">
        <v>1042</v>
      </c>
      <c r="P356" s="3"/>
      <c r="Q356" s="3">
        <v>304</v>
      </c>
      <c r="R356" s="3">
        <v>822</v>
      </c>
      <c r="S356" s="6">
        <v>18596.830000000002</v>
      </c>
      <c r="T356" s="5">
        <v>-0.45019999999999999</v>
      </c>
    </row>
    <row r="357" spans="1:20">
      <c r="A357" s="3" t="s">
        <v>732</v>
      </c>
      <c r="B357" s="3"/>
      <c r="C357" s="3">
        <v>328</v>
      </c>
      <c r="D357" s="3">
        <v>52</v>
      </c>
      <c r="E357" s="3" t="s">
        <v>533</v>
      </c>
      <c r="F357" s="3" t="s">
        <v>1242</v>
      </c>
      <c r="G357" s="3" t="s">
        <v>29</v>
      </c>
      <c r="H357" s="3" t="s">
        <v>318</v>
      </c>
      <c r="I357" s="3">
        <v>52</v>
      </c>
      <c r="J357" s="3"/>
      <c r="K357" s="3"/>
      <c r="L357" s="3"/>
      <c r="M357" s="3"/>
      <c r="N357" s="3"/>
      <c r="O357" s="3">
        <v>286</v>
      </c>
      <c r="P357" s="3"/>
      <c r="Q357" s="3">
        <v>93</v>
      </c>
      <c r="R357" s="3">
        <v>2</v>
      </c>
      <c r="S357" s="6">
        <v>12943.83</v>
      </c>
      <c r="T357" s="5">
        <v>0.40250000000000002</v>
      </c>
    </row>
    <row r="358" spans="1:20">
      <c r="A358" s="3" t="s">
        <v>713</v>
      </c>
      <c r="B358" s="3"/>
      <c r="C358" s="4">
        <v>1123</v>
      </c>
      <c r="D358" s="3">
        <v>93</v>
      </c>
      <c r="E358" s="3" t="s">
        <v>134</v>
      </c>
      <c r="F358" s="3" t="s">
        <v>1248</v>
      </c>
      <c r="G358" s="3" t="s">
        <v>131</v>
      </c>
      <c r="H358" s="3" t="s">
        <v>23</v>
      </c>
      <c r="I358" s="3">
        <v>93</v>
      </c>
      <c r="J358" s="3"/>
      <c r="K358" s="3"/>
      <c r="L358" s="3"/>
      <c r="M358" s="3"/>
      <c r="N358" s="3"/>
      <c r="O358" s="3">
        <v>926</v>
      </c>
      <c r="P358" s="3"/>
      <c r="Q358" s="3">
        <v>140</v>
      </c>
      <c r="R358" s="3">
        <v>58</v>
      </c>
      <c r="S358" s="4">
        <v>140886</v>
      </c>
      <c r="T358" s="5">
        <v>-0.15359999999999999</v>
      </c>
    </row>
    <row r="359" spans="1:20">
      <c r="A359" s="3" t="s">
        <v>729</v>
      </c>
      <c r="B359" s="3"/>
      <c r="C359" s="4">
        <v>1502</v>
      </c>
      <c r="D359" s="3">
        <v>94</v>
      </c>
      <c r="E359" s="3" t="s">
        <v>482</v>
      </c>
      <c r="F359" s="3" t="s">
        <v>1250</v>
      </c>
      <c r="G359" s="3" t="s">
        <v>29</v>
      </c>
      <c r="H359" s="3"/>
      <c r="I359" s="3">
        <v>94</v>
      </c>
      <c r="J359" s="3">
        <v>20</v>
      </c>
      <c r="K359" s="3">
        <v>0</v>
      </c>
      <c r="L359" s="3">
        <v>3</v>
      </c>
      <c r="M359" s="3"/>
      <c r="N359" s="3" t="s">
        <v>40</v>
      </c>
      <c r="O359" s="4">
        <v>1489</v>
      </c>
      <c r="P359" s="3"/>
      <c r="Q359" s="3">
        <v>207</v>
      </c>
      <c r="R359" s="3">
        <v>13</v>
      </c>
      <c r="S359" s="6">
        <v>62290.17</v>
      </c>
      <c r="T359" s="5">
        <v>0.30449999999999999</v>
      </c>
    </row>
    <row r="360" spans="1:20">
      <c r="A360" s="3" t="s">
        <v>715</v>
      </c>
      <c r="B360" s="3"/>
      <c r="C360" s="4">
        <v>2526</v>
      </c>
      <c r="D360" s="3">
        <v>255</v>
      </c>
      <c r="E360" s="3" t="s">
        <v>59</v>
      </c>
      <c r="F360" s="3" t="s">
        <v>1254</v>
      </c>
      <c r="G360" s="3" t="s">
        <v>131</v>
      </c>
      <c r="H360" s="3" t="s">
        <v>23</v>
      </c>
      <c r="I360" s="3">
        <v>255</v>
      </c>
      <c r="J360" s="3">
        <v>16</v>
      </c>
      <c r="K360" s="3">
        <v>0</v>
      </c>
      <c r="L360" s="3">
        <v>10</v>
      </c>
      <c r="M360" s="3"/>
      <c r="N360" s="3" t="s">
        <v>25</v>
      </c>
      <c r="O360" s="4">
        <v>1997</v>
      </c>
      <c r="P360" s="3"/>
      <c r="Q360" s="3">
        <v>440</v>
      </c>
      <c r="R360" s="3">
        <v>341</v>
      </c>
      <c r="S360" s="4">
        <v>79108</v>
      </c>
      <c r="T360" s="5">
        <v>-0.1986</v>
      </c>
    </row>
    <row r="361" spans="1:20">
      <c r="A361" s="3" t="s">
        <v>699</v>
      </c>
      <c r="B361" s="3"/>
      <c r="C361" s="4">
        <v>3129</v>
      </c>
      <c r="D361" s="3">
        <v>266</v>
      </c>
      <c r="E361" s="3" t="s">
        <v>42</v>
      </c>
      <c r="F361" s="3" t="s">
        <v>1256</v>
      </c>
      <c r="G361" s="3" t="s">
        <v>131</v>
      </c>
      <c r="H361" s="3" t="s">
        <v>95</v>
      </c>
      <c r="I361" s="3">
        <v>266</v>
      </c>
      <c r="J361" s="3"/>
      <c r="K361" s="3">
        <v>0</v>
      </c>
      <c r="L361" s="3">
        <v>20</v>
      </c>
      <c r="M361" s="3"/>
      <c r="N361" s="3" t="s">
        <v>25</v>
      </c>
      <c r="O361" s="4">
        <v>2607</v>
      </c>
      <c r="P361" s="3"/>
      <c r="Q361" s="3">
        <v>643</v>
      </c>
      <c r="R361" s="3">
        <v>461</v>
      </c>
      <c r="S361" s="6">
        <v>148185.32999999999</v>
      </c>
      <c r="T361" s="5">
        <v>0.20649999999999999</v>
      </c>
    </row>
    <row r="362" spans="1:20">
      <c r="A362" s="3" t="s">
        <v>693</v>
      </c>
      <c r="B362" s="3"/>
      <c r="C362" s="4">
        <v>3325</v>
      </c>
      <c r="D362" s="3">
        <v>322</v>
      </c>
      <c r="E362" s="3" t="s">
        <v>530</v>
      </c>
      <c r="F362" s="3" t="s">
        <v>1258</v>
      </c>
      <c r="G362" s="3" t="s">
        <v>29</v>
      </c>
      <c r="H362" s="3" t="s">
        <v>95</v>
      </c>
      <c r="I362" s="3">
        <v>322</v>
      </c>
      <c r="J362" s="3">
        <v>12</v>
      </c>
      <c r="K362" s="3">
        <v>0</v>
      </c>
      <c r="L362" s="3">
        <v>2</v>
      </c>
      <c r="M362" s="3"/>
      <c r="N362" s="3" t="s">
        <v>40</v>
      </c>
      <c r="O362" s="4">
        <v>2683</v>
      </c>
      <c r="P362" s="3"/>
      <c r="Q362" s="3">
        <v>664</v>
      </c>
      <c r="R362" s="3">
        <v>935</v>
      </c>
      <c r="S362" s="6">
        <v>9335310.8300000001</v>
      </c>
      <c r="T362" s="5">
        <v>2.6599999999999999E-2</v>
      </c>
    </row>
    <row r="363" spans="1:20">
      <c r="A363" s="3" t="s">
        <v>696</v>
      </c>
      <c r="B363" s="3"/>
      <c r="C363" s="3">
        <v>173</v>
      </c>
      <c r="D363" s="3"/>
      <c r="E363" s="3" t="s">
        <v>371</v>
      </c>
      <c r="F363" s="3" t="s">
        <v>1215</v>
      </c>
      <c r="G363" s="3" t="s">
        <v>29</v>
      </c>
      <c r="H363" s="3"/>
      <c r="I363" s="3"/>
      <c r="J363" s="3">
        <v>24</v>
      </c>
      <c r="K363" s="3"/>
      <c r="L363" s="3"/>
      <c r="M363" s="3"/>
      <c r="N363" s="3"/>
      <c r="O363" s="3">
        <v>173</v>
      </c>
      <c r="P363" s="3"/>
      <c r="Q363" s="3">
        <v>7</v>
      </c>
      <c r="R363" s="3"/>
      <c r="S363" s="6">
        <v>32834.83</v>
      </c>
      <c r="T363" s="5">
        <v>0.1052</v>
      </c>
    </row>
    <row r="364" spans="1:20">
      <c r="A364" s="3" t="s">
        <v>702</v>
      </c>
      <c r="B364" s="3"/>
      <c r="C364" s="3">
        <v>131</v>
      </c>
      <c r="D364" s="3"/>
      <c r="E364" s="3" t="s">
        <v>427</v>
      </c>
      <c r="F364" s="3" t="s">
        <v>1195</v>
      </c>
      <c r="G364" s="3" t="s">
        <v>22</v>
      </c>
      <c r="H364" s="3" t="s">
        <v>39</v>
      </c>
      <c r="I364" s="3"/>
      <c r="J364" s="3"/>
      <c r="K364" s="3"/>
      <c r="L364" s="3"/>
      <c r="M364" s="3"/>
      <c r="N364" s="3"/>
      <c r="O364" s="3">
        <v>130</v>
      </c>
      <c r="P364" s="3"/>
      <c r="Q364" s="3">
        <v>17</v>
      </c>
      <c r="R364" s="3"/>
      <c r="S364" s="4">
        <v>17959084</v>
      </c>
      <c r="T364" s="5">
        <v>-0.28449999999999998</v>
      </c>
    </row>
    <row r="365" spans="1:20">
      <c r="A365" s="3" t="s">
        <v>709</v>
      </c>
      <c r="B365" s="3"/>
      <c r="C365" s="3">
        <v>131</v>
      </c>
      <c r="D365" s="3"/>
      <c r="E365" s="3" t="s">
        <v>427</v>
      </c>
      <c r="F365" s="3" t="s">
        <v>1195</v>
      </c>
      <c r="G365" s="3" t="s">
        <v>22</v>
      </c>
      <c r="H365" s="3" t="s">
        <v>39</v>
      </c>
      <c r="I365" s="3"/>
      <c r="J365" s="3"/>
      <c r="K365" s="3"/>
      <c r="L365" s="3"/>
      <c r="M365" s="3"/>
      <c r="N365" s="3"/>
      <c r="O365" s="3">
        <v>130</v>
      </c>
      <c r="P365" s="3"/>
      <c r="Q365" s="3">
        <v>17</v>
      </c>
      <c r="R365" s="3"/>
      <c r="S365" s="4">
        <v>17959084</v>
      </c>
      <c r="T365" s="5">
        <v>-0.28449999999999998</v>
      </c>
    </row>
    <row r="366" spans="1:20">
      <c r="A366" s="3" t="s">
        <v>711</v>
      </c>
      <c r="B366" s="3"/>
      <c r="C366" s="3">
        <v>110</v>
      </c>
      <c r="D366" s="3"/>
      <c r="E366" s="3" t="s">
        <v>59</v>
      </c>
      <c r="F366" s="3" t="s">
        <v>1175</v>
      </c>
      <c r="G366" s="3" t="s">
        <v>826</v>
      </c>
      <c r="H366" s="3" t="s">
        <v>23</v>
      </c>
      <c r="I366" s="3"/>
      <c r="J366" s="3">
        <v>12</v>
      </c>
      <c r="K366" s="3">
        <v>0</v>
      </c>
      <c r="L366" s="3">
        <v>4</v>
      </c>
      <c r="M366" s="3"/>
      <c r="N366" s="3" t="s">
        <v>77</v>
      </c>
      <c r="O366" s="3">
        <v>99</v>
      </c>
      <c r="P366" s="3"/>
      <c r="Q366" s="3">
        <v>27</v>
      </c>
      <c r="R366" s="3">
        <v>10</v>
      </c>
      <c r="S366" s="6">
        <v>6200.5</v>
      </c>
      <c r="T366" s="5">
        <v>0.47799999999999998</v>
      </c>
    </row>
    <row r="367" spans="1:20">
      <c r="A367" s="3" t="s">
        <v>717</v>
      </c>
      <c r="B367" s="3"/>
      <c r="C367" s="3">
        <v>105</v>
      </c>
      <c r="D367" s="3"/>
      <c r="E367" s="3" t="s">
        <v>93</v>
      </c>
      <c r="F367" s="3" t="s">
        <v>1173</v>
      </c>
      <c r="G367" s="3" t="s">
        <v>29</v>
      </c>
      <c r="H367" s="3" t="s">
        <v>23</v>
      </c>
      <c r="I367" s="3"/>
      <c r="J367" s="3">
        <v>13</v>
      </c>
      <c r="K367" s="3"/>
      <c r="L367" s="3"/>
      <c r="M367" s="3"/>
      <c r="N367" s="3"/>
      <c r="O367" s="3">
        <v>91</v>
      </c>
      <c r="P367" s="3"/>
      <c r="Q367" s="3">
        <v>45</v>
      </c>
      <c r="R367" s="3">
        <v>68</v>
      </c>
      <c r="S367" s="3"/>
      <c r="T367" s="5">
        <v>0.89029999999999998</v>
      </c>
    </row>
    <row r="368" spans="1:20">
      <c r="A368" s="3" t="s">
        <v>722</v>
      </c>
      <c r="B368" s="3"/>
      <c r="C368" s="3">
        <v>95</v>
      </c>
      <c r="D368" s="3"/>
      <c r="E368" s="3" t="s">
        <v>48</v>
      </c>
      <c r="F368" s="3" t="s">
        <v>1157</v>
      </c>
      <c r="G368" s="3" t="s">
        <v>29</v>
      </c>
      <c r="H368" s="3" t="s">
        <v>23</v>
      </c>
      <c r="I368" s="3"/>
      <c r="J368" s="3"/>
      <c r="K368" s="3">
        <v>0</v>
      </c>
      <c r="L368" s="3">
        <v>1</v>
      </c>
      <c r="M368" s="3"/>
      <c r="N368" s="3" t="s">
        <v>40</v>
      </c>
      <c r="O368" s="3">
        <v>95</v>
      </c>
      <c r="P368" s="3"/>
      <c r="Q368" s="3">
        <v>14</v>
      </c>
      <c r="R368" s="3"/>
      <c r="S368" s="3"/>
      <c r="T368" s="5">
        <v>0.9677</v>
      </c>
    </row>
    <row r="369" spans="1:20">
      <c r="A369" s="3" t="s">
        <v>724</v>
      </c>
      <c r="B369" s="3"/>
      <c r="C369" s="3">
        <v>77</v>
      </c>
      <c r="D369" s="3"/>
      <c r="E369" s="3" t="s">
        <v>70</v>
      </c>
      <c r="F369" s="3" t="s">
        <v>4106</v>
      </c>
      <c r="G369" s="3" t="s">
        <v>4054</v>
      </c>
      <c r="H369" s="3" t="s">
        <v>684</v>
      </c>
      <c r="I369" s="3"/>
      <c r="J369" s="3"/>
      <c r="K369" s="3">
        <v>0</v>
      </c>
      <c r="L369" s="3">
        <v>17</v>
      </c>
      <c r="M369" s="3"/>
      <c r="N369" s="3" t="s">
        <v>77</v>
      </c>
      <c r="O369" s="3">
        <v>69</v>
      </c>
      <c r="P369" s="3"/>
      <c r="Q369" s="3">
        <v>18</v>
      </c>
      <c r="R369" s="3">
        <v>19</v>
      </c>
      <c r="S369" s="6">
        <v>48528.67</v>
      </c>
      <c r="T369" s="5">
        <v>0.16139999999999999</v>
      </c>
    </row>
    <row r="370" spans="1:20">
      <c r="A370" s="3" t="s">
        <v>726</v>
      </c>
      <c r="B370" s="3"/>
      <c r="C370" s="3">
        <v>50</v>
      </c>
      <c r="D370" s="3"/>
      <c r="E370" s="3" t="s">
        <v>636</v>
      </c>
      <c r="F370" s="3" t="s">
        <v>1095</v>
      </c>
      <c r="G370" s="3" t="s">
        <v>131</v>
      </c>
      <c r="H370" s="3" t="s">
        <v>568</v>
      </c>
      <c r="I370" s="3"/>
      <c r="J370" s="3">
        <v>21</v>
      </c>
      <c r="K370" s="3"/>
      <c r="L370" s="3"/>
      <c r="M370" s="3"/>
      <c r="N370" s="3"/>
      <c r="O370" s="3">
        <v>49</v>
      </c>
      <c r="P370" s="3"/>
      <c r="Q370" s="3">
        <v>6</v>
      </c>
      <c r="R370" s="3">
        <v>9</v>
      </c>
      <c r="S370" s="6">
        <v>8624.33</v>
      </c>
      <c r="T370" s="5">
        <v>-0.49340000000000001</v>
      </c>
    </row>
    <row r="371" spans="1:20">
      <c r="A371" s="3" t="s">
        <v>734</v>
      </c>
      <c r="B371" s="3"/>
      <c r="C371" s="3">
        <v>47</v>
      </c>
      <c r="D371" s="3"/>
      <c r="E371" s="3" t="s">
        <v>88</v>
      </c>
      <c r="F371" s="3" t="s">
        <v>1076</v>
      </c>
      <c r="G371" s="3" t="s">
        <v>29</v>
      </c>
      <c r="H371" s="3" t="s">
        <v>39</v>
      </c>
      <c r="I371" s="3"/>
      <c r="J371" s="3">
        <v>13</v>
      </c>
      <c r="K371" s="3"/>
      <c r="L371" s="3"/>
      <c r="M371" s="3"/>
      <c r="N371" s="3"/>
      <c r="O371" s="3">
        <v>42</v>
      </c>
      <c r="P371" s="3"/>
      <c r="Q371" s="3">
        <v>25</v>
      </c>
      <c r="R371" s="3">
        <v>17</v>
      </c>
      <c r="S371" s="3"/>
      <c r="T371" s="3"/>
    </row>
    <row r="372" spans="1:20">
      <c r="A372" s="3" t="s">
        <v>693</v>
      </c>
      <c r="B372" s="3"/>
      <c r="C372" s="3">
        <v>46</v>
      </c>
      <c r="D372" s="3"/>
      <c r="E372" s="3" t="s">
        <v>1071</v>
      </c>
      <c r="F372" s="3" t="s">
        <v>1072</v>
      </c>
      <c r="G372" s="3" t="s">
        <v>29</v>
      </c>
      <c r="H372" s="3" t="s">
        <v>39</v>
      </c>
      <c r="I372" s="3"/>
      <c r="J372" s="3">
        <v>12</v>
      </c>
      <c r="K372" s="3"/>
      <c r="L372" s="3"/>
      <c r="M372" s="3"/>
      <c r="N372" s="3"/>
      <c r="O372" s="3">
        <v>45</v>
      </c>
      <c r="P372" s="3"/>
      <c r="Q372" s="3">
        <v>7</v>
      </c>
      <c r="R372" s="3">
        <v>6</v>
      </c>
      <c r="S372" s="3"/>
      <c r="T372" s="3"/>
    </row>
    <row r="373" spans="1:20">
      <c r="A373" s="3" t="s">
        <v>696</v>
      </c>
      <c r="B373" s="3"/>
      <c r="C373" s="3">
        <v>45</v>
      </c>
      <c r="D373" s="3"/>
      <c r="E373" s="3" t="s">
        <v>59</v>
      </c>
      <c r="F373" s="3" t="s">
        <v>1059</v>
      </c>
      <c r="G373" s="3" t="s">
        <v>29</v>
      </c>
      <c r="H373" s="3" t="s">
        <v>23</v>
      </c>
      <c r="I373" s="3"/>
      <c r="J373" s="3"/>
      <c r="K373" s="3"/>
      <c r="L373" s="3"/>
      <c r="M373" s="3"/>
      <c r="N373" s="3"/>
      <c r="O373" s="3">
        <v>42</v>
      </c>
      <c r="P373" s="3"/>
      <c r="Q373" s="3">
        <v>8</v>
      </c>
      <c r="R373" s="3">
        <v>4</v>
      </c>
      <c r="S373" s="3"/>
      <c r="T373" s="3"/>
    </row>
    <row r="374" spans="1:20">
      <c r="A374" s="3" t="s">
        <v>702</v>
      </c>
      <c r="B374" s="3"/>
      <c r="C374" s="3">
        <v>43</v>
      </c>
      <c r="D374" s="3"/>
      <c r="E374" s="3" t="s">
        <v>371</v>
      </c>
      <c r="F374" s="3" t="s">
        <v>1053</v>
      </c>
      <c r="G374" s="3" t="s">
        <v>131</v>
      </c>
      <c r="H374" s="3" t="s">
        <v>23</v>
      </c>
      <c r="I374" s="3"/>
      <c r="J374" s="3">
        <v>13</v>
      </c>
      <c r="K374" s="3"/>
      <c r="L374" s="3"/>
      <c r="M374" s="3"/>
      <c r="N374" s="3"/>
      <c r="O374" s="3">
        <v>36</v>
      </c>
      <c r="P374" s="3"/>
      <c r="Q374" s="3">
        <v>13</v>
      </c>
      <c r="R374" s="3">
        <v>36</v>
      </c>
      <c r="S374" s="3"/>
      <c r="T374" s="5">
        <v>-0.28299999999999997</v>
      </c>
    </row>
    <row r="375" spans="1:20">
      <c r="A375" s="3" t="s">
        <v>2745</v>
      </c>
      <c r="B375" s="3"/>
      <c r="C375" s="3">
        <v>40</v>
      </c>
      <c r="D375" s="3"/>
      <c r="E375" s="3" t="s">
        <v>1042</v>
      </c>
      <c r="F375" s="3" t="s">
        <v>1043</v>
      </c>
      <c r="G375" s="3" t="s">
        <v>496</v>
      </c>
      <c r="H375" s="3" t="s">
        <v>39</v>
      </c>
      <c r="I375" s="3"/>
      <c r="J375" s="3"/>
      <c r="K375" s="3"/>
      <c r="L375" s="3"/>
      <c r="M375" s="3"/>
      <c r="N375" s="3"/>
      <c r="O375" s="3">
        <v>40</v>
      </c>
      <c r="P375" s="3"/>
      <c r="Q375" s="3">
        <v>2</v>
      </c>
      <c r="R375" s="3">
        <v>1</v>
      </c>
      <c r="S375" s="6">
        <v>2337.83</v>
      </c>
      <c r="T375" s="5">
        <v>0.21299999999999999</v>
      </c>
    </row>
    <row r="376" spans="1:20">
      <c r="A376" s="3" t="s">
        <v>3863</v>
      </c>
      <c r="B376" s="3"/>
      <c r="C376" s="3">
        <v>40</v>
      </c>
      <c r="D376" s="3"/>
      <c r="E376" s="3" t="s">
        <v>1042</v>
      </c>
      <c r="F376" s="3" t="s">
        <v>1043</v>
      </c>
      <c r="G376" s="3" t="s">
        <v>496</v>
      </c>
      <c r="H376" s="3" t="s">
        <v>39</v>
      </c>
      <c r="I376" s="3"/>
      <c r="J376" s="3"/>
      <c r="K376" s="3"/>
      <c r="L376" s="3"/>
      <c r="M376" s="3"/>
      <c r="N376" s="3"/>
      <c r="O376" s="3">
        <v>40</v>
      </c>
      <c r="P376" s="3"/>
      <c r="Q376" s="3">
        <v>2</v>
      </c>
      <c r="R376" s="3">
        <v>1</v>
      </c>
      <c r="S376" s="6">
        <v>2337.83</v>
      </c>
      <c r="T376" s="5">
        <v>0.21299999999999999</v>
      </c>
    </row>
    <row r="377" spans="1:20">
      <c r="A377" s="3" t="s">
        <v>2741</v>
      </c>
      <c r="B377" s="3"/>
      <c r="C377" s="3">
        <v>39</v>
      </c>
      <c r="D377" s="3"/>
      <c r="E377" s="3" t="s">
        <v>1035</v>
      </c>
      <c r="F377" s="3" t="s">
        <v>1036</v>
      </c>
      <c r="G377" s="3" t="s">
        <v>131</v>
      </c>
      <c r="H377" s="3" t="s">
        <v>661</v>
      </c>
      <c r="I377" s="3"/>
      <c r="J377" s="3"/>
      <c r="K377" s="3"/>
      <c r="L377" s="3"/>
      <c r="M377" s="3"/>
      <c r="N377" s="3"/>
      <c r="O377" s="3">
        <v>39</v>
      </c>
      <c r="P377" s="3"/>
      <c r="Q377" s="3">
        <v>5</v>
      </c>
      <c r="R377" s="3"/>
      <c r="S377" s="3"/>
      <c r="T377" s="3"/>
    </row>
    <row r="378" spans="1:20">
      <c r="A378" s="3" t="s">
        <v>655</v>
      </c>
      <c r="B378" s="3"/>
      <c r="C378" s="3">
        <v>39</v>
      </c>
      <c r="D378" s="3"/>
      <c r="E378" s="3" t="s">
        <v>1091</v>
      </c>
      <c r="F378" s="3" t="s">
        <v>2838</v>
      </c>
      <c r="G378" s="3" t="s">
        <v>2780</v>
      </c>
      <c r="H378" s="3" t="s">
        <v>23</v>
      </c>
      <c r="I378" s="3"/>
      <c r="J378" s="3"/>
      <c r="K378" s="3"/>
      <c r="L378" s="3"/>
      <c r="M378" s="3"/>
      <c r="N378" s="3"/>
      <c r="O378" s="3">
        <v>23</v>
      </c>
      <c r="P378" s="3"/>
      <c r="Q378" s="3">
        <v>10</v>
      </c>
      <c r="R378" s="3">
        <v>2</v>
      </c>
      <c r="S378" s="3"/>
      <c r="T378" s="3"/>
    </row>
    <row r="379" spans="1:20">
      <c r="A379" s="3" t="s">
        <v>2737</v>
      </c>
      <c r="B379" s="3"/>
      <c r="C379" s="3">
        <v>36</v>
      </c>
      <c r="D379" s="3"/>
      <c r="E379" s="3" t="s">
        <v>42</v>
      </c>
      <c r="F379" s="3" t="s">
        <v>1029</v>
      </c>
      <c r="G379" s="3" t="s">
        <v>29</v>
      </c>
      <c r="H379" s="3" t="s">
        <v>23</v>
      </c>
      <c r="I379" s="3"/>
      <c r="J379" s="3">
        <v>13</v>
      </c>
      <c r="K379" s="3"/>
      <c r="L379" s="3"/>
      <c r="M379" s="3"/>
      <c r="N379" s="3"/>
      <c r="O379" s="3">
        <v>34</v>
      </c>
      <c r="P379" s="3"/>
      <c r="Q379" s="3">
        <v>16</v>
      </c>
      <c r="R379" s="3">
        <v>25</v>
      </c>
      <c r="S379" s="3"/>
      <c r="T379" s="3"/>
    </row>
    <row r="380" spans="1:20">
      <c r="A380" s="3" t="s">
        <v>3855</v>
      </c>
      <c r="B380" s="3"/>
      <c r="C380" s="3">
        <v>35</v>
      </c>
      <c r="D380" s="3"/>
      <c r="E380" s="3" t="s">
        <v>653</v>
      </c>
      <c r="F380" s="3" t="s">
        <v>1027</v>
      </c>
      <c r="G380" s="3" t="s">
        <v>131</v>
      </c>
      <c r="H380" s="3" t="s">
        <v>95</v>
      </c>
      <c r="I380" s="3"/>
      <c r="J380" s="3">
        <v>7</v>
      </c>
      <c r="K380" s="3"/>
      <c r="L380" s="3"/>
      <c r="M380" s="3"/>
      <c r="N380" s="3"/>
      <c r="O380" s="3">
        <v>35</v>
      </c>
      <c r="P380" s="3"/>
      <c r="Q380" s="3">
        <v>14</v>
      </c>
      <c r="R380" s="3">
        <v>1</v>
      </c>
      <c r="S380" s="3"/>
      <c r="T380" s="3"/>
    </row>
    <row r="381" spans="1:20">
      <c r="A381" s="3" t="s">
        <v>658</v>
      </c>
      <c r="B381" s="3"/>
      <c r="C381" s="3">
        <v>33</v>
      </c>
      <c r="D381" s="3"/>
      <c r="E381" s="3" t="s">
        <v>59</v>
      </c>
      <c r="F381" s="3" t="s">
        <v>1015</v>
      </c>
      <c r="G381" s="3" t="s">
        <v>29</v>
      </c>
      <c r="H381" s="3" t="s">
        <v>39</v>
      </c>
      <c r="I381" s="3"/>
      <c r="J381" s="3"/>
      <c r="K381" s="3"/>
      <c r="L381" s="3"/>
      <c r="M381" s="3"/>
      <c r="N381" s="3"/>
      <c r="O381" s="3">
        <v>32</v>
      </c>
      <c r="P381" s="3"/>
      <c r="Q381" s="3">
        <v>5</v>
      </c>
      <c r="R381" s="3"/>
      <c r="S381" s="3"/>
      <c r="T381" s="3"/>
    </row>
    <row r="382" spans="1:20">
      <c r="A382" s="3" t="s">
        <v>670</v>
      </c>
      <c r="B382" s="3"/>
      <c r="C382" s="3">
        <v>31</v>
      </c>
      <c r="D382" s="3"/>
      <c r="E382" s="3" t="s">
        <v>59</v>
      </c>
      <c r="F382" s="3" t="s">
        <v>1001</v>
      </c>
      <c r="G382" s="3" t="s">
        <v>1002</v>
      </c>
      <c r="H382" s="3" t="s">
        <v>132</v>
      </c>
      <c r="I382" s="3"/>
      <c r="J382" s="3">
        <v>10</v>
      </c>
      <c r="K382" s="3"/>
      <c r="L382" s="3"/>
      <c r="M382" s="3"/>
      <c r="N382" s="3"/>
      <c r="O382" s="3">
        <v>22</v>
      </c>
      <c r="P382" s="3"/>
      <c r="Q382" s="3"/>
      <c r="R382" s="3">
        <v>3</v>
      </c>
      <c r="S382" s="6">
        <v>10402.83</v>
      </c>
      <c r="T382" s="5">
        <v>-2.6499999999999999E-2</v>
      </c>
    </row>
    <row r="383" spans="1:20">
      <c r="A383" s="3" t="s">
        <v>688</v>
      </c>
      <c r="B383" s="3"/>
      <c r="C383" s="3">
        <v>31</v>
      </c>
      <c r="D383" s="3"/>
      <c r="E383" s="3" t="s">
        <v>59</v>
      </c>
      <c r="F383" s="3" t="s">
        <v>1001</v>
      </c>
      <c r="G383" s="3" t="s">
        <v>1002</v>
      </c>
      <c r="H383" s="3" t="s">
        <v>132</v>
      </c>
      <c r="I383" s="3"/>
      <c r="J383" s="3">
        <v>10</v>
      </c>
      <c r="K383" s="3"/>
      <c r="L383" s="3"/>
      <c r="M383" s="3"/>
      <c r="N383" s="3"/>
      <c r="O383" s="3">
        <v>22</v>
      </c>
      <c r="P383" s="3"/>
      <c r="Q383" s="3"/>
      <c r="R383" s="3">
        <v>3</v>
      </c>
      <c r="S383" s="6">
        <v>10402.83</v>
      </c>
      <c r="T383" s="5">
        <v>-2.6499999999999999E-2</v>
      </c>
    </row>
    <row r="384" spans="1:20">
      <c r="A384" s="3" t="s">
        <v>2739</v>
      </c>
      <c r="B384" s="3"/>
      <c r="C384" s="3">
        <v>30</v>
      </c>
      <c r="D384" s="3"/>
      <c r="E384" s="3" t="s">
        <v>994</v>
      </c>
      <c r="F384" s="3" t="s">
        <v>995</v>
      </c>
      <c r="G384" s="3" t="s">
        <v>29</v>
      </c>
      <c r="H384" s="3" t="s">
        <v>39</v>
      </c>
      <c r="I384" s="3"/>
      <c r="J384" s="3">
        <v>13</v>
      </c>
      <c r="K384" s="3"/>
      <c r="L384" s="3"/>
      <c r="M384" s="3"/>
      <c r="N384" s="3"/>
      <c r="O384" s="3">
        <v>29</v>
      </c>
      <c r="P384" s="3"/>
      <c r="Q384" s="3">
        <v>10</v>
      </c>
      <c r="R384" s="3">
        <v>16</v>
      </c>
      <c r="S384" s="3"/>
      <c r="T384" s="3"/>
    </row>
    <row r="385" spans="1:20">
      <c r="A385" s="3" t="s">
        <v>3853</v>
      </c>
      <c r="B385" s="3"/>
      <c r="C385" s="3">
        <v>29</v>
      </c>
      <c r="D385" s="3"/>
      <c r="E385" s="3" t="s">
        <v>70</v>
      </c>
      <c r="F385" s="3" t="s">
        <v>990</v>
      </c>
      <c r="G385" s="3" t="s">
        <v>29</v>
      </c>
      <c r="H385" s="3" t="s">
        <v>23</v>
      </c>
      <c r="I385" s="3"/>
      <c r="J385" s="3">
        <v>20</v>
      </c>
      <c r="K385" s="3"/>
      <c r="L385" s="3"/>
      <c r="M385" s="3"/>
      <c r="N385" s="3"/>
      <c r="O385" s="3">
        <v>29</v>
      </c>
      <c r="P385" s="3"/>
      <c r="Q385" s="3">
        <v>9</v>
      </c>
      <c r="R385" s="3"/>
      <c r="S385" s="3"/>
      <c r="T385" s="3"/>
    </row>
    <row r="386" spans="1:20">
      <c r="A386" s="3" t="s">
        <v>662</v>
      </c>
      <c r="B386" s="3"/>
      <c r="C386" s="3">
        <v>27</v>
      </c>
      <c r="D386" s="3"/>
      <c r="E386" s="3" t="s">
        <v>973</v>
      </c>
      <c r="F386" s="3" t="s">
        <v>974</v>
      </c>
      <c r="G386" s="3" t="s">
        <v>29</v>
      </c>
      <c r="H386" s="3"/>
      <c r="I386" s="3"/>
      <c r="J386" s="3">
        <v>12</v>
      </c>
      <c r="K386" s="3"/>
      <c r="L386" s="3"/>
      <c r="M386" s="3"/>
      <c r="N386" s="3"/>
      <c r="O386" s="3">
        <v>27</v>
      </c>
      <c r="P386" s="3"/>
      <c r="Q386" s="3">
        <v>4</v>
      </c>
      <c r="R386" s="3">
        <v>20</v>
      </c>
      <c r="S386" s="3"/>
      <c r="T386" s="3"/>
    </row>
    <row r="387" spans="1:20">
      <c r="A387" s="3" t="s">
        <v>679</v>
      </c>
      <c r="B387" s="3"/>
      <c r="C387" s="3">
        <v>27</v>
      </c>
      <c r="D387" s="3"/>
      <c r="E387" s="3" t="s">
        <v>59</v>
      </c>
      <c r="F387" s="3" t="s">
        <v>969</v>
      </c>
      <c r="G387" s="3" t="s">
        <v>29</v>
      </c>
      <c r="H387" s="3" t="s">
        <v>39</v>
      </c>
      <c r="I387" s="3"/>
      <c r="J387" s="3"/>
      <c r="K387" s="3">
        <v>0</v>
      </c>
      <c r="L387" s="3">
        <v>1</v>
      </c>
      <c r="M387" s="3"/>
      <c r="N387" s="3" t="s">
        <v>651</v>
      </c>
      <c r="O387" s="3">
        <v>27</v>
      </c>
      <c r="P387" s="3"/>
      <c r="Q387" s="3">
        <v>9</v>
      </c>
      <c r="R387" s="3"/>
      <c r="S387" s="3"/>
      <c r="T387" s="5">
        <v>-0.16339999999999999</v>
      </c>
    </row>
    <row r="388" spans="1:20">
      <c r="A388" s="3" t="s">
        <v>679</v>
      </c>
      <c r="B388" s="3"/>
      <c r="C388" s="3">
        <v>26</v>
      </c>
      <c r="D388" s="3"/>
      <c r="E388" s="3" t="s">
        <v>656</v>
      </c>
      <c r="F388" s="3" t="s">
        <v>967</v>
      </c>
      <c r="G388" s="3" t="s">
        <v>29</v>
      </c>
      <c r="H388" s="3" t="s">
        <v>39</v>
      </c>
      <c r="I388" s="3"/>
      <c r="J388" s="3"/>
      <c r="K388" s="3"/>
      <c r="L388" s="3"/>
      <c r="M388" s="3"/>
      <c r="N388" s="3"/>
      <c r="O388" s="3">
        <v>24</v>
      </c>
      <c r="P388" s="3"/>
      <c r="Q388" s="3">
        <v>4</v>
      </c>
      <c r="R388" s="3">
        <v>1</v>
      </c>
      <c r="S388" s="3"/>
      <c r="T388" s="3"/>
    </row>
    <row r="389" spans="1:20">
      <c r="A389" s="3" t="s">
        <v>666</v>
      </c>
      <c r="B389" s="3"/>
      <c r="C389" s="3">
        <v>25</v>
      </c>
      <c r="D389" s="3"/>
      <c r="E389" s="3" t="s">
        <v>952</v>
      </c>
      <c r="F389" s="3" t="s">
        <v>953</v>
      </c>
      <c r="G389" s="3" t="s">
        <v>29</v>
      </c>
      <c r="H389" s="3" t="s">
        <v>39</v>
      </c>
      <c r="I389" s="3"/>
      <c r="J389" s="3"/>
      <c r="K389" s="3"/>
      <c r="L389" s="3"/>
      <c r="M389" s="3"/>
      <c r="N389" s="3"/>
      <c r="O389" s="3">
        <v>24</v>
      </c>
      <c r="P389" s="3"/>
      <c r="Q389" s="3">
        <v>6</v>
      </c>
      <c r="R389" s="3">
        <v>2</v>
      </c>
      <c r="S389" s="3"/>
      <c r="T389" s="3"/>
    </row>
    <row r="390" spans="1:20">
      <c r="A390" s="3" t="s">
        <v>3859</v>
      </c>
      <c r="B390" s="3"/>
      <c r="C390" s="3">
        <v>25</v>
      </c>
      <c r="D390" s="3"/>
      <c r="E390" s="3" t="s">
        <v>470</v>
      </c>
      <c r="F390" s="3" t="s">
        <v>955</v>
      </c>
      <c r="G390" s="3" t="s">
        <v>29</v>
      </c>
      <c r="H390" s="3" t="s">
        <v>39</v>
      </c>
      <c r="I390" s="3"/>
      <c r="J390" s="3"/>
      <c r="K390" s="3"/>
      <c r="L390" s="3"/>
      <c r="M390" s="3"/>
      <c r="N390" s="3"/>
      <c r="O390" s="3">
        <v>21</v>
      </c>
      <c r="P390" s="3"/>
      <c r="Q390" s="3">
        <v>12</v>
      </c>
      <c r="R390" s="3"/>
      <c r="S390" s="6">
        <v>2816.17</v>
      </c>
      <c r="T390" s="5">
        <v>-0.38929999999999998</v>
      </c>
    </row>
    <row r="391" spans="1:20">
      <c r="A391" s="3" t="s">
        <v>672</v>
      </c>
      <c r="B391" s="3"/>
      <c r="C391" s="3">
        <v>24</v>
      </c>
      <c r="D391" s="3"/>
      <c r="E391" s="3" t="s">
        <v>470</v>
      </c>
      <c r="F391" s="3" t="s">
        <v>941</v>
      </c>
      <c r="G391" s="3" t="s">
        <v>29</v>
      </c>
      <c r="H391" s="3" t="s">
        <v>39</v>
      </c>
      <c r="I391" s="3"/>
      <c r="J391" s="3">
        <v>15</v>
      </c>
      <c r="K391" s="3"/>
      <c r="L391" s="3"/>
      <c r="M391" s="3"/>
      <c r="N391" s="3"/>
      <c r="O391" s="3">
        <v>24</v>
      </c>
      <c r="P391" s="3"/>
      <c r="Q391" s="3">
        <v>14</v>
      </c>
      <c r="R391" s="3"/>
      <c r="S391" s="3"/>
      <c r="T391" s="3"/>
    </row>
    <row r="392" spans="1:20">
      <c r="A392" s="3" t="s">
        <v>664</v>
      </c>
      <c r="B392" s="3"/>
      <c r="C392" s="3">
        <v>24</v>
      </c>
      <c r="D392" s="3"/>
      <c r="E392" s="3" t="s">
        <v>286</v>
      </c>
      <c r="F392" s="3" t="s">
        <v>943</v>
      </c>
      <c r="G392" s="3" t="s">
        <v>29</v>
      </c>
      <c r="H392" s="3" t="s">
        <v>23</v>
      </c>
      <c r="I392" s="3"/>
      <c r="J392" s="3"/>
      <c r="K392" s="3">
        <v>0</v>
      </c>
      <c r="L392" s="3">
        <v>1</v>
      </c>
      <c r="M392" s="3"/>
      <c r="N392" s="3" t="s">
        <v>40</v>
      </c>
      <c r="O392" s="3">
        <v>22</v>
      </c>
      <c r="P392" s="3"/>
      <c r="Q392" s="3">
        <v>6</v>
      </c>
      <c r="R392" s="3">
        <v>1</v>
      </c>
      <c r="S392" s="3"/>
      <c r="T392" s="3"/>
    </row>
    <row r="393" spans="1:20">
      <c r="A393" s="3" t="s">
        <v>652</v>
      </c>
      <c r="B393" s="3"/>
      <c r="C393" s="3">
        <v>23</v>
      </c>
      <c r="D393" s="3"/>
      <c r="E393" s="3" t="s">
        <v>70</v>
      </c>
      <c r="F393" s="3" t="s">
        <v>937</v>
      </c>
      <c r="G393" s="3" t="s">
        <v>131</v>
      </c>
      <c r="H393" s="3" t="s">
        <v>132</v>
      </c>
      <c r="I393" s="3"/>
      <c r="J393" s="3">
        <v>10</v>
      </c>
      <c r="K393" s="3"/>
      <c r="L393" s="3"/>
      <c r="M393" s="3"/>
      <c r="N393" s="3"/>
      <c r="O393" s="3">
        <v>22</v>
      </c>
      <c r="P393" s="3"/>
      <c r="Q393" s="3">
        <v>6</v>
      </c>
      <c r="R393" s="3">
        <v>6</v>
      </c>
      <c r="S393" s="3"/>
      <c r="T393" s="5">
        <v>-0.34789999999999999</v>
      </c>
    </row>
    <row r="394" spans="1:20">
      <c r="A394" s="3" t="s">
        <v>2734</v>
      </c>
      <c r="B394" s="3"/>
      <c r="C394" s="3">
        <v>22</v>
      </c>
      <c r="D394" s="3"/>
      <c r="E394" s="3" t="s">
        <v>59</v>
      </c>
      <c r="F394" s="3" t="s">
        <v>921</v>
      </c>
      <c r="G394" s="3" t="s">
        <v>131</v>
      </c>
      <c r="H394" s="3" t="s">
        <v>376</v>
      </c>
      <c r="I394" s="3"/>
      <c r="J394" s="3">
        <v>12</v>
      </c>
      <c r="K394" s="3">
        <v>0</v>
      </c>
      <c r="L394" s="3">
        <v>2</v>
      </c>
      <c r="M394" s="3"/>
      <c r="N394" s="3" t="s">
        <v>40</v>
      </c>
      <c r="O394" s="3">
        <v>21</v>
      </c>
      <c r="P394" s="3"/>
      <c r="Q394" s="3">
        <v>3</v>
      </c>
      <c r="R394" s="3">
        <v>5</v>
      </c>
      <c r="S394" s="6">
        <v>6032.67</v>
      </c>
      <c r="T394" s="5">
        <v>3.9800000000000002E-2</v>
      </c>
    </row>
    <row r="395" spans="1:20">
      <c r="A395" s="3" t="s">
        <v>649</v>
      </c>
      <c r="B395" s="3"/>
      <c r="C395" s="3">
        <v>22</v>
      </c>
      <c r="D395" s="3"/>
      <c r="E395" s="3" t="s">
        <v>530</v>
      </c>
      <c r="F395" s="3" t="s">
        <v>928</v>
      </c>
      <c r="G395" s="3" t="s">
        <v>29</v>
      </c>
      <c r="H395" s="3"/>
      <c r="I395" s="3"/>
      <c r="J395" s="3"/>
      <c r="K395" s="3"/>
      <c r="L395" s="3"/>
      <c r="M395" s="3"/>
      <c r="N395" s="3"/>
      <c r="O395" s="3">
        <v>21</v>
      </c>
      <c r="P395" s="3"/>
      <c r="Q395" s="3"/>
      <c r="R395" s="3"/>
      <c r="S395" s="3"/>
      <c r="T395" s="5">
        <v>-0.74390000000000001</v>
      </c>
    </row>
    <row r="396" spans="1:20">
      <c r="A396" s="3" t="s">
        <v>668</v>
      </c>
      <c r="B396" s="3"/>
      <c r="C396" s="3">
        <v>22</v>
      </c>
      <c r="D396" s="3"/>
      <c r="E396" s="3" t="s">
        <v>371</v>
      </c>
      <c r="F396" s="3" t="s">
        <v>932</v>
      </c>
      <c r="G396" s="3" t="s">
        <v>29</v>
      </c>
      <c r="H396" s="3"/>
      <c r="I396" s="3"/>
      <c r="J396" s="3"/>
      <c r="K396" s="3"/>
      <c r="L396" s="3"/>
      <c r="M396" s="3"/>
      <c r="N396" s="3"/>
      <c r="O396" s="3">
        <v>22</v>
      </c>
      <c r="P396" s="3"/>
      <c r="Q396" s="3">
        <v>7</v>
      </c>
      <c r="R396" s="3"/>
      <c r="S396" s="3"/>
      <c r="T396" s="3"/>
    </row>
    <row r="397" spans="1:20">
      <c r="A397" s="3" t="s">
        <v>676</v>
      </c>
      <c r="B397" s="3"/>
      <c r="C397" s="3">
        <v>21</v>
      </c>
      <c r="D397" s="3"/>
      <c r="E397" s="3" t="s">
        <v>88</v>
      </c>
      <c r="F397" s="3" t="s">
        <v>906</v>
      </c>
      <c r="G397" s="3" t="s">
        <v>826</v>
      </c>
      <c r="H397" s="3" t="s">
        <v>907</v>
      </c>
      <c r="I397" s="3"/>
      <c r="J397" s="3">
        <v>16</v>
      </c>
      <c r="K397" s="3">
        <v>0</v>
      </c>
      <c r="L397" s="3">
        <v>2</v>
      </c>
      <c r="M397" s="3"/>
      <c r="N397" s="3" t="s">
        <v>77</v>
      </c>
      <c r="O397" s="3">
        <v>16</v>
      </c>
      <c r="P397" s="3"/>
      <c r="Q397" s="3">
        <v>8</v>
      </c>
      <c r="R397" s="3">
        <v>2</v>
      </c>
      <c r="S397" s="3"/>
      <c r="T397" s="3"/>
    </row>
    <row r="398" spans="1:20">
      <c r="A398" s="3" t="s">
        <v>682</v>
      </c>
      <c r="B398" s="3"/>
      <c r="C398" s="3">
        <v>21</v>
      </c>
      <c r="D398" s="3"/>
      <c r="E398" s="3" t="s">
        <v>482</v>
      </c>
      <c r="F398" s="3" t="s">
        <v>913</v>
      </c>
      <c r="G398" s="3" t="s">
        <v>29</v>
      </c>
      <c r="H398" s="3"/>
      <c r="I398" s="3"/>
      <c r="J398" s="3">
        <v>9</v>
      </c>
      <c r="K398" s="3"/>
      <c r="L398" s="3"/>
      <c r="M398" s="3"/>
      <c r="N398" s="3"/>
      <c r="O398" s="3">
        <v>21</v>
      </c>
      <c r="P398" s="3"/>
      <c r="Q398" s="3">
        <v>3</v>
      </c>
      <c r="R398" s="3"/>
      <c r="S398" s="3"/>
      <c r="T398" s="3"/>
    </row>
    <row r="399" spans="1:20">
      <c r="A399" s="3" t="s">
        <v>685</v>
      </c>
      <c r="B399" s="3"/>
      <c r="C399" s="3">
        <v>21</v>
      </c>
      <c r="D399" s="3"/>
      <c r="E399" s="3" t="s">
        <v>915</v>
      </c>
      <c r="F399" s="3" t="s">
        <v>916</v>
      </c>
      <c r="G399" s="3" t="s">
        <v>29</v>
      </c>
      <c r="H399" s="3" t="s">
        <v>39</v>
      </c>
      <c r="I399" s="3"/>
      <c r="J399" s="3"/>
      <c r="K399" s="3"/>
      <c r="L399" s="3"/>
      <c r="M399" s="3"/>
      <c r="N399" s="3"/>
      <c r="O399" s="3">
        <v>17</v>
      </c>
      <c r="P399" s="3"/>
      <c r="Q399" s="3">
        <v>5</v>
      </c>
      <c r="R399" s="3"/>
      <c r="S399" s="3"/>
      <c r="T399" s="3"/>
    </row>
    <row r="400" spans="1:20">
      <c r="A400" s="3" t="s">
        <v>649</v>
      </c>
      <c r="B400" s="3"/>
      <c r="C400" s="3">
        <v>21</v>
      </c>
      <c r="D400" s="3"/>
      <c r="E400" s="3" t="s">
        <v>564</v>
      </c>
      <c r="F400" s="3" t="s">
        <v>920</v>
      </c>
      <c r="G400" s="3" t="s">
        <v>29</v>
      </c>
      <c r="H400" s="3"/>
      <c r="I400" s="3"/>
      <c r="J400" s="3"/>
      <c r="K400" s="3"/>
      <c r="L400" s="3"/>
      <c r="M400" s="3"/>
      <c r="N400" s="3"/>
      <c r="O400" s="3">
        <v>21</v>
      </c>
      <c r="P400" s="3"/>
      <c r="Q400" s="3">
        <v>6</v>
      </c>
      <c r="R400" s="3"/>
      <c r="S400" s="4">
        <v>17959084</v>
      </c>
      <c r="T400" s="5">
        <v>-0.28449999999999998</v>
      </c>
    </row>
    <row r="401" spans="1:20">
      <c r="A401" s="3" t="s">
        <v>3857</v>
      </c>
      <c r="B401" s="3"/>
      <c r="C401" s="3">
        <v>20</v>
      </c>
      <c r="D401" s="3"/>
      <c r="E401" s="3" t="s">
        <v>34</v>
      </c>
      <c r="F401" s="3" t="s">
        <v>887</v>
      </c>
      <c r="G401" s="3" t="s">
        <v>29</v>
      </c>
      <c r="H401" s="3" t="s">
        <v>39</v>
      </c>
      <c r="I401" s="3"/>
      <c r="J401" s="3">
        <v>14</v>
      </c>
      <c r="K401" s="3"/>
      <c r="L401" s="3"/>
      <c r="M401" s="3"/>
      <c r="N401" s="3"/>
      <c r="O401" s="3">
        <v>20</v>
      </c>
      <c r="P401" s="3"/>
      <c r="Q401" s="3">
        <v>1</v>
      </c>
      <c r="R401" s="3">
        <v>11</v>
      </c>
      <c r="S401" s="3"/>
      <c r="T401" s="3"/>
    </row>
    <row r="402" spans="1:20">
      <c r="A402" s="3" t="s">
        <v>635</v>
      </c>
      <c r="B402" s="3"/>
      <c r="C402" s="3">
        <v>20</v>
      </c>
      <c r="D402" s="3"/>
      <c r="E402" s="3" t="s">
        <v>88</v>
      </c>
      <c r="F402" s="3" t="s">
        <v>885</v>
      </c>
      <c r="G402" s="3" t="s">
        <v>29</v>
      </c>
      <c r="H402" s="3"/>
      <c r="I402" s="3"/>
      <c r="J402" s="3">
        <v>13</v>
      </c>
      <c r="K402" s="3"/>
      <c r="L402" s="3"/>
      <c r="M402" s="3"/>
      <c r="N402" s="3"/>
      <c r="O402" s="3">
        <v>20</v>
      </c>
      <c r="P402" s="3"/>
      <c r="Q402" s="3">
        <v>2</v>
      </c>
      <c r="R402" s="3">
        <v>18</v>
      </c>
      <c r="S402" s="3"/>
      <c r="T402" s="3"/>
    </row>
    <row r="403" spans="1:20">
      <c r="A403" s="3" t="s">
        <v>3851</v>
      </c>
      <c r="B403" s="3"/>
      <c r="C403" s="3">
        <v>20</v>
      </c>
      <c r="D403" s="3"/>
      <c r="E403" s="3" t="s">
        <v>588</v>
      </c>
      <c r="F403" s="3" t="s">
        <v>891</v>
      </c>
      <c r="G403" s="3" t="s">
        <v>29</v>
      </c>
      <c r="H403" s="3" t="s">
        <v>39</v>
      </c>
      <c r="I403" s="3"/>
      <c r="J403" s="3">
        <v>13</v>
      </c>
      <c r="K403" s="3"/>
      <c r="L403" s="3"/>
      <c r="M403" s="3"/>
      <c r="N403" s="3"/>
      <c r="O403" s="3">
        <v>20</v>
      </c>
      <c r="P403" s="3"/>
      <c r="Q403" s="3">
        <v>4</v>
      </c>
      <c r="R403" s="3">
        <v>9</v>
      </c>
      <c r="S403" s="3"/>
      <c r="T403" s="3"/>
    </row>
    <row r="404" spans="1:20">
      <c r="A404" s="3" t="s">
        <v>2724</v>
      </c>
      <c r="B404" s="3"/>
      <c r="C404" s="3">
        <v>20</v>
      </c>
      <c r="D404" s="3"/>
      <c r="E404" s="3" t="s">
        <v>893</v>
      </c>
      <c r="F404" s="3" t="s">
        <v>894</v>
      </c>
      <c r="G404" s="3" t="s">
        <v>29</v>
      </c>
      <c r="H404" s="3"/>
      <c r="I404" s="3"/>
      <c r="J404" s="3">
        <v>13</v>
      </c>
      <c r="K404" s="3"/>
      <c r="L404" s="3"/>
      <c r="M404" s="3"/>
      <c r="N404" s="3"/>
      <c r="O404" s="3">
        <v>20</v>
      </c>
      <c r="P404" s="3"/>
      <c r="Q404" s="3"/>
      <c r="R404" s="3">
        <v>8</v>
      </c>
      <c r="S404" s="3"/>
      <c r="T404" s="3"/>
    </row>
    <row r="405" spans="1:20">
      <c r="A405" s="3" t="s">
        <v>614</v>
      </c>
      <c r="B405" s="3"/>
      <c r="C405" s="3">
        <v>20</v>
      </c>
      <c r="D405" s="3"/>
      <c r="E405" s="3" t="s">
        <v>893</v>
      </c>
      <c r="F405" s="3" t="s">
        <v>896</v>
      </c>
      <c r="G405" s="3" t="s">
        <v>29</v>
      </c>
      <c r="H405" s="3" t="s">
        <v>39</v>
      </c>
      <c r="I405" s="3"/>
      <c r="J405" s="3">
        <v>13</v>
      </c>
      <c r="K405" s="3"/>
      <c r="L405" s="3"/>
      <c r="M405" s="3"/>
      <c r="N405" s="3"/>
      <c r="O405" s="3">
        <v>20</v>
      </c>
      <c r="P405" s="3"/>
      <c r="Q405" s="3">
        <v>4</v>
      </c>
      <c r="R405" s="3">
        <v>13</v>
      </c>
      <c r="S405" s="3"/>
      <c r="T405" s="3"/>
    </row>
    <row r="406" spans="1:20">
      <c r="A406" s="3" t="s">
        <v>628</v>
      </c>
      <c r="B406" s="3"/>
      <c r="C406" s="3">
        <v>20</v>
      </c>
      <c r="D406" s="3"/>
      <c r="E406" s="3" t="s">
        <v>70</v>
      </c>
      <c r="F406" s="3" t="s">
        <v>898</v>
      </c>
      <c r="G406" s="3" t="s">
        <v>29</v>
      </c>
      <c r="H406" s="3" t="s">
        <v>39</v>
      </c>
      <c r="I406" s="3"/>
      <c r="J406" s="3">
        <v>13</v>
      </c>
      <c r="K406" s="3"/>
      <c r="L406" s="3"/>
      <c r="M406" s="3"/>
      <c r="N406" s="3"/>
      <c r="O406" s="3">
        <v>20</v>
      </c>
      <c r="P406" s="3"/>
      <c r="Q406" s="3">
        <v>8</v>
      </c>
      <c r="R406" s="3">
        <v>2</v>
      </c>
      <c r="S406" s="3"/>
      <c r="T406" s="3"/>
    </row>
    <row r="407" spans="1:20">
      <c r="A407" s="3" t="s">
        <v>630</v>
      </c>
      <c r="B407" s="3"/>
      <c r="C407" s="3">
        <v>20</v>
      </c>
      <c r="D407" s="3"/>
      <c r="E407" s="3" t="s">
        <v>482</v>
      </c>
      <c r="F407" s="3" t="s">
        <v>902</v>
      </c>
      <c r="G407" s="3" t="s">
        <v>29</v>
      </c>
      <c r="H407" s="3" t="s">
        <v>39</v>
      </c>
      <c r="I407" s="3"/>
      <c r="J407" s="3">
        <v>13</v>
      </c>
      <c r="K407" s="3"/>
      <c r="L407" s="3"/>
      <c r="M407" s="3"/>
      <c r="N407" s="3"/>
      <c r="O407" s="3">
        <v>20</v>
      </c>
      <c r="P407" s="3"/>
      <c r="Q407" s="3">
        <v>2</v>
      </c>
      <c r="R407" s="3">
        <v>10</v>
      </c>
      <c r="S407" s="3"/>
      <c r="T407" s="3"/>
    </row>
    <row r="408" spans="1:20">
      <c r="A408" s="3" t="s">
        <v>638</v>
      </c>
      <c r="B408" s="3"/>
      <c r="C408" s="3">
        <v>20</v>
      </c>
      <c r="D408" s="3"/>
      <c r="E408" s="3" t="s">
        <v>327</v>
      </c>
      <c r="F408" s="3" t="s">
        <v>904</v>
      </c>
      <c r="G408" s="3" t="s">
        <v>29</v>
      </c>
      <c r="H408" s="3" t="s">
        <v>39</v>
      </c>
      <c r="I408" s="3"/>
      <c r="J408" s="3">
        <v>12</v>
      </c>
      <c r="K408" s="3"/>
      <c r="L408" s="3"/>
      <c r="M408" s="3"/>
      <c r="N408" s="3"/>
      <c r="O408" s="3">
        <v>20</v>
      </c>
      <c r="P408" s="3"/>
      <c r="Q408" s="3">
        <v>6</v>
      </c>
      <c r="R408" s="3">
        <v>5</v>
      </c>
      <c r="S408" s="3"/>
      <c r="T408" s="3"/>
    </row>
    <row r="409" spans="1:20">
      <c r="A409" s="3" t="s">
        <v>2726</v>
      </c>
      <c r="B409" s="3"/>
      <c r="C409" s="3">
        <v>20</v>
      </c>
      <c r="D409" s="3"/>
      <c r="E409" s="3" t="s">
        <v>70</v>
      </c>
      <c r="F409" s="3" t="s">
        <v>880</v>
      </c>
      <c r="G409" s="3" t="s">
        <v>881</v>
      </c>
      <c r="H409" s="3" t="s">
        <v>801</v>
      </c>
      <c r="I409" s="3"/>
      <c r="J409" s="3"/>
      <c r="K409" s="3">
        <v>0</v>
      </c>
      <c r="L409" s="3">
        <v>2</v>
      </c>
      <c r="M409" s="3"/>
      <c r="N409" s="3" t="s">
        <v>40</v>
      </c>
      <c r="O409" s="3">
        <v>18</v>
      </c>
      <c r="P409" s="3"/>
      <c r="Q409" s="3">
        <v>3</v>
      </c>
      <c r="R409" s="3">
        <v>1</v>
      </c>
      <c r="S409" s="3"/>
      <c r="T409" s="3"/>
    </row>
    <row r="410" spans="1:20">
      <c r="A410" s="3" t="s">
        <v>630</v>
      </c>
      <c r="B410" s="3"/>
      <c r="C410" s="3">
        <v>20</v>
      </c>
      <c r="D410" s="3"/>
      <c r="E410" s="3" t="s">
        <v>70</v>
      </c>
      <c r="F410" s="3" t="s">
        <v>880</v>
      </c>
      <c r="G410" s="3" t="s">
        <v>881</v>
      </c>
      <c r="H410" s="3" t="s">
        <v>801</v>
      </c>
      <c r="I410" s="3"/>
      <c r="J410" s="3"/>
      <c r="K410" s="3">
        <v>0</v>
      </c>
      <c r="L410" s="3">
        <v>2</v>
      </c>
      <c r="M410" s="3"/>
      <c r="N410" s="3" t="s">
        <v>40</v>
      </c>
      <c r="O410" s="3">
        <v>18</v>
      </c>
      <c r="P410" s="3"/>
      <c r="Q410" s="3">
        <v>3</v>
      </c>
      <c r="R410" s="3">
        <v>1</v>
      </c>
      <c r="S410" s="3"/>
      <c r="T410" s="3"/>
    </row>
    <row r="411" spans="1:20">
      <c r="A411" s="3" t="s">
        <v>630</v>
      </c>
      <c r="B411" s="3"/>
      <c r="C411" s="3">
        <v>19</v>
      </c>
      <c r="D411" s="3"/>
      <c r="E411" s="3" t="s">
        <v>588</v>
      </c>
      <c r="F411" s="3" t="s">
        <v>876</v>
      </c>
      <c r="G411" s="3" t="s">
        <v>29</v>
      </c>
      <c r="H411" s="3"/>
      <c r="I411" s="3"/>
      <c r="J411" s="3">
        <v>13</v>
      </c>
      <c r="K411" s="3"/>
      <c r="L411" s="3"/>
      <c r="M411" s="3"/>
      <c r="N411" s="3"/>
      <c r="O411" s="3">
        <v>19</v>
      </c>
      <c r="P411" s="3"/>
      <c r="Q411" s="3">
        <v>5</v>
      </c>
      <c r="R411" s="3">
        <v>10</v>
      </c>
      <c r="S411" s="3"/>
      <c r="T411" s="3"/>
    </row>
    <row r="412" spans="1:20">
      <c r="A412" s="3" t="s">
        <v>632</v>
      </c>
      <c r="B412" s="3"/>
      <c r="C412" s="3">
        <v>19</v>
      </c>
      <c r="D412" s="3"/>
      <c r="E412" s="3" t="s">
        <v>439</v>
      </c>
      <c r="F412" s="3" t="s">
        <v>3881</v>
      </c>
      <c r="G412" s="3" t="s">
        <v>3666</v>
      </c>
      <c r="H412" s="3" t="s">
        <v>852</v>
      </c>
      <c r="I412" s="3"/>
      <c r="J412" s="3"/>
      <c r="K412" s="3"/>
      <c r="L412" s="3"/>
      <c r="M412" s="3"/>
      <c r="N412" s="3"/>
      <c r="O412" s="3">
        <v>19</v>
      </c>
      <c r="P412" s="3"/>
      <c r="Q412" s="3">
        <v>5</v>
      </c>
      <c r="R412" s="3">
        <v>19</v>
      </c>
      <c r="S412" s="6">
        <v>670462.67000000004</v>
      </c>
      <c r="T412" s="5">
        <v>-0.26479999999999998</v>
      </c>
    </row>
    <row r="413" spans="1:20">
      <c r="A413" s="3" t="s">
        <v>642</v>
      </c>
      <c r="B413" s="3"/>
      <c r="C413" s="3">
        <v>19</v>
      </c>
      <c r="D413" s="3"/>
      <c r="E413" s="3" t="s">
        <v>4091</v>
      </c>
      <c r="F413" s="3" t="s">
        <v>4092</v>
      </c>
      <c r="G413" s="3" t="s">
        <v>4093</v>
      </c>
      <c r="H413" s="3" t="s">
        <v>4094</v>
      </c>
      <c r="I413" s="3"/>
      <c r="J413" s="3"/>
      <c r="K413" s="3"/>
      <c r="L413" s="3"/>
      <c r="M413" s="3"/>
      <c r="N413" s="3"/>
      <c r="O413" s="3">
        <v>16</v>
      </c>
      <c r="P413" s="3"/>
      <c r="Q413" s="3">
        <v>9</v>
      </c>
      <c r="R413" s="3"/>
      <c r="S413" s="6">
        <v>3854.33</v>
      </c>
      <c r="T413" s="5">
        <v>-0.52049999999999996</v>
      </c>
    </row>
    <row r="414" spans="1:20">
      <c r="A414" s="3" t="s">
        <v>618</v>
      </c>
      <c r="B414" s="3"/>
      <c r="C414" s="3">
        <v>18</v>
      </c>
      <c r="D414" s="3"/>
      <c r="E414" s="3" t="s">
        <v>653</v>
      </c>
      <c r="F414" s="3" t="s">
        <v>2810</v>
      </c>
      <c r="G414" s="3" t="s">
        <v>2414</v>
      </c>
      <c r="H414" s="3" t="s">
        <v>132</v>
      </c>
      <c r="I414" s="3"/>
      <c r="J414" s="3">
        <v>0</v>
      </c>
      <c r="K414" s="3">
        <v>0</v>
      </c>
      <c r="L414" s="3">
        <v>1</v>
      </c>
      <c r="M414" s="3"/>
      <c r="N414" s="3" t="s">
        <v>294</v>
      </c>
      <c r="O414" s="3">
        <v>18</v>
      </c>
      <c r="P414" s="3"/>
      <c r="Q414" s="3">
        <v>2</v>
      </c>
      <c r="R414" s="3">
        <v>14</v>
      </c>
      <c r="S414" s="3"/>
      <c r="T414" s="3"/>
    </row>
    <row r="415" spans="1:20">
      <c r="A415" s="3" t="s">
        <v>625</v>
      </c>
      <c r="B415" s="3"/>
      <c r="C415" s="3">
        <v>18</v>
      </c>
      <c r="D415" s="3"/>
      <c r="E415" s="3" t="s">
        <v>81</v>
      </c>
      <c r="F415" s="3" t="s">
        <v>2812</v>
      </c>
      <c r="G415" s="3" t="s">
        <v>2813</v>
      </c>
      <c r="H415" s="3"/>
      <c r="I415" s="3"/>
      <c r="J415" s="3"/>
      <c r="K415" s="3"/>
      <c r="L415" s="3"/>
      <c r="M415" s="3"/>
      <c r="N415" s="3"/>
      <c r="O415" s="3">
        <v>18</v>
      </c>
      <c r="P415" s="3"/>
      <c r="Q415" s="3">
        <v>1</v>
      </c>
      <c r="R415" s="3"/>
      <c r="S415" s="6">
        <v>9302623.6699999999</v>
      </c>
      <c r="T415" s="5">
        <v>-0.123</v>
      </c>
    </row>
    <row r="416" spans="1:20">
      <c r="A416" s="3" t="s">
        <v>625</v>
      </c>
      <c r="B416" s="3"/>
      <c r="C416" s="3">
        <v>18</v>
      </c>
      <c r="D416" s="3"/>
      <c r="E416" s="3" t="s">
        <v>81</v>
      </c>
      <c r="F416" s="3" t="s">
        <v>2812</v>
      </c>
      <c r="G416" s="3" t="s">
        <v>2813</v>
      </c>
      <c r="H416" s="3"/>
      <c r="I416" s="3"/>
      <c r="J416" s="3"/>
      <c r="K416" s="3"/>
      <c r="L416" s="3"/>
      <c r="M416" s="3"/>
      <c r="N416" s="3"/>
      <c r="O416" s="3">
        <v>18</v>
      </c>
      <c r="P416" s="3"/>
      <c r="Q416" s="3">
        <v>1</v>
      </c>
      <c r="R416" s="3"/>
      <c r="S416" s="6">
        <v>9302623.6699999999</v>
      </c>
      <c r="T416" s="5">
        <v>-0.123</v>
      </c>
    </row>
    <row r="417" spans="1:20">
      <c r="A417" s="3" t="s">
        <v>618</v>
      </c>
      <c r="B417" s="3"/>
      <c r="C417" s="3">
        <v>18</v>
      </c>
      <c r="D417" s="3"/>
      <c r="E417" s="3" t="s">
        <v>81</v>
      </c>
      <c r="F417" s="3" t="s">
        <v>2812</v>
      </c>
      <c r="G417" s="3" t="s">
        <v>2813</v>
      </c>
      <c r="H417" s="3"/>
      <c r="I417" s="3"/>
      <c r="J417" s="3"/>
      <c r="K417" s="3"/>
      <c r="L417" s="3"/>
      <c r="M417" s="3"/>
      <c r="N417" s="3"/>
      <c r="O417" s="3">
        <v>18</v>
      </c>
      <c r="P417" s="3"/>
      <c r="Q417" s="3">
        <v>1</v>
      </c>
      <c r="R417" s="3"/>
      <c r="S417" s="6">
        <v>9302623.6699999999</v>
      </c>
      <c r="T417" s="5">
        <v>-0.123</v>
      </c>
    </row>
    <row r="418" spans="1:20">
      <c r="A418" s="3" t="s">
        <v>625</v>
      </c>
      <c r="B418" s="3"/>
      <c r="C418" s="3">
        <v>17</v>
      </c>
      <c r="D418" s="3"/>
      <c r="E418" s="3" t="s">
        <v>48</v>
      </c>
      <c r="F418" s="3" t="s">
        <v>857</v>
      </c>
      <c r="G418" s="3" t="s">
        <v>29</v>
      </c>
      <c r="H418" s="3" t="s">
        <v>661</v>
      </c>
      <c r="I418" s="3"/>
      <c r="J418" s="3">
        <v>104</v>
      </c>
      <c r="K418" s="3"/>
      <c r="L418" s="3"/>
      <c r="M418" s="3"/>
      <c r="N418" s="3"/>
      <c r="O418" s="3">
        <v>17</v>
      </c>
      <c r="P418" s="3"/>
      <c r="Q418" s="3">
        <v>6</v>
      </c>
      <c r="R418" s="3">
        <v>17</v>
      </c>
      <c r="S418" s="3"/>
      <c r="T418" s="3"/>
    </row>
    <row r="419" spans="1:20">
      <c r="A419" s="3" t="s">
        <v>616</v>
      </c>
      <c r="B419" s="3"/>
      <c r="C419" s="3">
        <v>17</v>
      </c>
      <c r="D419" s="3"/>
      <c r="E419" s="3" t="s">
        <v>73</v>
      </c>
      <c r="F419" s="3" t="s">
        <v>850</v>
      </c>
      <c r="G419" s="3" t="s">
        <v>851</v>
      </c>
      <c r="H419" s="3" t="s">
        <v>852</v>
      </c>
      <c r="I419" s="3"/>
      <c r="J419" s="3">
        <v>12</v>
      </c>
      <c r="K419" s="3"/>
      <c r="L419" s="3"/>
      <c r="M419" s="3"/>
      <c r="N419" s="3"/>
      <c r="O419" s="3">
        <v>17</v>
      </c>
      <c r="P419" s="3"/>
      <c r="Q419" s="3">
        <v>2</v>
      </c>
      <c r="R419" s="3"/>
      <c r="S419" s="6">
        <v>8275492.5</v>
      </c>
      <c r="T419" s="5">
        <v>-0.25979999999999998</v>
      </c>
    </row>
    <row r="420" spans="1:20">
      <c r="A420" s="3" t="s">
        <v>4075</v>
      </c>
      <c r="B420" s="3"/>
      <c r="C420" s="3">
        <v>17</v>
      </c>
      <c r="D420" s="3"/>
      <c r="E420" s="3" t="s">
        <v>864</v>
      </c>
      <c r="F420" s="3" t="s">
        <v>865</v>
      </c>
      <c r="G420" s="3" t="s">
        <v>29</v>
      </c>
      <c r="H420" s="3" t="s">
        <v>39</v>
      </c>
      <c r="I420" s="3"/>
      <c r="J420" s="3">
        <v>12</v>
      </c>
      <c r="K420" s="3"/>
      <c r="L420" s="3"/>
      <c r="M420" s="3"/>
      <c r="N420" s="3"/>
      <c r="O420" s="3">
        <v>14</v>
      </c>
      <c r="P420" s="3"/>
      <c r="Q420" s="3">
        <v>6</v>
      </c>
      <c r="R420" s="3"/>
      <c r="S420" s="3"/>
      <c r="T420" s="3"/>
    </row>
    <row r="421" spans="1:20">
      <c r="A421" s="3" t="s">
        <v>612</v>
      </c>
      <c r="B421" s="3"/>
      <c r="C421" s="3">
        <v>17</v>
      </c>
      <c r="D421" s="3"/>
      <c r="E421" s="3" t="s">
        <v>73</v>
      </c>
      <c r="F421" s="3" t="s">
        <v>850</v>
      </c>
      <c r="G421" s="3" t="s">
        <v>851</v>
      </c>
      <c r="H421" s="3" t="s">
        <v>852</v>
      </c>
      <c r="I421" s="3"/>
      <c r="J421" s="3">
        <v>12</v>
      </c>
      <c r="K421" s="3"/>
      <c r="L421" s="3"/>
      <c r="M421" s="3"/>
      <c r="N421" s="3"/>
      <c r="O421" s="3">
        <v>17</v>
      </c>
      <c r="P421" s="3"/>
      <c r="Q421" s="3">
        <v>2</v>
      </c>
      <c r="R421" s="3"/>
      <c r="S421" s="6">
        <v>8275492.5</v>
      </c>
      <c r="T421" s="5">
        <v>-0.25979999999999998</v>
      </c>
    </row>
    <row r="422" spans="1:20">
      <c r="A422" s="3" t="s">
        <v>621</v>
      </c>
      <c r="B422" s="3"/>
      <c r="C422" s="3">
        <v>17</v>
      </c>
      <c r="D422" s="3"/>
      <c r="E422" s="3" t="s">
        <v>73</v>
      </c>
      <c r="F422" s="3" t="s">
        <v>850</v>
      </c>
      <c r="G422" s="3" t="s">
        <v>851</v>
      </c>
      <c r="H422" s="3" t="s">
        <v>852</v>
      </c>
      <c r="I422" s="3"/>
      <c r="J422" s="3">
        <v>12</v>
      </c>
      <c r="K422" s="3"/>
      <c r="L422" s="3"/>
      <c r="M422" s="3"/>
      <c r="N422" s="3"/>
      <c r="O422" s="3">
        <v>17</v>
      </c>
      <c r="P422" s="3"/>
      <c r="Q422" s="3">
        <v>2</v>
      </c>
      <c r="R422" s="3"/>
      <c r="S422" s="6">
        <v>8275492.5</v>
      </c>
      <c r="T422" s="5">
        <v>-0.25979999999999998</v>
      </c>
    </row>
    <row r="423" spans="1:20">
      <c r="A423" s="3" t="s">
        <v>645</v>
      </c>
      <c r="B423" s="3"/>
      <c r="C423" s="3">
        <v>17</v>
      </c>
      <c r="D423" s="3"/>
      <c r="E423" s="3" t="s">
        <v>73</v>
      </c>
      <c r="F423" s="3" t="s">
        <v>850</v>
      </c>
      <c r="G423" s="3" t="s">
        <v>851</v>
      </c>
      <c r="H423" s="3" t="s">
        <v>852</v>
      </c>
      <c r="I423" s="3"/>
      <c r="J423" s="3">
        <v>12</v>
      </c>
      <c r="K423" s="3"/>
      <c r="L423" s="3"/>
      <c r="M423" s="3"/>
      <c r="N423" s="3"/>
      <c r="O423" s="3">
        <v>17</v>
      </c>
      <c r="P423" s="3"/>
      <c r="Q423" s="3">
        <v>2</v>
      </c>
      <c r="R423" s="3"/>
      <c r="S423" s="6">
        <v>8275492.5</v>
      </c>
      <c r="T423" s="5">
        <v>-0.25979999999999998</v>
      </c>
    </row>
    <row r="424" spans="1:20">
      <c r="A424" s="3" t="s">
        <v>647</v>
      </c>
      <c r="B424" s="3"/>
      <c r="C424" s="3">
        <v>16</v>
      </c>
      <c r="D424" s="3"/>
      <c r="E424" s="3" t="s">
        <v>847</v>
      </c>
      <c r="F424" s="3" t="s">
        <v>848</v>
      </c>
      <c r="G424" s="3" t="s">
        <v>29</v>
      </c>
      <c r="H424" s="3" t="s">
        <v>39</v>
      </c>
      <c r="I424" s="3"/>
      <c r="J424" s="3">
        <v>20</v>
      </c>
      <c r="K424" s="3"/>
      <c r="L424" s="3"/>
      <c r="M424" s="3"/>
      <c r="N424" s="3"/>
      <c r="O424" s="3">
        <v>10</v>
      </c>
      <c r="P424" s="3"/>
      <c r="Q424" s="3">
        <v>1</v>
      </c>
      <c r="R424" s="3"/>
      <c r="S424" s="3"/>
      <c r="T424" s="3"/>
    </row>
    <row r="425" spans="1:20">
      <c r="A425" s="3" t="s">
        <v>621</v>
      </c>
      <c r="B425" s="3"/>
      <c r="C425" s="3">
        <v>16</v>
      </c>
      <c r="D425" s="3"/>
      <c r="E425" s="3" t="s">
        <v>356</v>
      </c>
      <c r="F425" s="3" t="s">
        <v>845</v>
      </c>
      <c r="G425" s="3" t="s">
        <v>29</v>
      </c>
      <c r="H425" s="3" t="s">
        <v>39</v>
      </c>
      <c r="I425" s="3"/>
      <c r="J425" s="3"/>
      <c r="K425" s="3"/>
      <c r="L425" s="3"/>
      <c r="M425" s="3"/>
      <c r="N425" s="3"/>
      <c r="O425" s="3">
        <v>16</v>
      </c>
      <c r="P425" s="3"/>
      <c r="Q425" s="3">
        <v>2</v>
      </c>
      <c r="R425" s="3"/>
      <c r="S425" s="6">
        <v>16161014.5</v>
      </c>
      <c r="T425" s="5">
        <v>-0.22539999999999999</v>
      </c>
    </row>
    <row r="426" spans="1:20">
      <c r="A426" s="3" t="s">
        <v>2728</v>
      </c>
      <c r="B426" s="3"/>
      <c r="C426" s="3">
        <v>16</v>
      </c>
      <c r="D426" s="3"/>
      <c r="E426" s="3" t="s">
        <v>2800</v>
      </c>
      <c r="F426" s="3" t="s">
        <v>2801</v>
      </c>
      <c r="G426" s="3" t="s">
        <v>2780</v>
      </c>
      <c r="H426" s="3" t="s">
        <v>2802</v>
      </c>
      <c r="I426" s="3"/>
      <c r="J426" s="3"/>
      <c r="K426" s="3"/>
      <c r="L426" s="3"/>
      <c r="M426" s="3"/>
      <c r="N426" s="3"/>
      <c r="O426" s="3">
        <v>13</v>
      </c>
      <c r="P426" s="3"/>
      <c r="Q426" s="3">
        <v>2</v>
      </c>
      <c r="R426" s="3">
        <v>5</v>
      </c>
      <c r="S426" s="3"/>
      <c r="T426" s="3"/>
    </row>
    <row r="427" spans="1:20">
      <c r="A427" s="3" t="s">
        <v>2730</v>
      </c>
      <c r="B427" s="3"/>
      <c r="C427" s="3">
        <v>15</v>
      </c>
      <c r="D427" s="3"/>
      <c r="E427" s="3" t="s">
        <v>838</v>
      </c>
      <c r="F427" s="3" t="s">
        <v>839</v>
      </c>
      <c r="G427" s="3" t="s">
        <v>29</v>
      </c>
      <c r="H427" s="3" t="s">
        <v>39</v>
      </c>
      <c r="I427" s="3"/>
      <c r="J427" s="3"/>
      <c r="K427" s="3"/>
      <c r="L427" s="3"/>
      <c r="M427" s="3"/>
      <c r="N427" s="3"/>
      <c r="O427" s="3">
        <v>15</v>
      </c>
      <c r="P427" s="3"/>
      <c r="Q427" s="3">
        <v>1</v>
      </c>
      <c r="R427" s="3">
        <v>15</v>
      </c>
      <c r="S427" s="4">
        <v>3755</v>
      </c>
      <c r="T427" s="5">
        <v>0.71960000000000002</v>
      </c>
    </row>
    <row r="428" spans="1:20">
      <c r="A428" s="3" t="s">
        <v>2732</v>
      </c>
      <c r="B428" s="3"/>
      <c r="C428" s="3">
        <v>15</v>
      </c>
      <c r="D428" s="3"/>
      <c r="E428" s="3" t="s">
        <v>673</v>
      </c>
      <c r="F428" s="3" t="s">
        <v>841</v>
      </c>
      <c r="G428" s="3" t="s">
        <v>29</v>
      </c>
      <c r="H428" s="3" t="s">
        <v>95</v>
      </c>
      <c r="I428" s="3"/>
      <c r="J428" s="3"/>
      <c r="K428" s="3"/>
      <c r="L428" s="3"/>
      <c r="M428" s="3"/>
      <c r="N428" s="3"/>
      <c r="O428" s="3">
        <v>14</v>
      </c>
      <c r="P428" s="3"/>
      <c r="Q428" s="3">
        <v>2</v>
      </c>
      <c r="R428" s="3">
        <v>1</v>
      </c>
      <c r="S428" s="3"/>
      <c r="T428" s="3"/>
    </row>
    <row r="429" spans="1:20">
      <c r="A429" s="3" t="s">
        <v>3849</v>
      </c>
      <c r="B429" s="3"/>
      <c r="C429" s="3">
        <v>15</v>
      </c>
      <c r="D429" s="3"/>
      <c r="E429" s="3" t="s">
        <v>59</v>
      </c>
      <c r="F429" s="3" t="s">
        <v>843</v>
      </c>
      <c r="G429" s="3" t="s">
        <v>29</v>
      </c>
      <c r="H429" s="3" t="s">
        <v>39</v>
      </c>
      <c r="I429" s="3"/>
      <c r="J429" s="3"/>
      <c r="K429" s="3"/>
      <c r="L429" s="3"/>
      <c r="M429" s="3"/>
      <c r="N429" s="3"/>
      <c r="O429" s="3">
        <v>13</v>
      </c>
      <c r="P429" s="3"/>
      <c r="Q429" s="3">
        <v>1</v>
      </c>
      <c r="R429" s="3">
        <v>6</v>
      </c>
      <c r="S429" s="3"/>
      <c r="T429" s="5">
        <v>2.2989000000000002</v>
      </c>
    </row>
    <row r="430" spans="1:20">
      <c r="A430" s="3" t="s">
        <v>4078</v>
      </c>
      <c r="B430" s="3"/>
      <c r="C430" s="3">
        <v>14</v>
      </c>
      <c r="D430" s="3"/>
      <c r="E430" s="3" t="s">
        <v>1309</v>
      </c>
      <c r="F430" s="3" t="s">
        <v>2788</v>
      </c>
      <c r="G430" s="3" t="s">
        <v>2457</v>
      </c>
      <c r="H430" s="3"/>
      <c r="I430" s="3"/>
      <c r="J430" s="3"/>
      <c r="K430" s="3"/>
      <c r="L430" s="3"/>
      <c r="M430" s="3"/>
      <c r="N430" s="3"/>
      <c r="O430" s="3">
        <v>8</v>
      </c>
      <c r="P430" s="3"/>
      <c r="Q430" s="3">
        <v>1</v>
      </c>
      <c r="R430" s="3"/>
      <c r="S430" s="3"/>
      <c r="T430" s="3"/>
    </row>
    <row r="431" spans="1:20">
      <c r="A431" s="3" t="s">
        <v>2715</v>
      </c>
      <c r="B431" s="3"/>
      <c r="C431" s="3">
        <v>14</v>
      </c>
      <c r="D431" s="3"/>
      <c r="E431" s="3" t="s">
        <v>70</v>
      </c>
      <c r="F431" s="3" t="s">
        <v>2792</v>
      </c>
      <c r="G431" s="3" t="s">
        <v>2405</v>
      </c>
      <c r="H431" s="3" t="s">
        <v>39</v>
      </c>
      <c r="I431" s="3"/>
      <c r="J431" s="3"/>
      <c r="K431" s="3"/>
      <c r="L431" s="3"/>
      <c r="M431" s="3"/>
      <c r="N431" s="3"/>
      <c r="O431" s="3">
        <v>13</v>
      </c>
      <c r="P431" s="3"/>
      <c r="Q431" s="3"/>
      <c r="R431" s="3"/>
      <c r="S431" s="3"/>
      <c r="T431" s="3"/>
    </row>
    <row r="432" spans="1:20">
      <c r="A432" s="3" t="s">
        <v>2711</v>
      </c>
      <c r="B432" s="3"/>
      <c r="C432" s="3">
        <v>13</v>
      </c>
      <c r="D432" s="3"/>
      <c r="E432" s="3" t="s">
        <v>730</v>
      </c>
      <c r="F432" s="3" t="s">
        <v>823</v>
      </c>
      <c r="G432" s="3" t="s">
        <v>29</v>
      </c>
      <c r="H432" s="3" t="s">
        <v>23</v>
      </c>
      <c r="I432" s="3"/>
      <c r="J432" s="3">
        <v>13</v>
      </c>
      <c r="K432" s="3"/>
      <c r="L432" s="3"/>
      <c r="M432" s="3"/>
      <c r="N432" s="3"/>
      <c r="O432" s="3">
        <v>12</v>
      </c>
      <c r="P432" s="3"/>
      <c r="Q432" s="3">
        <v>1</v>
      </c>
      <c r="R432" s="3">
        <v>1</v>
      </c>
      <c r="S432" s="3"/>
      <c r="T432" s="3"/>
    </row>
    <row r="433" spans="1:20">
      <c r="A433" s="3" t="s">
        <v>2711</v>
      </c>
      <c r="B433" s="3"/>
      <c r="C433" s="3">
        <v>13</v>
      </c>
      <c r="D433" s="3"/>
      <c r="E433" s="3" t="s">
        <v>818</v>
      </c>
      <c r="F433" s="3" t="s">
        <v>819</v>
      </c>
      <c r="G433" s="3" t="s">
        <v>29</v>
      </c>
      <c r="H433" s="3" t="s">
        <v>39</v>
      </c>
      <c r="I433" s="3"/>
      <c r="J433" s="3">
        <v>12</v>
      </c>
      <c r="K433" s="3"/>
      <c r="L433" s="3"/>
      <c r="M433" s="3"/>
      <c r="N433" s="3"/>
      <c r="O433" s="3">
        <v>9</v>
      </c>
      <c r="P433" s="3"/>
      <c r="Q433" s="3">
        <v>2</v>
      </c>
      <c r="R433" s="3">
        <v>9</v>
      </c>
      <c r="S433" s="3"/>
      <c r="T433" s="3"/>
    </row>
    <row r="434" spans="1:20">
      <c r="A434" s="3" t="s">
        <v>592</v>
      </c>
      <c r="B434" s="3"/>
      <c r="C434" s="3">
        <v>13</v>
      </c>
      <c r="D434" s="3"/>
      <c r="E434" s="3" t="s">
        <v>186</v>
      </c>
      <c r="F434" s="3" t="s">
        <v>2776</v>
      </c>
      <c r="G434" s="3" t="s">
        <v>2414</v>
      </c>
      <c r="H434" s="3" t="s">
        <v>132</v>
      </c>
      <c r="I434" s="3"/>
      <c r="J434" s="3"/>
      <c r="K434" s="3"/>
      <c r="L434" s="3"/>
      <c r="M434" s="3"/>
      <c r="N434" s="3"/>
      <c r="O434" s="3">
        <v>13</v>
      </c>
      <c r="P434" s="3"/>
      <c r="Q434" s="3">
        <v>1</v>
      </c>
      <c r="R434" s="3"/>
      <c r="S434" s="3"/>
      <c r="T434" s="5">
        <v>-0.17799999999999999</v>
      </c>
    </row>
    <row r="435" spans="1:20">
      <c r="A435" s="3" t="s">
        <v>2720</v>
      </c>
      <c r="B435" s="3"/>
      <c r="C435" s="3">
        <v>13</v>
      </c>
      <c r="D435" s="3"/>
      <c r="E435" s="3" t="s">
        <v>2778</v>
      </c>
      <c r="F435" s="3" t="s">
        <v>2779</v>
      </c>
      <c r="G435" s="3" t="s">
        <v>2780</v>
      </c>
      <c r="H435" s="3" t="s">
        <v>54</v>
      </c>
      <c r="I435" s="3"/>
      <c r="J435" s="3"/>
      <c r="K435" s="3"/>
      <c r="L435" s="3"/>
      <c r="M435" s="3"/>
      <c r="N435" s="3"/>
      <c r="O435" s="3">
        <v>10</v>
      </c>
      <c r="P435" s="3"/>
      <c r="Q435" s="3">
        <v>2</v>
      </c>
      <c r="R435" s="3">
        <v>6</v>
      </c>
      <c r="S435" s="3"/>
      <c r="T435" s="3"/>
    </row>
    <row r="436" spans="1:20">
      <c r="A436" s="3" t="s">
        <v>587</v>
      </c>
      <c r="B436" s="3"/>
      <c r="C436" s="3">
        <v>13</v>
      </c>
      <c r="D436" s="3"/>
      <c r="E436" s="3" t="s">
        <v>70</v>
      </c>
      <c r="F436" s="3" t="s">
        <v>3577</v>
      </c>
      <c r="G436" s="3" t="s">
        <v>3578</v>
      </c>
      <c r="H436" s="3" t="s">
        <v>23</v>
      </c>
      <c r="I436" s="3"/>
      <c r="J436" s="3"/>
      <c r="K436" s="3"/>
      <c r="L436" s="3"/>
      <c r="M436" s="3"/>
      <c r="N436" s="3"/>
      <c r="O436" s="3">
        <v>12</v>
      </c>
      <c r="P436" s="3"/>
      <c r="Q436" s="3">
        <v>3</v>
      </c>
      <c r="R436" s="3">
        <v>3</v>
      </c>
      <c r="S436" s="3"/>
      <c r="T436" s="3"/>
    </row>
    <row r="437" spans="1:20">
      <c r="A437" s="3" t="s">
        <v>603</v>
      </c>
      <c r="B437" s="3"/>
      <c r="C437" s="3">
        <v>12</v>
      </c>
      <c r="D437" s="3"/>
      <c r="E437" s="3" t="s">
        <v>70</v>
      </c>
      <c r="F437" s="3" t="s">
        <v>788</v>
      </c>
      <c r="G437" s="3" t="s">
        <v>29</v>
      </c>
      <c r="H437" s="3"/>
      <c r="I437" s="3"/>
      <c r="J437" s="3">
        <v>24</v>
      </c>
      <c r="K437" s="3"/>
      <c r="L437" s="3"/>
      <c r="M437" s="3"/>
      <c r="N437" s="3"/>
      <c r="O437" s="3">
        <v>12</v>
      </c>
      <c r="P437" s="3"/>
      <c r="Q437" s="3">
        <v>7</v>
      </c>
      <c r="R437" s="3">
        <v>1</v>
      </c>
      <c r="S437" s="3"/>
      <c r="T437" s="3"/>
    </row>
    <row r="438" spans="1:20">
      <c r="A438" s="3" t="s">
        <v>610</v>
      </c>
      <c r="B438" s="3"/>
      <c r="C438" s="3">
        <v>12</v>
      </c>
      <c r="D438" s="3"/>
      <c r="E438" s="3" t="s">
        <v>212</v>
      </c>
      <c r="F438" s="3" t="s">
        <v>795</v>
      </c>
      <c r="G438" s="3" t="s">
        <v>29</v>
      </c>
      <c r="H438" s="3"/>
      <c r="I438" s="3"/>
      <c r="J438" s="3">
        <v>12</v>
      </c>
      <c r="K438" s="3">
        <v>0</v>
      </c>
      <c r="L438" s="3">
        <v>1</v>
      </c>
      <c r="M438" s="3"/>
      <c r="N438" s="3" t="s">
        <v>796</v>
      </c>
      <c r="O438" s="3">
        <v>10</v>
      </c>
      <c r="P438" s="3"/>
      <c r="Q438" s="3">
        <v>4</v>
      </c>
      <c r="R438" s="3">
        <v>2</v>
      </c>
      <c r="S438" s="6">
        <v>13181.67</v>
      </c>
      <c r="T438" s="5">
        <v>0.87670000000000003</v>
      </c>
    </row>
    <row r="439" spans="1:20">
      <c r="A439" s="3" t="s">
        <v>581</v>
      </c>
      <c r="B439" s="3"/>
      <c r="C439" s="3">
        <v>12</v>
      </c>
      <c r="D439" s="3"/>
      <c r="E439" s="3" t="s">
        <v>653</v>
      </c>
      <c r="F439" s="3" t="s">
        <v>798</v>
      </c>
      <c r="G439" s="3" t="s">
        <v>29</v>
      </c>
      <c r="H439" s="3" t="s">
        <v>23</v>
      </c>
      <c r="I439" s="3"/>
      <c r="J439" s="3">
        <v>12</v>
      </c>
      <c r="K439" s="3"/>
      <c r="L439" s="3"/>
      <c r="M439" s="3"/>
      <c r="N439" s="3"/>
      <c r="O439" s="3">
        <v>12</v>
      </c>
      <c r="P439" s="3"/>
      <c r="Q439" s="3"/>
      <c r="R439" s="3">
        <v>4</v>
      </c>
      <c r="S439" s="6">
        <v>3414.17</v>
      </c>
      <c r="T439" s="5">
        <v>0.3448</v>
      </c>
    </row>
    <row r="440" spans="1:20">
      <c r="A440" s="3" t="s">
        <v>581</v>
      </c>
      <c r="B440" s="3"/>
      <c r="C440" s="3">
        <v>12</v>
      </c>
      <c r="D440" s="3"/>
      <c r="E440" s="3" t="s">
        <v>439</v>
      </c>
      <c r="F440" s="3" t="s">
        <v>790</v>
      </c>
      <c r="G440" s="3" t="s">
        <v>29</v>
      </c>
      <c r="H440" s="3" t="s">
        <v>39</v>
      </c>
      <c r="I440" s="3"/>
      <c r="J440" s="3"/>
      <c r="K440" s="3"/>
      <c r="L440" s="3"/>
      <c r="M440" s="3"/>
      <c r="N440" s="3"/>
      <c r="O440" s="3">
        <v>12</v>
      </c>
      <c r="P440" s="3"/>
      <c r="Q440" s="3">
        <v>2</v>
      </c>
      <c r="R440" s="3">
        <v>5</v>
      </c>
      <c r="S440" s="3"/>
      <c r="T440" s="3"/>
    </row>
    <row r="441" spans="1:20">
      <c r="A441" s="3" t="s">
        <v>577</v>
      </c>
      <c r="B441" s="3"/>
      <c r="C441" s="3">
        <v>12</v>
      </c>
      <c r="D441" s="3"/>
      <c r="E441" s="3" t="s">
        <v>70</v>
      </c>
      <c r="F441" s="3" t="s">
        <v>800</v>
      </c>
      <c r="G441" s="3" t="s">
        <v>290</v>
      </c>
      <c r="H441" s="3" t="s">
        <v>801</v>
      </c>
      <c r="I441" s="3"/>
      <c r="J441" s="3"/>
      <c r="K441" s="3"/>
      <c r="L441" s="3"/>
      <c r="M441" s="3"/>
      <c r="N441" s="3"/>
      <c r="O441" s="3">
        <v>11</v>
      </c>
      <c r="P441" s="3"/>
      <c r="Q441" s="3">
        <v>1</v>
      </c>
      <c r="R441" s="3">
        <v>1</v>
      </c>
      <c r="S441" s="3"/>
      <c r="T441" s="3"/>
    </row>
    <row r="442" spans="1:20">
      <c r="A442" s="3" t="s">
        <v>579</v>
      </c>
      <c r="B442" s="3"/>
      <c r="C442" s="3">
        <v>12</v>
      </c>
      <c r="D442" s="3"/>
      <c r="E442" s="3" t="s">
        <v>59</v>
      </c>
      <c r="F442" s="3" t="s">
        <v>803</v>
      </c>
      <c r="G442" s="3" t="s">
        <v>29</v>
      </c>
      <c r="H442" s="3"/>
      <c r="I442" s="3"/>
      <c r="J442" s="3"/>
      <c r="K442" s="3"/>
      <c r="L442" s="3"/>
      <c r="M442" s="3"/>
      <c r="N442" s="3"/>
      <c r="O442" s="3">
        <v>12</v>
      </c>
      <c r="P442" s="3"/>
      <c r="Q442" s="3"/>
      <c r="R442" s="3">
        <v>12</v>
      </c>
      <c r="S442" s="6">
        <v>643157.5</v>
      </c>
      <c r="T442" s="7">
        <v>-0.14000000000000001</v>
      </c>
    </row>
    <row r="443" spans="1:20">
      <c r="A443" s="3" t="s">
        <v>584</v>
      </c>
      <c r="B443" s="3"/>
      <c r="C443" s="3">
        <v>12</v>
      </c>
      <c r="D443" s="3"/>
      <c r="E443" s="3" t="s">
        <v>807</v>
      </c>
      <c r="F443" s="3" t="s">
        <v>808</v>
      </c>
      <c r="G443" s="3" t="s">
        <v>29</v>
      </c>
      <c r="H443" s="3"/>
      <c r="I443" s="3"/>
      <c r="J443" s="3"/>
      <c r="K443" s="3"/>
      <c r="L443" s="3"/>
      <c r="M443" s="3"/>
      <c r="N443" s="3"/>
      <c r="O443" s="3">
        <v>12</v>
      </c>
      <c r="P443" s="3"/>
      <c r="Q443" s="3">
        <v>1</v>
      </c>
      <c r="R443" s="3"/>
      <c r="S443" s="3"/>
      <c r="T443" s="3"/>
    </row>
    <row r="444" spans="1:20">
      <c r="A444" s="3" t="s">
        <v>590</v>
      </c>
      <c r="B444" s="3"/>
      <c r="C444" s="3">
        <v>12</v>
      </c>
      <c r="D444" s="3"/>
      <c r="E444" s="3" t="s">
        <v>70</v>
      </c>
      <c r="F444" s="3" t="s">
        <v>2769</v>
      </c>
      <c r="G444" s="3" t="s">
        <v>2414</v>
      </c>
      <c r="H444" s="3"/>
      <c r="I444" s="3"/>
      <c r="J444" s="3"/>
      <c r="K444" s="3"/>
      <c r="L444" s="3"/>
      <c r="M444" s="3"/>
      <c r="N444" s="3"/>
      <c r="O444" s="3">
        <v>4</v>
      </c>
      <c r="P444" s="3"/>
      <c r="Q444" s="3">
        <v>2</v>
      </c>
      <c r="R444" s="3">
        <v>2</v>
      </c>
      <c r="S444" s="6">
        <v>1685.17</v>
      </c>
      <c r="T444" s="5">
        <v>-0.51680000000000004</v>
      </c>
    </row>
    <row r="445" spans="1:20">
      <c r="A445" s="3" t="s">
        <v>594</v>
      </c>
      <c r="B445" s="3"/>
      <c r="C445" s="3">
        <v>12</v>
      </c>
      <c r="D445" s="3"/>
      <c r="E445" s="3" t="s">
        <v>70</v>
      </c>
      <c r="F445" s="3" t="s">
        <v>800</v>
      </c>
      <c r="G445" s="3" t="s">
        <v>290</v>
      </c>
      <c r="H445" s="3" t="s">
        <v>801</v>
      </c>
      <c r="I445" s="3"/>
      <c r="J445" s="3"/>
      <c r="K445" s="3"/>
      <c r="L445" s="3"/>
      <c r="M445" s="3"/>
      <c r="N445" s="3"/>
      <c r="O445" s="3">
        <v>11</v>
      </c>
      <c r="P445" s="3"/>
      <c r="Q445" s="3">
        <v>1</v>
      </c>
      <c r="R445" s="3">
        <v>1</v>
      </c>
      <c r="S445" s="3"/>
      <c r="T445" s="3"/>
    </row>
    <row r="446" spans="1:20">
      <c r="A446" s="3" t="s">
        <v>597</v>
      </c>
      <c r="B446" s="3"/>
      <c r="C446" s="3">
        <v>11</v>
      </c>
      <c r="D446" s="3"/>
      <c r="E446" s="3" t="s">
        <v>70</v>
      </c>
      <c r="F446" s="3" t="s">
        <v>776</v>
      </c>
      <c r="G446" s="3" t="s">
        <v>290</v>
      </c>
      <c r="H446" s="3" t="s">
        <v>23</v>
      </c>
      <c r="I446" s="3"/>
      <c r="J446" s="3"/>
      <c r="K446" s="3"/>
      <c r="L446" s="3"/>
      <c r="M446" s="3"/>
      <c r="N446" s="3"/>
      <c r="O446" s="3">
        <v>10</v>
      </c>
      <c r="P446" s="3"/>
      <c r="Q446" s="3"/>
      <c r="R446" s="3"/>
      <c r="S446" s="3"/>
      <c r="T446" s="5">
        <v>0.42130000000000001</v>
      </c>
    </row>
    <row r="447" spans="1:20">
      <c r="A447" s="3" t="s">
        <v>600</v>
      </c>
      <c r="B447" s="3"/>
      <c r="C447" s="3">
        <v>11</v>
      </c>
      <c r="D447" s="3"/>
      <c r="E447" s="3" t="s">
        <v>27</v>
      </c>
      <c r="F447" s="3" t="s">
        <v>780</v>
      </c>
      <c r="G447" s="3" t="s">
        <v>29</v>
      </c>
      <c r="H447" s="3" t="s">
        <v>39</v>
      </c>
      <c r="I447" s="3"/>
      <c r="J447" s="3"/>
      <c r="K447" s="3"/>
      <c r="L447" s="3"/>
      <c r="M447" s="3"/>
      <c r="N447" s="3"/>
      <c r="O447" s="3">
        <v>11</v>
      </c>
      <c r="P447" s="3"/>
      <c r="Q447" s="3">
        <v>1</v>
      </c>
      <c r="R447" s="3"/>
      <c r="S447" s="6">
        <v>2017.17</v>
      </c>
      <c r="T447" s="5">
        <v>-0.46089999999999998</v>
      </c>
    </row>
    <row r="448" spans="1:20">
      <c r="A448" s="3" t="s">
        <v>606</v>
      </c>
      <c r="B448" s="3"/>
      <c r="C448" s="3">
        <v>11</v>
      </c>
      <c r="D448" s="3"/>
      <c r="E448" s="3" t="s">
        <v>442</v>
      </c>
      <c r="F448" s="3" t="s">
        <v>782</v>
      </c>
      <c r="G448" s="3" t="s">
        <v>29</v>
      </c>
      <c r="H448" s="3"/>
      <c r="I448" s="3"/>
      <c r="J448" s="3"/>
      <c r="K448" s="3">
        <v>0</v>
      </c>
      <c r="L448" s="3">
        <v>2</v>
      </c>
      <c r="M448" s="3"/>
      <c r="N448" s="3" t="s">
        <v>40</v>
      </c>
      <c r="O448" s="3">
        <v>9</v>
      </c>
      <c r="P448" s="3"/>
      <c r="Q448" s="3"/>
      <c r="R448" s="3"/>
      <c r="S448" s="3"/>
      <c r="T448" s="5">
        <v>-0.58809999999999996</v>
      </c>
    </row>
    <row r="449" spans="1:20">
      <c r="A449" s="3" t="s">
        <v>608</v>
      </c>
      <c r="B449" s="3"/>
      <c r="C449" s="3">
        <v>11</v>
      </c>
      <c r="D449" s="3"/>
      <c r="E449" s="3" t="s">
        <v>533</v>
      </c>
      <c r="F449" s="3" t="s">
        <v>784</v>
      </c>
      <c r="G449" s="3" t="s">
        <v>29</v>
      </c>
      <c r="H449" s="3" t="s">
        <v>480</v>
      </c>
      <c r="I449" s="3"/>
      <c r="J449" s="3"/>
      <c r="K449" s="3"/>
      <c r="L449" s="3"/>
      <c r="M449" s="3"/>
      <c r="N449" s="3"/>
      <c r="O449" s="3">
        <v>11</v>
      </c>
      <c r="P449" s="3"/>
      <c r="Q449" s="3">
        <v>1</v>
      </c>
      <c r="R449" s="3">
        <v>11</v>
      </c>
      <c r="S449" s="3"/>
      <c r="T449" s="3"/>
    </row>
    <row r="450" spans="1:20">
      <c r="A450" s="3" t="s">
        <v>597</v>
      </c>
      <c r="B450" s="3"/>
      <c r="C450" s="3">
        <v>11</v>
      </c>
      <c r="D450" s="3"/>
      <c r="E450" s="3" t="s">
        <v>482</v>
      </c>
      <c r="F450" s="3" t="s">
        <v>786</v>
      </c>
      <c r="G450" s="3" t="s">
        <v>29</v>
      </c>
      <c r="H450" s="3" t="s">
        <v>39</v>
      </c>
      <c r="I450" s="3"/>
      <c r="J450" s="3"/>
      <c r="K450" s="3"/>
      <c r="L450" s="3"/>
      <c r="M450" s="3"/>
      <c r="N450" s="3"/>
      <c r="O450" s="3">
        <v>10</v>
      </c>
      <c r="P450" s="3"/>
      <c r="Q450" s="3">
        <v>2</v>
      </c>
      <c r="R450" s="3">
        <v>6</v>
      </c>
      <c r="S450" s="3"/>
      <c r="T450" s="3"/>
    </row>
    <row r="451" spans="1:20">
      <c r="A451" s="3" t="s">
        <v>2717</v>
      </c>
      <c r="B451" s="3"/>
      <c r="C451" s="3">
        <v>11</v>
      </c>
      <c r="D451" s="3"/>
      <c r="E451" s="3" t="s">
        <v>70</v>
      </c>
      <c r="F451" s="3" t="s">
        <v>776</v>
      </c>
      <c r="G451" s="3" t="s">
        <v>290</v>
      </c>
      <c r="H451" s="3" t="s">
        <v>23</v>
      </c>
      <c r="I451" s="3"/>
      <c r="J451" s="3"/>
      <c r="K451" s="3"/>
      <c r="L451" s="3"/>
      <c r="M451" s="3"/>
      <c r="N451" s="3"/>
      <c r="O451" s="3">
        <v>10</v>
      </c>
      <c r="P451" s="3"/>
      <c r="Q451" s="3"/>
      <c r="R451" s="3"/>
      <c r="S451" s="3"/>
      <c r="T451" s="5">
        <v>0.42130000000000001</v>
      </c>
    </row>
    <row r="452" spans="1:20">
      <c r="A452" s="3" t="s">
        <v>2722</v>
      </c>
      <c r="B452" s="3"/>
      <c r="C452" s="3">
        <v>11</v>
      </c>
      <c r="D452" s="3"/>
      <c r="E452" s="3" t="s">
        <v>310</v>
      </c>
      <c r="F452" s="3" t="s">
        <v>4211</v>
      </c>
      <c r="G452" s="3" t="s">
        <v>4203</v>
      </c>
      <c r="H452" s="3"/>
      <c r="I452" s="3"/>
      <c r="J452" s="3"/>
      <c r="K452" s="3"/>
      <c r="L452" s="3"/>
      <c r="M452" s="3"/>
      <c r="N452" s="3"/>
      <c r="O452" s="3">
        <v>11</v>
      </c>
      <c r="P452" s="3"/>
      <c r="Q452" s="3"/>
      <c r="R452" s="3">
        <v>11</v>
      </c>
      <c r="S452" s="3"/>
      <c r="T452" s="3"/>
    </row>
    <row r="453" spans="1:20">
      <c r="A453" s="3" t="s">
        <v>3847</v>
      </c>
      <c r="B453" s="3"/>
      <c r="C453" s="3">
        <v>10</v>
      </c>
      <c r="D453" s="3"/>
      <c r="E453" s="3" t="s">
        <v>48</v>
      </c>
      <c r="F453" s="3" t="s">
        <v>750</v>
      </c>
      <c r="G453" s="3" t="s">
        <v>29</v>
      </c>
      <c r="H453" s="3"/>
      <c r="I453" s="3"/>
      <c r="J453" s="3">
        <v>13</v>
      </c>
      <c r="K453" s="3"/>
      <c r="L453" s="3"/>
      <c r="M453" s="3"/>
      <c r="N453" s="3"/>
      <c r="O453" s="3">
        <v>10</v>
      </c>
      <c r="P453" s="3"/>
      <c r="Q453" s="3">
        <v>5</v>
      </c>
      <c r="R453" s="3">
        <v>9</v>
      </c>
      <c r="S453" s="3"/>
      <c r="T453" s="3"/>
    </row>
    <row r="454" spans="1:20">
      <c r="A454" s="3" t="s">
        <v>529</v>
      </c>
      <c r="B454" s="3"/>
      <c r="C454" s="3">
        <v>10</v>
      </c>
      <c r="D454" s="3"/>
      <c r="E454" s="3" t="s">
        <v>73</v>
      </c>
      <c r="F454" s="3" t="s">
        <v>758</v>
      </c>
      <c r="G454" s="3" t="s">
        <v>29</v>
      </c>
      <c r="H454" s="3"/>
      <c r="I454" s="3"/>
      <c r="J454" s="3">
        <v>13</v>
      </c>
      <c r="K454" s="3"/>
      <c r="L454" s="3"/>
      <c r="M454" s="3"/>
      <c r="N454" s="3"/>
      <c r="O454" s="3">
        <v>10</v>
      </c>
      <c r="P454" s="3"/>
      <c r="Q454" s="3">
        <v>6</v>
      </c>
      <c r="R454" s="3">
        <v>10</v>
      </c>
      <c r="S454" s="3"/>
      <c r="T454" s="3"/>
    </row>
    <row r="455" spans="1:20">
      <c r="A455" s="3" t="s">
        <v>529</v>
      </c>
      <c r="B455" s="3"/>
      <c r="C455" s="3">
        <v>10</v>
      </c>
      <c r="D455" s="3"/>
      <c r="E455" s="3" t="s">
        <v>286</v>
      </c>
      <c r="F455" s="3" t="s">
        <v>752</v>
      </c>
      <c r="G455" s="3" t="s">
        <v>29</v>
      </c>
      <c r="H455" s="3"/>
      <c r="I455" s="3"/>
      <c r="J455" s="3">
        <v>12</v>
      </c>
      <c r="K455" s="3"/>
      <c r="L455" s="3"/>
      <c r="M455" s="3"/>
      <c r="N455" s="3"/>
      <c r="O455" s="3">
        <v>10</v>
      </c>
      <c r="P455" s="3"/>
      <c r="Q455" s="3">
        <v>1</v>
      </c>
      <c r="R455" s="3">
        <v>8</v>
      </c>
      <c r="S455" s="3"/>
      <c r="T455" s="3"/>
    </row>
    <row r="456" spans="1:20">
      <c r="A456" s="3" t="s">
        <v>572</v>
      </c>
      <c r="B456" s="3"/>
      <c r="C456" s="3">
        <v>10</v>
      </c>
      <c r="D456" s="3"/>
      <c r="E456" s="3" t="s">
        <v>70</v>
      </c>
      <c r="F456" s="3" t="s">
        <v>762</v>
      </c>
      <c r="G456" s="3" t="s">
        <v>29</v>
      </c>
      <c r="H456" s="3" t="s">
        <v>39</v>
      </c>
      <c r="I456" s="3"/>
      <c r="J456" s="3">
        <v>12</v>
      </c>
      <c r="K456" s="3"/>
      <c r="L456" s="3"/>
      <c r="M456" s="3"/>
      <c r="N456" s="3"/>
      <c r="O456" s="3">
        <v>10</v>
      </c>
      <c r="P456" s="3"/>
      <c r="Q456" s="3">
        <v>3</v>
      </c>
      <c r="R456" s="3">
        <v>7</v>
      </c>
      <c r="S456" s="3"/>
      <c r="T456" s="3"/>
    </row>
    <row r="457" spans="1:20">
      <c r="A457" s="3" t="s">
        <v>2709</v>
      </c>
      <c r="B457" s="3"/>
      <c r="C457" s="3">
        <v>10</v>
      </c>
      <c r="D457" s="3"/>
      <c r="E457" s="3" t="s">
        <v>48</v>
      </c>
      <c r="F457" s="3" t="s">
        <v>738</v>
      </c>
      <c r="G457" s="3" t="s">
        <v>131</v>
      </c>
      <c r="H457" s="3" t="s">
        <v>661</v>
      </c>
      <c r="I457" s="3"/>
      <c r="J457" s="3">
        <v>10</v>
      </c>
      <c r="K457" s="3"/>
      <c r="L457" s="3"/>
      <c r="M457" s="3"/>
      <c r="N457" s="3"/>
      <c r="O457" s="3">
        <v>10</v>
      </c>
      <c r="P457" s="3"/>
      <c r="Q457" s="3">
        <v>2</v>
      </c>
      <c r="R457" s="3">
        <v>4</v>
      </c>
      <c r="S457" s="3"/>
      <c r="T457" s="3"/>
    </row>
    <row r="458" spans="1:20">
      <c r="A458" s="3" t="s">
        <v>4073</v>
      </c>
      <c r="B458" s="3"/>
      <c r="C458" s="3">
        <v>10</v>
      </c>
      <c r="D458" s="3"/>
      <c r="E458" s="3" t="s">
        <v>59</v>
      </c>
      <c r="F458" s="3" t="s">
        <v>745</v>
      </c>
      <c r="G458" s="3" t="s">
        <v>29</v>
      </c>
      <c r="H458" s="3" t="s">
        <v>39</v>
      </c>
      <c r="I458" s="3"/>
      <c r="J458" s="3">
        <v>8</v>
      </c>
      <c r="K458" s="3"/>
      <c r="L458" s="3"/>
      <c r="M458" s="3"/>
      <c r="N458" s="3"/>
      <c r="O458" s="3">
        <v>10</v>
      </c>
      <c r="P458" s="3"/>
      <c r="Q458" s="3">
        <v>4</v>
      </c>
      <c r="R458" s="3">
        <v>10</v>
      </c>
      <c r="S458" s="3"/>
      <c r="T458" s="3"/>
    </row>
    <row r="459" spans="1:20">
      <c r="A459" s="3" t="s">
        <v>560</v>
      </c>
      <c r="B459" s="3"/>
      <c r="C459" s="3">
        <v>10</v>
      </c>
      <c r="D459" s="3"/>
      <c r="E459" s="3" t="s">
        <v>673</v>
      </c>
      <c r="F459" s="3" t="s">
        <v>740</v>
      </c>
      <c r="G459" s="3" t="s">
        <v>29</v>
      </c>
      <c r="H459" s="3"/>
      <c r="I459" s="3"/>
      <c r="J459" s="3"/>
      <c r="K459" s="3"/>
      <c r="L459" s="3"/>
      <c r="M459" s="3"/>
      <c r="N459" s="3"/>
      <c r="O459" s="3">
        <v>9</v>
      </c>
      <c r="P459" s="3"/>
      <c r="Q459" s="3">
        <v>1</v>
      </c>
      <c r="R459" s="3">
        <v>5</v>
      </c>
      <c r="S459" s="3"/>
      <c r="T459" s="3"/>
    </row>
    <row r="460" spans="1:20">
      <c r="A460" s="3" t="s">
        <v>523</v>
      </c>
      <c r="B460" s="3"/>
      <c r="C460" s="3">
        <v>10</v>
      </c>
      <c r="D460" s="3"/>
      <c r="E460" s="3" t="s">
        <v>742</v>
      </c>
      <c r="F460" s="3" t="s">
        <v>743</v>
      </c>
      <c r="G460" s="3" t="s">
        <v>290</v>
      </c>
      <c r="H460" s="3" t="s">
        <v>23</v>
      </c>
      <c r="I460" s="3"/>
      <c r="J460" s="3"/>
      <c r="K460" s="3">
        <v>0</v>
      </c>
      <c r="L460" s="3">
        <v>0</v>
      </c>
      <c r="M460" s="3"/>
      <c r="N460" s="3" t="s">
        <v>77</v>
      </c>
      <c r="O460" s="3">
        <v>9</v>
      </c>
      <c r="P460" s="3"/>
      <c r="Q460" s="3">
        <v>3</v>
      </c>
      <c r="R460" s="3">
        <v>3</v>
      </c>
      <c r="S460" s="3"/>
      <c r="T460" s="3"/>
    </row>
    <row r="461" spans="1:20">
      <c r="A461" s="3" t="s">
        <v>546</v>
      </c>
      <c r="B461" s="3"/>
      <c r="C461" s="3">
        <v>10</v>
      </c>
      <c r="D461" s="3"/>
      <c r="E461" s="3" t="s">
        <v>747</v>
      </c>
      <c r="F461" s="3" t="s">
        <v>748</v>
      </c>
      <c r="G461" s="3" t="s">
        <v>29</v>
      </c>
      <c r="H461" s="3"/>
      <c r="I461" s="3"/>
      <c r="J461" s="3"/>
      <c r="K461" s="3">
        <v>0</v>
      </c>
      <c r="L461" s="3">
        <v>1</v>
      </c>
      <c r="M461" s="3"/>
      <c r="N461" s="3" t="s">
        <v>651</v>
      </c>
      <c r="O461" s="3">
        <v>10</v>
      </c>
      <c r="P461" s="3"/>
      <c r="Q461" s="3">
        <v>6</v>
      </c>
      <c r="R461" s="3">
        <v>2</v>
      </c>
      <c r="S461" s="6">
        <v>1690.17</v>
      </c>
      <c r="T461" s="5">
        <v>-0.77659999999999996</v>
      </c>
    </row>
    <row r="462" spans="1:20">
      <c r="A462" s="3" t="s">
        <v>2702</v>
      </c>
      <c r="B462" s="3"/>
      <c r="C462" s="3">
        <v>10</v>
      </c>
      <c r="D462" s="3"/>
      <c r="E462" s="3" t="s">
        <v>117</v>
      </c>
      <c r="F462" s="3" t="s">
        <v>754</v>
      </c>
      <c r="G462" s="3" t="s">
        <v>29</v>
      </c>
      <c r="H462" s="3" t="s">
        <v>39</v>
      </c>
      <c r="I462" s="3"/>
      <c r="J462" s="3"/>
      <c r="K462" s="3"/>
      <c r="L462" s="3"/>
      <c r="M462" s="3"/>
      <c r="N462" s="3"/>
      <c r="O462" s="3">
        <v>10</v>
      </c>
      <c r="P462" s="3"/>
      <c r="Q462" s="3">
        <v>1</v>
      </c>
      <c r="R462" s="3"/>
      <c r="S462" s="3"/>
      <c r="T462" s="3"/>
    </row>
    <row r="463" spans="1:20">
      <c r="A463" s="3" t="s">
        <v>2707</v>
      </c>
      <c r="B463" s="3"/>
      <c r="C463" s="3">
        <v>10</v>
      </c>
      <c r="D463" s="3"/>
      <c r="E463" s="3" t="s">
        <v>442</v>
      </c>
      <c r="F463" s="3" t="s">
        <v>756</v>
      </c>
      <c r="G463" s="3" t="s">
        <v>29</v>
      </c>
      <c r="H463" s="3"/>
      <c r="I463" s="3"/>
      <c r="J463" s="3"/>
      <c r="K463" s="3"/>
      <c r="L463" s="3"/>
      <c r="M463" s="3"/>
      <c r="N463" s="3"/>
      <c r="O463" s="3">
        <v>10</v>
      </c>
      <c r="P463" s="3"/>
      <c r="Q463" s="3">
        <v>3</v>
      </c>
      <c r="R463" s="3"/>
      <c r="S463" s="4">
        <v>1283</v>
      </c>
      <c r="T463" s="5">
        <v>-0.51019999999999999</v>
      </c>
    </row>
    <row r="464" spans="1:20">
      <c r="A464" s="3" t="s">
        <v>3841</v>
      </c>
      <c r="B464" s="3"/>
      <c r="C464" s="3">
        <v>10</v>
      </c>
      <c r="D464" s="3"/>
      <c r="E464" s="3" t="s">
        <v>73</v>
      </c>
      <c r="F464" s="3" t="s">
        <v>760</v>
      </c>
      <c r="G464" s="3" t="s">
        <v>29</v>
      </c>
      <c r="H464" s="3"/>
      <c r="I464" s="3"/>
      <c r="J464" s="3"/>
      <c r="K464" s="3"/>
      <c r="L464" s="3"/>
      <c r="M464" s="3"/>
      <c r="N464" s="3"/>
      <c r="O464" s="3">
        <v>10</v>
      </c>
      <c r="P464" s="3"/>
      <c r="Q464" s="3">
        <v>3</v>
      </c>
      <c r="R464" s="3">
        <v>10</v>
      </c>
      <c r="S464" s="3"/>
      <c r="T464" s="3"/>
    </row>
    <row r="465" spans="1:20">
      <c r="A465" s="3" t="s">
        <v>532</v>
      </c>
      <c r="B465" s="3"/>
      <c r="C465" s="3">
        <v>10</v>
      </c>
      <c r="D465" s="3"/>
      <c r="E465" s="3" t="s">
        <v>470</v>
      </c>
      <c r="F465" s="3" t="s">
        <v>764</v>
      </c>
      <c r="G465" s="3" t="s">
        <v>29</v>
      </c>
      <c r="H465" s="3"/>
      <c r="I465" s="3"/>
      <c r="J465" s="3"/>
      <c r="K465" s="3"/>
      <c r="L465" s="3"/>
      <c r="M465" s="3"/>
      <c r="N465" s="3"/>
      <c r="O465" s="3">
        <v>10</v>
      </c>
      <c r="P465" s="3"/>
      <c r="Q465" s="3">
        <v>5</v>
      </c>
      <c r="R465" s="3">
        <v>1</v>
      </c>
      <c r="S465" s="3"/>
      <c r="T465" s="3"/>
    </row>
    <row r="466" spans="1:20">
      <c r="A466" s="3" t="s">
        <v>548</v>
      </c>
      <c r="B466" s="3"/>
      <c r="C466" s="3">
        <v>10</v>
      </c>
      <c r="D466" s="3"/>
      <c r="E466" s="3" t="s">
        <v>766</v>
      </c>
      <c r="F466" s="3" t="s">
        <v>767</v>
      </c>
      <c r="G466" s="3" t="s">
        <v>29</v>
      </c>
      <c r="H466" s="3"/>
      <c r="I466" s="3"/>
      <c r="J466" s="3"/>
      <c r="K466" s="3"/>
      <c r="L466" s="3"/>
      <c r="M466" s="3"/>
      <c r="N466" s="3"/>
      <c r="O466" s="3">
        <v>10</v>
      </c>
      <c r="P466" s="3"/>
      <c r="Q466" s="3">
        <v>4</v>
      </c>
      <c r="R466" s="3"/>
      <c r="S466" s="3"/>
      <c r="T466" s="3"/>
    </row>
    <row r="467" spans="1:20">
      <c r="A467" s="3" t="s">
        <v>532</v>
      </c>
      <c r="B467" s="3"/>
      <c r="C467" s="3">
        <v>10</v>
      </c>
      <c r="D467" s="3"/>
      <c r="E467" s="3" t="s">
        <v>769</v>
      </c>
      <c r="F467" s="3" t="s">
        <v>770</v>
      </c>
      <c r="G467" s="3" t="s">
        <v>29</v>
      </c>
      <c r="H467" s="3" t="s">
        <v>23</v>
      </c>
      <c r="I467" s="3"/>
      <c r="J467" s="3"/>
      <c r="K467" s="3"/>
      <c r="L467" s="3"/>
      <c r="M467" s="3"/>
      <c r="N467" s="3"/>
      <c r="O467" s="3">
        <v>10</v>
      </c>
      <c r="P467" s="3"/>
      <c r="Q467" s="3">
        <v>5</v>
      </c>
      <c r="R467" s="3">
        <v>1</v>
      </c>
      <c r="S467" s="3"/>
      <c r="T467" s="3"/>
    </row>
    <row r="468" spans="1:20">
      <c r="A468" s="3" t="s">
        <v>566</v>
      </c>
      <c r="B468" s="3"/>
      <c r="C468" s="3">
        <v>10</v>
      </c>
      <c r="D468" s="3"/>
      <c r="E468" s="3" t="s">
        <v>636</v>
      </c>
      <c r="F468" s="3" t="s">
        <v>2754</v>
      </c>
      <c r="G468" s="3" t="s">
        <v>2405</v>
      </c>
      <c r="H468" s="3" t="s">
        <v>39</v>
      </c>
      <c r="I468" s="3"/>
      <c r="J468" s="3"/>
      <c r="K468" s="3">
        <v>0</v>
      </c>
      <c r="L468" s="3">
        <v>3</v>
      </c>
      <c r="M468" s="3"/>
      <c r="N468" s="3" t="s">
        <v>40</v>
      </c>
      <c r="O468" s="3">
        <v>8</v>
      </c>
      <c r="P468" s="3"/>
      <c r="Q468" s="3"/>
      <c r="R468" s="3"/>
      <c r="S468" s="3"/>
      <c r="T468" s="3"/>
    </row>
    <row r="469" spans="1:20">
      <c r="A469" s="3" t="s">
        <v>566</v>
      </c>
      <c r="B469" s="3"/>
      <c r="C469" s="3">
        <v>10</v>
      </c>
      <c r="D469" s="3"/>
      <c r="E469" s="3" t="s">
        <v>2756</v>
      </c>
      <c r="F469" s="3" t="s">
        <v>2757</v>
      </c>
      <c r="G469" s="3" t="s">
        <v>2758</v>
      </c>
      <c r="H469" s="3" t="s">
        <v>2759</v>
      </c>
      <c r="I469" s="3"/>
      <c r="J469" s="3"/>
      <c r="K469" s="3"/>
      <c r="L469" s="3"/>
      <c r="M469" s="3"/>
      <c r="N469" s="3"/>
      <c r="O469" s="3">
        <v>9</v>
      </c>
      <c r="P469" s="3"/>
      <c r="Q469" s="3"/>
      <c r="R469" s="3">
        <v>6</v>
      </c>
      <c r="S469" s="3"/>
      <c r="T469" s="3"/>
    </row>
    <row r="470" spans="1:20">
      <c r="A470" s="3" t="s">
        <v>525</v>
      </c>
      <c r="B470" s="3"/>
      <c r="C470" s="3">
        <v>10</v>
      </c>
      <c r="D470" s="3"/>
      <c r="E470" s="3" t="s">
        <v>742</v>
      </c>
      <c r="F470" s="3" t="s">
        <v>743</v>
      </c>
      <c r="G470" s="3" t="s">
        <v>290</v>
      </c>
      <c r="H470" s="3" t="s">
        <v>23</v>
      </c>
      <c r="I470" s="3"/>
      <c r="J470" s="3"/>
      <c r="K470" s="3">
        <v>0</v>
      </c>
      <c r="L470" s="3">
        <v>0</v>
      </c>
      <c r="M470" s="3"/>
      <c r="N470" s="3" t="s">
        <v>77</v>
      </c>
      <c r="O470" s="3">
        <v>9</v>
      </c>
      <c r="P470" s="3"/>
      <c r="Q470" s="3">
        <v>3</v>
      </c>
      <c r="R470" s="3">
        <v>3</v>
      </c>
      <c r="S470" s="3"/>
      <c r="T470" s="3"/>
    </row>
    <row r="471" spans="1:20">
      <c r="A471" s="3" t="s">
        <v>527</v>
      </c>
      <c r="B471" s="3"/>
      <c r="C471" s="3">
        <v>10</v>
      </c>
      <c r="D471" s="3"/>
      <c r="E471" s="3" t="s">
        <v>2756</v>
      </c>
      <c r="F471" s="3" t="s">
        <v>2757</v>
      </c>
      <c r="G471" s="3" t="s">
        <v>2758</v>
      </c>
      <c r="H471" s="3" t="s">
        <v>2759</v>
      </c>
      <c r="I471" s="3"/>
      <c r="J471" s="3"/>
      <c r="K471" s="3"/>
      <c r="L471" s="3"/>
      <c r="M471" s="3"/>
      <c r="N471" s="3"/>
      <c r="O471" s="3">
        <v>9</v>
      </c>
      <c r="P471" s="3"/>
      <c r="Q471" s="3"/>
      <c r="R471" s="3">
        <v>6</v>
      </c>
      <c r="S471" s="3"/>
      <c r="T471" s="3"/>
    </row>
    <row r="472" spans="1:20">
      <c r="A472" s="3" t="s">
        <v>536</v>
      </c>
      <c r="B472" s="3"/>
      <c r="C472" s="3">
        <v>9</v>
      </c>
      <c r="D472" s="3"/>
      <c r="E472" s="3" t="s">
        <v>59</v>
      </c>
      <c r="F472" s="3" t="s">
        <v>733</v>
      </c>
      <c r="G472" s="3" t="s">
        <v>29</v>
      </c>
      <c r="H472" s="3"/>
      <c r="I472" s="3"/>
      <c r="J472" s="3">
        <v>28</v>
      </c>
      <c r="K472" s="3"/>
      <c r="L472" s="3"/>
      <c r="M472" s="3"/>
      <c r="N472" s="3"/>
      <c r="O472" s="3">
        <v>9</v>
      </c>
      <c r="P472" s="3"/>
      <c r="Q472" s="3">
        <v>3</v>
      </c>
      <c r="R472" s="3"/>
      <c r="S472" s="3"/>
      <c r="T472" s="3"/>
    </row>
    <row r="473" spans="1:20">
      <c r="A473" s="3" t="s">
        <v>538</v>
      </c>
      <c r="B473" s="3"/>
      <c r="C473" s="3">
        <v>9</v>
      </c>
      <c r="D473" s="3"/>
      <c r="E473" s="3" t="s">
        <v>59</v>
      </c>
      <c r="F473" s="3" t="s">
        <v>714</v>
      </c>
      <c r="G473" s="3" t="s">
        <v>29</v>
      </c>
      <c r="H473" s="3" t="s">
        <v>23</v>
      </c>
      <c r="I473" s="3"/>
      <c r="J473" s="3">
        <v>16</v>
      </c>
      <c r="K473" s="3"/>
      <c r="L473" s="3"/>
      <c r="M473" s="3"/>
      <c r="N473" s="3"/>
      <c r="O473" s="3">
        <v>9</v>
      </c>
      <c r="P473" s="3"/>
      <c r="Q473" s="3">
        <v>1</v>
      </c>
      <c r="R473" s="3">
        <v>2</v>
      </c>
      <c r="S473" s="3"/>
      <c r="T473" s="3"/>
    </row>
    <row r="474" spans="1:20">
      <c r="A474" s="3" t="s">
        <v>540</v>
      </c>
      <c r="B474" s="3"/>
      <c r="C474" s="3">
        <v>9</v>
      </c>
      <c r="D474" s="3"/>
      <c r="E474" s="3" t="s">
        <v>730</v>
      </c>
      <c r="F474" s="3" t="s">
        <v>731</v>
      </c>
      <c r="G474" s="3" t="s">
        <v>29</v>
      </c>
      <c r="H474" s="3"/>
      <c r="I474" s="3"/>
      <c r="J474" s="3">
        <v>13</v>
      </c>
      <c r="K474" s="3"/>
      <c r="L474" s="3"/>
      <c r="M474" s="3"/>
      <c r="N474" s="3"/>
      <c r="O474" s="3">
        <v>9</v>
      </c>
      <c r="P474" s="3"/>
      <c r="Q474" s="3">
        <v>1</v>
      </c>
      <c r="R474" s="3">
        <v>5</v>
      </c>
      <c r="S474" s="3"/>
      <c r="T474" s="3"/>
    </row>
    <row r="475" spans="1:20">
      <c r="A475" s="3" t="s">
        <v>542</v>
      </c>
      <c r="B475" s="3"/>
      <c r="C475" s="3">
        <v>9</v>
      </c>
      <c r="D475" s="3"/>
      <c r="E475" s="3" t="s">
        <v>196</v>
      </c>
      <c r="F475" s="3" t="s">
        <v>716</v>
      </c>
      <c r="G475" s="3" t="s">
        <v>29</v>
      </c>
      <c r="H475" s="3" t="s">
        <v>480</v>
      </c>
      <c r="I475" s="3"/>
      <c r="J475" s="3">
        <v>12</v>
      </c>
      <c r="K475" s="3"/>
      <c r="L475" s="3"/>
      <c r="M475" s="3"/>
      <c r="N475" s="3"/>
      <c r="O475" s="3">
        <v>9</v>
      </c>
      <c r="P475" s="3"/>
      <c r="Q475" s="3"/>
      <c r="R475" s="3">
        <v>9</v>
      </c>
      <c r="S475" s="6">
        <v>1395657.83</v>
      </c>
      <c r="T475" s="5">
        <v>-0.17960000000000001</v>
      </c>
    </row>
    <row r="476" spans="1:20">
      <c r="A476" s="3" t="s">
        <v>544</v>
      </c>
      <c r="B476" s="3"/>
      <c r="C476" s="3">
        <v>9</v>
      </c>
      <c r="D476" s="3"/>
      <c r="E476" s="3" t="s">
        <v>653</v>
      </c>
      <c r="F476" s="3" t="s">
        <v>700</v>
      </c>
      <c r="G476" s="3" t="s">
        <v>701</v>
      </c>
      <c r="H476" s="3" t="s">
        <v>132</v>
      </c>
      <c r="I476" s="3"/>
      <c r="J476" s="3">
        <v>3</v>
      </c>
      <c r="K476" s="3">
        <v>0</v>
      </c>
      <c r="L476" s="3">
        <v>3</v>
      </c>
      <c r="M476" s="3"/>
      <c r="N476" s="3" t="s">
        <v>40</v>
      </c>
      <c r="O476" s="3">
        <v>8</v>
      </c>
      <c r="P476" s="3"/>
      <c r="Q476" s="3"/>
      <c r="R476" s="3">
        <v>1</v>
      </c>
      <c r="S476" s="6">
        <v>2011.67</v>
      </c>
      <c r="T476" s="5">
        <v>0.61990000000000001</v>
      </c>
    </row>
    <row r="477" spans="1:20">
      <c r="A477" s="3" t="s">
        <v>550</v>
      </c>
      <c r="B477" s="3"/>
      <c r="C477" s="3">
        <v>9</v>
      </c>
      <c r="D477" s="3"/>
      <c r="E477" s="3" t="s">
        <v>694</v>
      </c>
      <c r="F477" s="3" t="s">
        <v>695</v>
      </c>
      <c r="G477" s="3" t="s">
        <v>290</v>
      </c>
      <c r="H477" s="3" t="s">
        <v>23</v>
      </c>
      <c r="I477" s="3"/>
      <c r="J477" s="3"/>
      <c r="K477" s="3"/>
      <c r="L477" s="3"/>
      <c r="M477" s="3"/>
      <c r="N477" s="3"/>
      <c r="O477" s="3">
        <v>8</v>
      </c>
      <c r="P477" s="3"/>
      <c r="Q477" s="3"/>
      <c r="R477" s="3">
        <v>8</v>
      </c>
      <c r="S477" s="6">
        <v>1762.67</v>
      </c>
      <c r="T477" s="5">
        <v>-0.73240000000000005</v>
      </c>
    </row>
    <row r="478" spans="1:20">
      <c r="A478" s="3" t="s">
        <v>553</v>
      </c>
      <c r="B478" s="3"/>
      <c r="C478" s="3">
        <v>9</v>
      </c>
      <c r="D478" s="3"/>
      <c r="E478" s="3" t="s">
        <v>653</v>
      </c>
      <c r="F478" s="3" t="s">
        <v>697</v>
      </c>
      <c r="G478" s="3" t="s">
        <v>290</v>
      </c>
      <c r="H478" s="3" t="s">
        <v>23</v>
      </c>
      <c r="I478" s="3"/>
      <c r="J478" s="3"/>
      <c r="K478" s="3">
        <v>1</v>
      </c>
      <c r="L478" s="3">
        <v>1</v>
      </c>
      <c r="M478" s="3" t="s">
        <v>698</v>
      </c>
      <c r="N478" s="3" t="s">
        <v>40</v>
      </c>
      <c r="O478" s="3">
        <v>7</v>
      </c>
      <c r="P478" s="3"/>
      <c r="Q478" s="3">
        <v>3</v>
      </c>
      <c r="R478" s="3">
        <v>2</v>
      </c>
      <c r="S478" s="6">
        <v>4969.83</v>
      </c>
      <c r="T478" s="5">
        <v>-0.4914</v>
      </c>
    </row>
    <row r="479" spans="1:20">
      <c r="A479" s="3" t="s">
        <v>556</v>
      </c>
      <c r="B479" s="3"/>
      <c r="C479" s="3">
        <v>9</v>
      </c>
      <c r="D479" s="3"/>
      <c r="E479" s="3" t="s">
        <v>70</v>
      </c>
      <c r="F479" s="3" t="s">
        <v>703</v>
      </c>
      <c r="G479" s="3" t="s">
        <v>290</v>
      </c>
      <c r="H479" s="3" t="s">
        <v>704</v>
      </c>
      <c r="I479" s="3"/>
      <c r="J479" s="3"/>
      <c r="K479" s="3"/>
      <c r="L479" s="3"/>
      <c r="M479" s="3"/>
      <c r="N479" s="3"/>
      <c r="O479" s="3">
        <v>9</v>
      </c>
      <c r="P479" s="3"/>
      <c r="Q479" s="3">
        <v>1</v>
      </c>
      <c r="R479" s="3">
        <v>7</v>
      </c>
      <c r="S479" s="6">
        <v>1968.33</v>
      </c>
      <c r="T479" s="5">
        <v>-0.26750000000000002</v>
      </c>
    </row>
    <row r="480" spans="1:20">
      <c r="A480" s="3" t="s">
        <v>558</v>
      </c>
      <c r="B480" s="3"/>
      <c r="C480" s="3">
        <v>9</v>
      </c>
      <c r="D480" s="3"/>
      <c r="E480" s="3" t="s">
        <v>93</v>
      </c>
      <c r="F480" s="3" t="s">
        <v>710</v>
      </c>
      <c r="G480" s="3" t="s">
        <v>29</v>
      </c>
      <c r="H480" s="3" t="s">
        <v>39</v>
      </c>
      <c r="I480" s="3"/>
      <c r="J480" s="3"/>
      <c r="K480" s="3"/>
      <c r="L480" s="3"/>
      <c r="M480" s="3"/>
      <c r="N480" s="3"/>
      <c r="O480" s="3">
        <v>9</v>
      </c>
      <c r="P480" s="3"/>
      <c r="Q480" s="3">
        <v>3</v>
      </c>
      <c r="R480" s="3">
        <v>2</v>
      </c>
      <c r="S480" s="3"/>
      <c r="T480" s="3"/>
    </row>
    <row r="481" spans="1:20">
      <c r="A481" s="3" t="s">
        <v>563</v>
      </c>
      <c r="B481" s="3"/>
      <c r="C481" s="3">
        <v>9</v>
      </c>
      <c r="D481" s="3"/>
      <c r="E481" s="3" t="s">
        <v>149</v>
      </c>
      <c r="F481" s="3" t="s">
        <v>712</v>
      </c>
      <c r="G481" s="3" t="s">
        <v>131</v>
      </c>
      <c r="H481" s="3" t="s">
        <v>54</v>
      </c>
      <c r="I481" s="3"/>
      <c r="J481" s="3"/>
      <c r="K481" s="3"/>
      <c r="L481" s="3"/>
      <c r="M481" s="3"/>
      <c r="N481" s="3"/>
      <c r="O481" s="3">
        <v>9</v>
      </c>
      <c r="P481" s="3"/>
      <c r="Q481" s="3">
        <v>2</v>
      </c>
      <c r="R481" s="3">
        <v>3</v>
      </c>
      <c r="S481" s="3"/>
      <c r="T481" s="3"/>
    </row>
    <row r="482" spans="1:20">
      <c r="A482" s="3" t="s">
        <v>569</v>
      </c>
      <c r="B482" s="3"/>
      <c r="C482" s="3">
        <v>9</v>
      </c>
      <c r="D482" s="3"/>
      <c r="E482" s="3" t="s">
        <v>718</v>
      </c>
      <c r="F482" s="3" t="s">
        <v>719</v>
      </c>
      <c r="G482" s="3" t="s">
        <v>29</v>
      </c>
      <c r="H482" s="3" t="s">
        <v>23</v>
      </c>
      <c r="I482" s="3"/>
      <c r="J482" s="3"/>
      <c r="K482" s="3"/>
      <c r="L482" s="3"/>
      <c r="M482" s="3"/>
      <c r="N482" s="3"/>
      <c r="O482" s="3">
        <v>9</v>
      </c>
      <c r="P482" s="3"/>
      <c r="Q482" s="3"/>
      <c r="R482" s="3">
        <v>1</v>
      </c>
      <c r="S482" s="3"/>
      <c r="T482" s="3"/>
    </row>
    <row r="483" spans="1:20">
      <c r="A483" s="3" t="s">
        <v>575</v>
      </c>
      <c r="B483" s="3"/>
      <c r="C483" s="3">
        <v>9</v>
      </c>
      <c r="D483" s="3"/>
      <c r="E483" s="3" t="s">
        <v>59</v>
      </c>
      <c r="F483" s="3" t="s">
        <v>723</v>
      </c>
      <c r="G483" s="3" t="s">
        <v>29</v>
      </c>
      <c r="H483" s="3"/>
      <c r="I483" s="3"/>
      <c r="J483" s="3"/>
      <c r="K483" s="3"/>
      <c r="L483" s="3"/>
      <c r="M483" s="3"/>
      <c r="N483" s="3"/>
      <c r="O483" s="3">
        <v>9</v>
      </c>
      <c r="P483" s="3"/>
      <c r="Q483" s="3">
        <v>4</v>
      </c>
      <c r="R483" s="3"/>
      <c r="S483" s="3"/>
      <c r="T483" s="3"/>
    </row>
    <row r="484" spans="1:20">
      <c r="A484" s="3" t="s">
        <v>2691</v>
      </c>
      <c r="B484" s="3"/>
      <c r="C484" s="3">
        <v>9</v>
      </c>
      <c r="D484" s="3"/>
      <c r="E484" s="3" t="s">
        <v>59</v>
      </c>
      <c r="F484" s="3" t="s">
        <v>725</v>
      </c>
      <c r="G484" s="3" t="s">
        <v>29</v>
      </c>
      <c r="H484" s="3"/>
      <c r="I484" s="3"/>
      <c r="J484" s="3"/>
      <c r="K484" s="3"/>
      <c r="L484" s="3"/>
      <c r="M484" s="3"/>
      <c r="N484" s="3"/>
      <c r="O484" s="3">
        <v>9</v>
      </c>
      <c r="P484" s="3"/>
      <c r="Q484" s="3">
        <v>3</v>
      </c>
      <c r="R484" s="3"/>
      <c r="S484" s="3"/>
      <c r="T484" s="3"/>
    </row>
    <row r="485" spans="1:20">
      <c r="A485" s="3" t="s">
        <v>2693</v>
      </c>
      <c r="B485" s="3"/>
      <c r="C485" s="3">
        <v>9</v>
      </c>
      <c r="D485" s="3"/>
      <c r="E485" s="3" t="s">
        <v>727</v>
      </c>
      <c r="F485" s="3" t="s">
        <v>728</v>
      </c>
      <c r="G485" s="3" t="s">
        <v>29</v>
      </c>
      <c r="H485" s="3" t="s">
        <v>23</v>
      </c>
      <c r="I485" s="3"/>
      <c r="J485" s="3"/>
      <c r="K485" s="3"/>
      <c r="L485" s="3"/>
      <c r="M485" s="3"/>
      <c r="N485" s="3"/>
      <c r="O485" s="3">
        <v>9</v>
      </c>
      <c r="P485" s="3"/>
      <c r="Q485" s="3">
        <v>4</v>
      </c>
      <c r="R485" s="3">
        <v>1</v>
      </c>
      <c r="S485" s="3"/>
      <c r="T485" s="3"/>
    </row>
    <row r="486" spans="1:20">
      <c r="A486" s="3" t="s">
        <v>2695</v>
      </c>
      <c r="B486" s="3"/>
      <c r="C486" s="3">
        <v>9</v>
      </c>
      <c r="D486" s="3"/>
      <c r="E486" s="3" t="s">
        <v>735</v>
      </c>
      <c r="F486" s="3" t="s">
        <v>736</v>
      </c>
      <c r="G486" s="3" t="s">
        <v>29</v>
      </c>
      <c r="H486" s="3"/>
      <c r="I486" s="3"/>
      <c r="J486" s="3"/>
      <c r="K486" s="3"/>
      <c r="L486" s="3"/>
      <c r="M486" s="3"/>
      <c r="N486" s="3"/>
      <c r="O486" s="3">
        <v>9</v>
      </c>
      <c r="P486" s="3"/>
      <c r="Q486" s="3">
        <v>2</v>
      </c>
      <c r="R486" s="3">
        <v>2</v>
      </c>
      <c r="S486" s="3"/>
      <c r="T486" s="3"/>
    </row>
    <row r="487" spans="1:20">
      <c r="A487" s="3" t="s">
        <v>2698</v>
      </c>
      <c r="B487" s="3"/>
      <c r="C487" s="3">
        <v>9</v>
      </c>
      <c r="D487" s="3"/>
      <c r="E487" s="3" t="s">
        <v>694</v>
      </c>
      <c r="F487" s="3" t="s">
        <v>695</v>
      </c>
      <c r="G487" s="3" t="s">
        <v>290</v>
      </c>
      <c r="H487" s="3" t="s">
        <v>23</v>
      </c>
      <c r="I487" s="3"/>
      <c r="J487" s="3"/>
      <c r="K487" s="3"/>
      <c r="L487" s="3"/>
      <c r="M487" s="3"/>
      <c r="N487" s="3"/>
      <c r="O487" s="3">
        <v>8</v>
      </c>
      <c r="P487" s="3"/>
      <c r="Q487" s="3"/>
      <c r="R487" s="3">
        <v>8</v>
      </c>
      <c r="S487" s="6">
        <v>1762.67</v>
      </c>
      <c r="T487" s="5">
        <v>-0.73240000000000005</v>
      </c>
    </row>
    <row r="488" spans="1:20">
      <c r="A488" s="3" t="s">
        <v>2700</v>
      </c>
      <c r="B488" s="3"/>
      <c r="C488" s="3">
        <v>9</v>
      </c>
      <c r="D488" s="3"/>
      <c r="E488" s="3" t="s">
        <v>653</v>
      </c>
      <c r="F488" s="3" t="s">
        <v>697</v>
      </c>
      <c r="G488" s="3" t="s">
        <v>290</v>
      </c>
      <c r="H488" s="3" t="s">
        <v>23</v>
      </c>
      <c r="I488" s="3"/>
      <c r="J488" s="3"/>
      <c r="K488" s="3">
        <v>1</v>
      </c>
      <c r="L488" s="3">
        <v>1</v>
      </c>
      <c r="M488" s="3" t="s">
        <v>698</v>
      </c>
      <c r="N488" s="3" t="s">
        <v>40</v>
      </c>
      <c r="O488" s="3">
        <v>7</v>
      </c>
      <c r="P488" s="3"/>
      <c r="Q488" s="3">
        <v>3</v>
      </c>
      <c r="R488" s="3">
        <v>2</v>
      </c>
      <c r="S488" s="6">
        <v>4969.83</v>
      </c>
      <c r="T488" s="5">
        <v>-0.4914</v>
      </c>
    </row>
    <row r="489" spans="1:20">
      <c r="A489" s="3" t="s">
        <v>2705</v>
      </c>
      <c r="B489" s="3"/>
      <c r="C489" s="3">
        <v>9</v>
      </c>
      <c r="D489" s="3"/>
      <c r="E489" s="3" t="s">
        <v>70</v>
      </c>
      <c r="F489" s="3" t="s">
        <v>703</v>
      </c>
      <c r="G489" s="3" t="s">
        <v>290</v>
      </c>
      <c r="H489" s="3" t="s">
        <v>704</v>
      </c>
      <c r="I489" s="3"/>
      <c r="J489" s="3"/>
      <c r="K489" s="3"/>
      <c r="L489" s="3"/>
      <c r="M489" s="3"/>
      <c r="N489" s="3"/>
      <c r="O489" s="3">
        <v>9</v>
      </c>
      <c r="P489" s="3"/>
      <c r="Q489" s="3">
        <v>1</v>
      </c>
      <c r="R489" s="3">
        <v>7</v>
      </c>
      <c r="S489" s="6">
        <v>1968.33</v>
      </c>
      <c r="T489" s="5">
        <v>-0.26750000000000002</v>
      </c>
    </row>
    <row r="490" spans="1:20">
      <c r="A490" s="3" t="s">
        <v>550</v>
      </c>
      <c r="B490" s="3"/>
      <c r="C490" s="3">
        <v>9</v>
      </c>
      <c r="D490" s="3"/>
      <c r="E490" s="3" t="s">
        <v>88</v>
      </c>
      <c r="F490" s="3" t="s">
        <v>2746</v>
      </c>
      <c r="G490" s="3" t="s">
        <v>2587</v>
      </c>
      <c r="H490" s="3" t="s">
        <v>23</v>
      </c>
      <c r="I490" s="3"/>
      <c r="J490" s="3"/>
      <c r="K490" s="3">
        <v>0</v>
      </c>
      <c r="L490" s="3">
        <v>2</v>
      </c>
      <c r="M490" s="3"/>
      <c r="N490" s="3" t="s">
        <v>40</v>
      </c>
      <c r="O490" s="3">
        <v>8</v>
      </c>
      <c r="P490" s="3"/>
      <c r="Q490" s="3"/>
      <c r="R490" s="3">
        <v>4</v>
      </c>
      <c r="S490" s="3"/>
      <c r="T490" s="3"/>
    </row>
    <row r="491" spans="1:20">
      <c r="A491" s="3" t="s">
        <v>3843</v>
      </c>
      <c r="B491" s="3"/>
      <c r="C491" s="3">
        <v>9</v>
      </c>
      <c r="D491" s="3"/>
      <c r="E491" s="3" t="s">
        <v>3864</v>
      </c>
      <c r="F491" s="3" t="s">
        <v>3865</v>
      </c>
      <c r="G491" s="3" t="s">
        <v>3666</v>
      </c>
      <c r="H491" s="3" t="s">
        <v>3731</v>
      </c>
      <c r="I491" s="3"/>
      <c r="J491" s="3"/>
      <c r="K491" s="3"/>
      <c r="L491" s="3"/>
      <c r="M491" s="3"/>
      <c r="N491" s="3"/>
      <c r="O491" s="3">
        <v>9</v>
      </c>
      <c r="P491" s="3"/>
      <c r="Q491" s="3">
        <v>3</v>
      </c>
      <c r="R491" s="3">
        <v>7</v>
      </c>
      <c r="S491" s="6">
        <v>2055839.83</v>
      </c>
      <c r="T491" s="5">
        <v>-0.21759999999999999</v>
      </c>
    </row>
    <row r="492" spans="1:20">
      <c r="A492" s="3" t="s">
        <v>3845</v>
      </c>
      <c r="B492" s="3"/>
      <c r="C492" s="3">
        <v>8</v>
      </c>
      <c r="D492" s="3"/>
      <c r="E492" s="3" t="s">
        <v>653</v>
      </c>
      <c r="F492" s="3" t="s">
        <v>663</v>
      </c>
      <c r="G492" s="3" t="s">
        <v>29</v>
      </c>
      <c r="H492" s="3" t="s">
        <v>39</v>
      </c>
      <c r="I492" s="3"/>
      <c r="J492" s="3">
        <v>24</v>
      </c>
      <c r="K492" s="3"/>
      <c r="L492" s="3"/>
      <c r="M492" s="3"/>
      <c r="N492" s="3"/>
      <c r="O492" s="3">
        <v>7</v>
      </c>
      <c r="P492" s="3"/>
      <c r="Q492" s="3"/>
      <c r="R492" s="3">
        <v>5</v>
      </c>
      <c r="S492" s="3">
        <v>497.5</v>
      </c>
      <c r="T492" s="5">
        <v>-4.3799999999999999E-2</v>
      </c>
    </row>
    <row r="493" spans="1:20">
      <c r="A493" s="3" t="s">
        <v>4071</v>
      </c>
      <c r="B493" s="3"/>
      <c r="C493" s="3">
        <v>8</v>
      </c>
      <c r="D493" s="3"/>
      <c r="E493" s="3" t="s">
        <v>59</v>
      </c>
      <c r="F493" s="3" t="s">
        <v>680</v>
      </c>
      <c r="G493" s="3" t="s">
        <v>681</v>
      </c>
      <c r="H493" s="3" t="s">
        <v>23</v>
      </c>
      <c r="I493" s="3"/>
      <c r="J493" s="3">
        <v>24</v>
      </c>
      <c r="K493" s="3"/>
      <c r="L493" s="3"/>
      <c r="M493" s="3"/>
      <c r="N493" s="3"/>
      <c r="O493" s="3">
        <v>8</v>
      </c>
      <c r="P493" s="3"/>
      <c r="Q493" s="3"/>
      <c r="R493" s="3">
        <v>4</v>
      </c>
      <c r="S493" s="3"/>
      <c r="T493" s="3"/>
    </row>
    <row r="494" spans="1:20">
      <c r="A494" s="3" t="s">
        <v>487</v>
      </c>
      <c r="B494" s="3"/>
      <c r="C494" s="3">
        <v>8</v>
      </c>
      <c r="D494" s="3"/>
      <c r="E494" s="3" t="s">
        <v>59</v>
      </c>
      <c r="F494" s="3" t="s">
        <v>680</v>
      </c>
      <c r="G494" s="3" t="s">
        <v>681</v>
      </c>
      <c r="H494" s="3" t="s">
        <v>23</v>
      </c>
      <c r="I494" s="3"/>
      <c r="J494" s="3">
        <v>24</v>
      </c>
      <c r="K494" s="3"/>
      <c r="L494" s="3"/>
      <c r="M494" s="3"/>
      <c r="N494" s="3"/>
      <c r="O494" s="3">
        <v>8</v>
      </c>
      <c r="P494" s="3"/>
      <c r="Q494" s="3"/>
      <c r="R494" s="3">
        <v>4</v>
      </c>
      <c r="S494" s="3"/>
      <c r="T494" s="3"/>
    </row>
    <row r="495" spans="1:20">
      <c r="A495" s="3" t="s">
        <v>487</v>
      </c>
      <c r="B495" s="3"/>
      <c r="C495" s="3">
        <v>8</v>
      </c>
      <c r="D495" s="3"/>
      <c r="E495" s="3" t="s">
        <v>20</v>
      </c>
      <c r="F495" s="3" t="s">
        <v>667</v>
      </c>
      <c r="G495" s="3" t="s">
        <v>29</v>
      </c>
      <c r="H495" s="3" t="s">
        <v>23</v>
      </c>
      <c r="I495" s="3"/>
      <c r="J495" s="3">
        <v>16</v>
      </c>
      <c r="K495" s="3"/>
      <c r="L495" s="3"/>
      <c r="M495" s="3"/>
      <c r="N495" s="3"/>
      <c r="O495" s="3">
        <v>8</v>
      </c>
      <c r="P495" s="3"/>
      <c r="Q495" s="3">
        <v>4</v>
      </c>
      <c r="R495" s="3"/>
      <c r="S495" s="3"/>
      <c r="T495" s="3"/>
    </row>
    <row r="496" spans="1:20">
      <c r="A496" s="3" t="s">
        <v>484</v>
      </c>
      <c r="B496" s="3"/>
      <c r="C496" s="3">
        <v>8</v>
      </c>
      <c r="D496" s="3"/>
      <c r="E496" s="3" t="s">
        <v>42</v>
      </c>
      <c r="F496" s="3" t="s">
        <v>3860</v>
      </c>
      <c r="G496" s="3" t="s">
        <v>3666</v>
      </c>
      <c r="H496" s="3" t="s">
        <v>852</v>
      </c>
      <c r="I496" s="3"/>
      <c r="J496" s="3">
        <v>12</v>
      </c>
      <c r="K496" s="3"/>
      <c r="L496" s="3"/>
      <c r="M496" s="3"/>
      <c r="N496" s="3"/>
      <c r="O496" s="3">
        <v>8</v>
      </c>
      <c r="P496" s="3"/>
      <c r="Q496" s="3">
        <v>1</v>
      </c>
      <c r="R496" s="3"/>
      <c r="S496" s="3"/>
      <c r="T496" s="3"/>
    </row>
    <row r="497" spans="1:20">
      <c r="A497" s="3" t="s">
        <v>492</v>
      </c>
      <c r="B497" s="3"/>
      <c r="C497" s="3">
        <v>8</v>
      </c>
      <c r="D497" s="3"/>
      <c r="E497" s="3" t="s">
        <v>673</v>
      </c>
      <c r="F497" s="3" t="s">
        <v>674</v>
      </c>
      <c r="G497" s="3" t="s">
        <v>131</v>
      </c>
      <c r="H497" s="3" t="s">
        <v>675</v>
      </c>
      <c r="I497" s="3"/>
      <c r="J497" s="3">
        <v>10</v>
      </c>
      <c r="K497" s="3"/>
      <c r="L497" s="3"/>
      <c r="M497" s="3"/>
      <c r="N497" s="3"/>
      <c r="O497" s="3">
        <v>7</v>
      </c>
      <c r="P497" s="3"/>
      <c r="Q497" s="3">
        <v>1</v>
      </c>
      <c r="R497" s="3"/>
      <c r="S497" s="3"/>
      <c r="T497" s="3"/>
    </row>
    <row r="498" spans="1:20">
      <c r="A498" s="3" t="s">
        <v>501</v>
      </c>
      <c r="B498" s="3"/>
      <c r="C498" s="3">
        <v>8</v>
      </c>
      <c r="D498" s="3"/>
      <c r="E498" s="3" t="s">
        <v>59</v>
      </c>
      <c r="F498" s="3" t="s">
        <v>665</v>
      </c>
      <c r="G498" s="3" t="s">
        <v>29</v>
      </c>
      <c r="H498" s="3" t="s">
        <v>39</v>
      </c>
      <c r="I498" s="3"/>
      <c r="J498" s="3">
        <v>8</v>
      </c>
      <c r="K498" s="3"/>
      <c r="L498" s="3"/>
      <c r="M498" s="3"/>
      <c r="N498" s="3"/>
      <c r="O498" s="3">
        <v>8</v>
      </c>
      <c r="P498" s="3"/>
      <c r="Q498" s="3">
        <v>1</v>
      </c>
      <c r="R498" s="3">
        <v>7</v>
      </c>
      <c r="S498" s="6">
        <v>23838.17</v>
      </c>
      <c r="T498" s="5">
        <v>9.9299999999999999E-2</v>
      </c>
    </row>
    <row r="499" spans="1:20">
      <c r="A499" s="3" t="s">
        <v>515</v>
      </c>
      <c r="B499" s="3"/>
      <c r="C499" s="3">
        <v>8</v>
      </c>
      <c r="D499" s="3"/>
      <c r="E499" s="3" t="s">
        <v>653</v>
      </c>
      <c r="F499" s="3" t="s">
        <v>654</v>
      </c>
      <c r="G499" s="3" t="s">
        <v>29</v>
      </c>
      <c r="H499" s="3"/>
      <c r="I499" s="3"/>
      <c r="J499" s="3">
        <v>1</v>
      </c>
      <c r="K499" s="3"/>
      <c r="L499" s="3"/>
      <c r="M499" s="3"/>
      <c r="N499" s="3"/>
      <c r="O499" s="3">
        <v>8</v>
      </c>
      <c r="P499" s="3"/>
      <c r="Q499" s="3">
        <v>4</v>
      </c>
      <c r="R499" s="3">
        <v>7</v>
      </c>
      <c r="S499" s="3"/>
      <c r="T499" s="3"/>
    </row>
    <row r="500" spans="1:20">
      <c r="A500" s="3" t="s">
        <v>518</v>
      </c>
      <c r="B500" s="3"/>
      <c r="C500" s="3">
        <v>8</v>
      </c>
      <c r="D500" s="3"/>
      <c r="E500" s="3" t="s">
        <v>533</v>
      </c>
      <c r="F500" s="3" t="s">
        <v>2735</v>
      </c>
      <c r="G500" s="3" t="s">
        <v>2736</v>
      </c>
      <c r="H500" s="3" t="s">
        <v>54</v>
      </c>
      <c r="I500" s="3"/>
      <c r="J500" s="3">
        <v>0</v>
      </c>
      <c r="K500" s="3"/>
      <c r="L500" s="3"/>
      <c r="M500" s="3"/>
      <c r="N500" s="3"/>
      <c r="O500" s="3">
        <v>7</v>
      </c>
      <c r="P500" s="3"/>
      <c r="Q500" s="3">
        <v>2</v>
      </c>
      <c r="R500" s="3"/>
      <c r="S500" s="3"/>
      <c r="T500" s="3"/>
    </row>
    <row r="501" spans="1:20">
      <c r="A501" s="3" t="s">
        <v>521</v>
      </c>
      <c r="B501" s="3"/>
      <c r="C501" s="3">
        <v>8</v>
      </c>
      <c r="D501" s="3"/>
      <c r="E501" s="3" t="s">
        <v>412</v>
      </c>
      <c r="F501" s="3" t="s">
        <v>650</v>
      </c>
      <c r="G501" s="3" t="s">
        <v>290</v>
      </c>
      <c r="H501" s="3" t="s">
        <v>318</v>
      </c>
      <c r="I501" s="3"/>
      <c r="J501" s="3"/>
      <c r="K501" s="3">
        <v>0</v>
      </c>
      <c r="L501" s="3">
        <v>2</v>
      </c>
      <c r="M501" s="3"/>
      <c r="N501" s="3" t="s">
        <v>651</v>
      </c>
      <c r="O501" s="3">
        <v>7</v>
      </c>
      <c r="P501" s="3"/>
      <c r="Q501" s="3">
        <v>1</v>
      </c>
      <c r="R501" s="3"/>
      <c r="S501" s="3"/>
      <c r="T501" s="3"/>
    </row>
    <row r="502" spans="1:20">
      <c r="A502" s="3" t="s">
        <v>2673</v>
      </c>
      <c r="B502" s="3"/>
      <c r="C502" s="3">
        <v>8</v>
      </c>
      <c r="D502" s="3"/>
      <c r="E502" s="3" t="s">
        <v>604</v>
      </c>
      <c r="F502" s="3" t="s">
        <v>669</v>
      </c>
      <c r="G502" s="3" t="s">
        <v>29</v>
      </c>
      <c r="H502" s="3"/>
      <c r="I502" s="3"/>
      <c r="J502" s="3"/>
      <c r="K502" s="3"/>
      <c r="L502" s="3"/>
      <c r="M502" s="3"/>
      <c r="N502" s="3"/>
      <c r="O502" s="3">
        <v>8</v>
      </c>
      <c r="P502" s="3"/>
      <c r="Q502" s="3">
        <v>3</v>
      </c>
      <c r="R502" s="3">
        <v>5</v>
      </c>
      <c r="S502" s="6">
        <v>2866.67</v>
      </c>
      <c r="T502" s="5">
        <v>10.508900000000001</v>
      </c>
    </row>
    <row r="503" spans="1:20">
      <c r="A503" s="3" t="s">
        <v>484</v>
      </c>
      <c r="B503" s="3"/>
      <c r="C503" s="3">
        <v>8</v>
      </c>
      <c r="D503" s="3"/>
      <c r="E503" s="3" t="s">
        <v>677</v>
      </c>
      <c r="F503" s="3" t="s">
        <v>678</v>
      </c>
      <c r="G503" s="3" t="s">
        <v>29</v>
      </c>
      <c r="H503" s="3" t="s">
        <v>39</v>
      </c>
      <c r="I503" s="3"/>
      <c r="J503" s="3"/>
      <c r="K503" s="3">
        <v>0</v>
      </c>
      <c r="L503" s="3">
        <v>3</v>
      </c>
      <c r="M503" s="3"/>
      <c r="N503" s="3" t="s">
        <v>40</v>
      </c>
      <c r="O503" s="3">
        <v>8</v>
      </c>
      <c r="P503" s="3"/>
      <c r="Q503" s="3">
        <v>2</v>
      </c>
      <c r="R503" s="3"/>
      <c r="S503" s="3"/>
      <c r="T503" s="5">
        <v>2.1065</v>
      </c>
    </row>
    <row r="504" spans="1:20">
      <c r="A504" s="3" t="s">
        <v>2679</v>
      </c>
      <c r="B504" s="3"/>
      <c r="C504" s="3">
        <v>8</v>
      </c>
      <c r="D504" s="3"/>
      <c r="E504" s="3" t="s">
        <v>157</v>
      </c>
      <c r="F504" s="3" t="s">
        <v>683</v>
      </c>
      <c r="G504" s="3" t="s">
        <v>131</v>
      </c>
      <c r="H504" s="3" t="s">
        <v>684</v>
      </c>
      <c r="I504" s="3"/>
      <c r="J504" s="3"/>
      <c r="K504" s="3"/>
      <c r="L504" s="3"/>
      <c r="M504" s="3"/>
      <c r="N504" s="3"/>
      <c r="O504" s="3">
        <v>5</v>
      </c>
      <c r="P504" s="3"/>
      <c r="Q504" s="3">
        <v>1</v>
      </c>
      <c r="R504" s="3">
        <v>3</v>
      </c>
      <c r="S504" s="3"/>
      <c r="T504" s="3"/>
    </row>
    <row r="505" spans="1:20">
      <c r="A505" s="3" t="s">
        <v>2687</v>
      </c>
      <c r="B505" s="3"/>
      <c r="C505" s="3">
        <v>8</v>
      </c>
      <c r="D505" s="3"/>
      <c r="E505" s="3" t="s">
        <v>686</v>
      </c>
      <c r="F505" s="3" t="s">
        <v>687</v>
      </c>
      <c r="G505" s="3" t="s">
        <v>29</v>
      </c>
      <c r="H505" s="3" t="s">
        <v>39</v>
      </c>
      <c r="I505" s="3"/>
      <c r="J505" s="3"/>
      <c r="K505" s="3"/>
      <c r="L505" s="3"/>
      <c r="M505" s="3"/>
      <c r="N505" s="3"/>
      <c r="O505" s="3">
        <v>8</v>
      </c>
      <c r="P505" s="3"/>
      <c r="Q505" s="3">
        <v>2</v>
      </c>
      <c r="R505" s="3">
        <v>1</v>
      </c>
      <c r="S505" s="3"/>
      <c r="T505" s="3"/>
    </row>
    <row r="506" spans="1:20">
      <c r="A506" s="3" t="s">
        <v>3570</v>
      </c>
      <c r="B506" s="3"/>
      <c r="C506" s="3">
        <v>8</v>
      </c>
      <c r="D506" s="3"/>
      <c r="E506" s="3" t="s">
        <v>412</v>
      </c>
      <c r="F506" s="3" t="s">
        <v>650</v>
      </c>
      <c r="G506" s="3" t="s">
        <v>290</v>
      </c>
      <c r="H506" s="3" t="s">
        <v>318</v>
      </c>
      <c r="I506" s="3"/>
      <c r="J506" s="3"/>
      <c r="K506" s="3">
        <v>0</v>
      </c>
      <c r="L506" s="3">
        <v>2</v>
      </c>
      <c r="M506" s="3"/>
      <c r="N506" s="3" t="s">
        <v>651</v>
      </c>
      <c r="O506" s="3">
        <v>7</v>
      </c>
      <c r="P506" s="3"/>
      <c r="Q506" s="3">
        <v>1</v>
      </c>
      <c r="R506" s="3"/>
      <c r="S506" s="3"/>
      <c r="T506" s="3"/>
    </row>
    <row r="507" spans="1:20">
      <c r="A507" s="3" t="s">
        <v>3572</v>
      </c>
      <c r="B507" s="3"/>
      <c r="C507" s="3">
        <v>8</v>
      </c>
      <c r="D507" s="3"/>
      <c r="E507" s="3" t="s">
        <v>27</v>
      </c>
      <c r="F507" s="3" t="s">
        <v>3858</v>
      </c>
      <c r="G507" s="3" t="s">
        <v>3745</v>
      </c>
      <c r="H507" s="3"/>
      <c r="I507" s="3"/>
      <c r="J507" s="3"/>
      <c r="K507" s="3"/>
      <c r="L507" s="3"/>
      <c r="M507" s="3"/>
      <c r="N507" s="3"/>
      <c r="O507" s="3">
        <v>7</v>
      </c>
      <c r="P507" s="3"/>
      <c r="Q507" s="3">
        <v>3</v>
      </c>
      <c r="R507" s="3">
        <v>5</v>
      </c>
      <c r="S507" s="3"/>
      <c r="T507" s="3"/>
    </row>
    <row r="508" spans="1:20">
      <c r="A508" s="3" t="s">
        <v>3827</v>
      </c>
      <c r="B508" s="3"/>
      <c r="C508" s="3">
        <v>7</v>
      </c>
      <c r="D508" s="3"/>
      <c r="E508" s="3" t="s">
        <v>633</v>
      </c>
      <c r="F508" s="3" t="s">
        <v>634</v>
      </c>
      <c r="G508" s="3" t="s">
        <v>29</v>
      </c>
      <c r="H508" s="3" t="s">
        <v>39</v>
      </c>
      <c r="I508" s="3"/>
      <c r="J508" s="3">
        <v>24</v>
      </c>
      <c r="K508" s="3"/>
      <c r="L508" s="3"/>
      <c r="M508" s="3"/>
      <c r="N508" s="3"/>
      <c r="O508" s="3">
        <v>5</v>
      </c>
      <c r="P508" s="3"/>
      <c r="Q508" s="3"/>
      <c r="R508" s="3">
        <v>3</v>
      </c>
      <c r="S508" s="3"/>
      <c r="T508" s="3"/>
    </row>
    <row r="509" spans="1:20">
      <c r="A509" s="3" t="s">
        <v>3835</v>
      </c>
      <c r="B509" s="3"/>
      <c r="C509" s="3">
        <v>7</v>
      </c>
      <c r="D509" s="3"/>
      <c r="E509" s="3" t="s">
        <v>643</v>
      </c>
      <c r="F509" s="3" t="s">
        <v>644</v>
      </c>
      <c r="G509" s="3" t="s">
        <v>29</v>
      </c>
      <c r="H509" s="3" t="s">
        <v>39</v>
      </c>
      <c r="I509" s="3"/>
      <c r="J509" s="3">
        <v>20</v>
      </c>
      <c r="K509" s="3"/>
      <c r="L509" s="3"/>
      <c r="M509" s="3"/>
      <c r="N509" s="3"/>
      <c r="O509" s="3">
        <v>7</v>
      </c>
      <c r="P509" s="3"/>
      <c r="Q509" s="3">
        <v>2</v>
      </c>
      <c r="R509" s="3">
        <v>7</v>
      </c>
      <c r="S509" s="3"/>
      <c r="T509" s="3"/>
    </row>
    <row r="510" spans="1:20">
      <c r="A510" s="3" t="s">
        <v>3837</v>
      </c>
      <c r="B510" s="3"/>
      <c r="C510" s="3">
        <v>7</v>
      </c>
      <c r="D510" s="3"/>
      <c r="E510" s="3" t="s">
        <v>619</v>
      </c>
      <c r="F510" s="3" t="s">
        <v>620</v>
      </c>
      <c r="G510" s="3" t="s">
        <v>535</v>
      </c>
      <c r="H510" s="3" t="s">
        <v>39</v>
      </c>
      <c r="I510" s="3"/>
      <c r="J510" s="3">
        <v>12</v>
      </c>
      <c r="K510" s="3"/>
      <c r="L510" s="3"/>
      <c r="M510" s="3"/>
      <c r="N510" s="3"/>
      <c r="O510" s="3">
        <v>7</v>
      </c>
      <c r="P510" s="3"/>
      <c r="Q510" s="3"/>
      <c r="R510" s="3">
        <v>7</v>
      </c>
      <c r="S510" s="3"/>
      <c r="T510" s="3"/>
    </row>
    <row r="511" spans="1:20">
      <c r="A511" s="3" t="s">
        <v>3839</v>
      </c>
      <c r="B511" s="3"/>
      <c r="C511" s="3">
        <v>7</v>
      </c>
      <c r="D511" s="3"/>
      <c r="E511" s="3" t="s">
        <v>371</v>
      </c>
      <c r="F511" s="3" t="s">
        <v>626</v>
      </c>
      <c r="G511" s="3" t="s">
        <v>627</v>
      </c>
      <c r="H511" s="3" t="s">
        <v>338</v>
      </c>
      <c r="I511" s="3"/>
      <c r="J511" s="3">
        <v>12</v>
      </c>
      <c r="K511" s="3"/>
      <c r="L511" s="3"/>
      <c r="M511" s="3"/>
      <c r="N511" s="3"/>
      <c r="O511" s="3">
        <v>7</v>
      </c>
      <c r="P511" s="3"/>
      <c r="Q511" s="3">
        <v>2</v>
      </c>
      <c r="R511" s="3">
        <v>7</v>
      </c>
      <c r="S511" s="4">
        <v>3203</v>
      </c>
      <c r="T511" s="5">
        <v>-4.9299999999999997E-2</v>
      </c>
    </row>
    <row r="512" spans="1:20">
      <c r="A512" s="3" t="s">
        <v>478</v>
      </c>
      <c r="B512" s="3"/>
      <c r="C512" s="3">
        <v>7</v>
      </c>
      <c r="D512" s="3"/>
      <c r="E512" s="3" t="s">
        <v>371</v>
      </c>
      <c r="F512" s="3" t="s">
        <v>626</v>
      </c>
      <c r="G512" s="3" t="s">
        <v>627</v>
      </c>
      <c r="H512" s="3" t="s">
        <v>338</v>
      </c>
      <c r="I512" s="3"/>
      <c r="J512" s="3">
        <v>12</v>
      </c>
      <c r="K512" s="3"/>
      <c r="L512" s="3"/>
      <c r="M512" s="3"/>
      <c r="N512" s="3"/>
      <c r="O512" s="3">
        <v>7</v>
      </c>
      <c r="P512" s="3"/>
      <c r="Q512" s="3">
        <v>2</v>
      </c>
      <c r="R512" s="3">
        <v>7</v>
      </c>
      <c r="S512" s="4">
        <v>3203</v>
      </c>
      <c r="T512" s="5">
        <v>-4.9299999999999997E-2</v>
      </c>
    </row>
    <row r="513" spans="1:20">
      <c r="A513" s="3" t="s">
        <v>475</v>
      </c>
      <c r="B513" s="3"/>
      <c r="C513" s="3">
        <v>7</v>
      </c>
      <c r="D513" s="3"/>
      <c r="E513" s="3" t="s">
        <v>619</v>
      </c>
      <c r="F513" s="3" t="s">
        <v>620</v>
      </c>
      <c r="G513" s="3" t="s">
        <v>535</v>
      </c>
      <c r="H513" s="3" t="s">
        <v>39</v>
      </c>
      <c r="I513" s="3"/>
      <c r="J513" s="3">
        <v>12</v>
      </c>
      <c r="K513" s="3"/>
      <c r="L513" s="3"/>
      <c r="M513" s="3"/>
      <c r="N513" s="3"/>
      <c r="O513" s="3">
        <v>7</v>
      </c>
      <c r="P513" s="3"/>
      <c r="Q513" s="3"/>
      <c r="R513" s="3">
        <v>7</v>
      </c>
      <c r="S513" s="3"/>
      <c r="T513" s="3"/>
    </row>
    <row r="514" spans="1:20">
      <c r="A514" s="3" t="s">
        <v>481</v>
      </c>
      <c r="B514" s="3"/>
      <c r="C514" s="3">
        <v>7</v>
      </c>
      <c r="D514" s="3"/>
      <c r="E514" s="3" t="s">
        <v>371</v>
      </c>
      <c r="F514" s="3" t="s">
        <v>626</v>
      </c>
      <c r="G514" s="3" t="s">
        <v>627</v>
      </c>
      <c r="H514" s="3" t="s">
        <v>338</v>
      </c>
      <c r="I514" s="3"/>
      <c r="J514" s="3">
        <v>12</v>
      </c>
      <c r="K514" s="3"/>
      <c r="L514" s="3"/>
      <c r="M514" s="3"/>
      <c r="N514" s="3"/>
      <c r="O514" s="3">
        <v>7</v>
      </c>
      <c r="P514" s="3"/>
      <c r="Q514" s="3">
        <v>2</v>
      </c>
      <c r="R514" s="3">
        <v>7</v>
      </c>
      <c r="S514" s="4">
        <v>3203</v>
      </c>
      <c r="T514" s="5">
        <v>-4.9299999999999997E-2</v>
      </c>
    </row>
    <row r="515" spans="1:20">
      <c r="A515" s="3" t="s">
        <v>489</v>
      </c>
      <c r="B515" s="3"/>
      <c r="C515" s="3">
        <v>7</v>
      </c>
      <c r="D515" s="3"/>
      <c r="E515" s="3" t="s">
        <v>70</v>
      </c>
      <c r="F515" s="3" t="s">
        <v>617</v>
      </c>
      <c r="G515" s="3" t="s">
        <v>29</v>
      </c>
      <c r="H515" s="3" t="s">
        <v>23</v>
      </c>
      <c r="I515" s="3"/>
      <c r="J515" s="3">
        <v>8</v>
      </c>
      <c r="K515" s="3"/>
      <c r="L515" s="3"/>
      <c r="M515" s="3"/>
      <c r="N515" s="3"/>
      <c r="O515" s="3">
        <v>6</v>
      </c>
      <c r="P515" s="3"/>
      <c r="Q515" s="3"/>
      <c r="R515" s="3">
        <v>4</v>
      </c>
      <c r="S515" s="3"/>
      <c r="T515" s="3"/>
    </row>
    <row r="516" spans="1:20">
      <c r="A516" s="3" t="s">
        <v>494</v>
      </c>
      <c r="B516" s="3"/>
      <c r="C516" s="3">
        <v>7</v>
      </c>
      <c r="D516" s="3"/>
      <c r="E516" s="3" t="s">
        <v>59</v>
      </c>
      <c r="F516" s="3" t="s">
        <v>4076</v>
      </c>
      <c r="G516" s="3" t="s">
        <v>4031</v>
      </c>
      <c r="H516" s="3" t="s">
        <v>4077</v>
      </c>
      <c r="I516" s="3"/>
      <c r="J516" s="3">
        <v>0</v>
      </c>
      <c r="K516" s="3"/>
      <c r="L516" s="3"/>
      <c r="M516" s="3"/>
      <c r="N516" s="3"/>
      <c r="O516" s="3">
        <v>7</v>
      </c>
      <c r="P516" s="3"/>
      <c r="Q516" s="3"/>
      <c r="R516" s="3">
        <v>3</v>
      </c>
      <c r="S516" s="3"/>
      <c r="T516" s="5">
        <v>-0.57140000000000002</v>
      </c>
    </row>
    <row r="517" spans="1:20">
      <c r="A517" s="3" t="s">
        <v>497</v>
      </c>
      <c r="B517" s="3"/>
      <c r="C517" s="3">
        <v>7</v>
      </c>
      <c r="D517" s="3"/>
      <c r="E517" s="3" t="s">
        <v>371</v>
      </c>
      <c r="F517" s="3" t="s">
        <v>613</v>
      </c>
      <c r="G517" s="3" t="s">
        <v>29</v>
      </c>
      <c r="H517" s="3" t="s">
        <v>39</v>
      </c>
      <c r="I517" s="3"/>
      <c r="J517" s="3"/>
      <c r="K517" s="3">
        <v>0</v>
      </c>
      <c r="L517" s="3">
        <v>4</v>
      </c>
      <c r="M517" s="3"/>
      <c r="N517" s="3" t="s">
        <v>40</v>
      </c>
      <c r="O517" s="3">
        <v>7</v>
      </c>
      <c r="P517" s="3"/>
      <c r="Q517" s="3"/>
      <c r="R517" s="3">
        <v>7</v>
      </c>
      <c r="S517" s="3"/>
      <c r="T517" s="3"/>
    </row>
    <row r="518" spans="1:20">
      <c r="A518" s="3" t="s">
        <v>499</v>
      </c>
      <c r="B518" s="3"/>
      <c r="C518" s="3">
        <v>7</v>
      </c>
      <c r="D518" s="3"/>
      <c r="E518" s="3" t="s">
        <v>70</v>
      </c>
      <c r="F518" s="3" t="s">
        <v>622</v>
      </c>
      <c r="G518" s="3" t="s">
        <v>623</v>
      </c>
      <c r="H518" s="3" t="s">
        <v>624</v>
      </c>
      <c r="I518" s="3"/>
      <c r="J518" s="3"/>
      <c r="K518" s="3">
        <v>0</v>
      </c>
      <c r="L518" s="3">
        <v>7</v>
      </c>
      <c r="M518" s="3"/>
      <c r="N518" s="3" t="s">
        <v>40</v>
      </c>
      <c r="O518" s="3">
        <v>6</v>
      </c>
      <c r="P518" s="3"/>
      <c r="Q518" s="3">
        <v>5</v>
      </c>
      <c r="R518" s="3">
        <v>4</v>
      </c>
      <c r="S518" s="3"/>
      <c r="T518" s="3"/>
    </row>
    <row r="519" spans="1:20">
      <c r="A519" s="3" t="s">
        <v>503</v>
      </c>
      <c r="B519" s="3"/>
      <c r="C519" s="3">
        <v>7</v>
      </c>
      <c r="D519" s="3"/>
      <c r="E519" s="3" t="s">
        <v>34</v>
      </c>
      <c r="F519" s="3" t="s">
        <v>646</v>
      </c>
      <c r="G519" s="3" t="s">
        <v>29</v>
      </c>
      <c r="H519" s="3" t="s">
        <v>39</v>
      </c>
      <c r="I519" s="3"/>
      <c r="J519" s="3"/>
      <c r="K519" s="3"/>
      <c r="L519" s="3"/>
      <c r="M519" s="3"/>
      <c r="N519" s="3"/>
      <c r="O519" s="3">
        <v>7</v>
      </c>
      <c r="P519" s="3"/>
      <c r="Q519" s="3"/>
      <c r="R519" s="3"/>
      <c r="S519" s="3"/>
      <c r="T519" s="3"/>
    </row>
    <row r="520" spans="1:20">
      <c r="A520" s="3" t="s">
        <v>505</v>
      </c>
      <c r="B520" s="3"/>
      <c r="C520" s="3">
        <v>7</v>
      </c>
      <c r="D520" s="3"/>
      <c r="E520" s="3" t="s">
        <v>59</v>
      </c>
      <c r="F520" s="3" t="s">
        <v>648</v>
      </c>
      <c r="G520" s="3" t="s">
        <v>29</v>
      </c>
      <c r="H520" s="3"/>
      <c r="I520" s="3"/>
      <c r="J520" s="3"/>
      <c r="K520" s="3"/>
      <c r="L520" s="3"/>
      <c r="M520" s="3"/>
      <c r="N520" s="3"/>
      <c r="O520" s="3">
        <v>7</v>
      </c>
      <c r="P520" s="3"/>
      <c r="Q520" s="3">
        <v>1</v>
      </c>
      <c r="R520" s="3"/>
      <c r="S520" s="3"/>
      <c r="T520" s="3"/>
    </row>
    <row r="521" spans="1:20">
      <c r="A521" s="3" t="s">
        <v>507</v>
      </c>
      <c r="B521" s="3"/>
      <c r="C521" s="3">
        <v>7</v>
      </c>
      <c r="D521" s="3"/>
      <c r="E521" s="3" t="s">
        <v>70</v>
      </c>
      <c r="F521" s="3" t="s">
        <v>622</v>
      </c>
      <c r="G521" s="3" t="s">
        <v>623</v>
      </c>
      <c r="H521" s="3" t="s">
        <v>624</v>
      </c>
      <c r="I521" s="3"/>
      <c r="J521" s="3"/>
      <c r="K521" s="3">
        <v>0</v>
      </c>
      <c r="L521" s="3">
        <v>7</v>
      </c>
      <c r="M521" s="3"/>
      <c r="N521" s="3" t="s">
        <v>40</v>
      </c>
      <c r="O521" s="3">
        <v>6</v>
      </c>
      <c r="P521" s="3"/>
      <c r="Q521" s="3">
        <v>5</v>
      </c>
      <c r="R521" s="3">
        <v>4</v>
      </c>
      <c r="S521" s="3"/>
      <c r="T521" s="3"/>
    </row>
    <row r="522" spans="1:20">
      <c r="A522" s="3" t="s">
        <v>510</v>
      </c>
      <c r="B522" s="3"/>
      <c r="C522" s="3">
        <v>7</v>
      </c>
      <c r="D522" s="3"/>
      <c r="E522" s="3" t="s">
        <v>442</v>
      </c>
      <c r="F522" s="3" t="s">
        <v>2729</v>
      </c>
      <c r="G522" s="3" t="s">
        <v>2405</v>
      </c>
      <c r="H522" s="3" t="s">
        <v>39</v>
      </c>
      <c r="I522" s="3"/>
      <c r="J522" s="3"/>
      <c r="K522" s="3"/>
      <c r="L522" s="3"/>
      <c r="M522" s="3"/>
      <c r="N522" s="3"/>
      <c r="O522" s="3">
        <v>7</v>
      </c>
      <c r="P522" s="3"/>
      <c r="Q522" s="3">
        <v>1</v>
      </c>
      <c r="R522" s="3">
        <v>1</v>
      </c>
      <c r="S522" s="3"/>
      <c r="T522" s="3"/>
    </row>
    <row r="523" spans="1:20">
      <c r="A523" s="3" t="s">
        <v>512</v>
      </c>
      <c r="B523" s="3"/>
      <c r="C523" s="3">
        <v>7</v>
      </c>
      <c r="D523" s="3"/>
      <c r="E523" s="3" t="s">
        <v>412</v>
      </c>
      <c r="F523" s="3" t="s">
        <v>2731</v>
      </c>
      <c r="G523" s="3" t="s">
        <v>2405</v>
      </c>
      <c r="H523" s="3" t="s">
        <v>23</v>
      </c>
      <c r="I523" s="3"/>
      <c r="J523" s="3"/>
      <c r="K523" s="3"/>
      <c r="L523" s="3"/>
      <c r="M523" s="3"/>
      <c r="N523" s="3"/>
      <c r="O523" s="3">
        <v>6</v>
      </c>
      <c r="P523" s="3"/>
      <c r="Q523" s="3">
        <v>1</v>
      </c>
      <c r="R523" s="3"/>
      <c r="S523" s="3"/>
      <c r="T523" s="3"/>
    </row>
    <row r="524" spans="1:20">
      <c r="A524" s="3" t="s">
        <v>517</v>
      </c>
      <c r="B524" s="3"/>
      <c r="C524" s="3">
        <v>7</v>
      </c>
      <c r="D524" s="3"/>
      <c r="E524" s="3" t="s">
        <v>636</v>
      </c>
      <c r="F524" s="3" t="s">
        <v>2733</v>
      </c>
      <c r="G524" s="3" t="s">
        <v>2405</v>
      </c>
      <c r="H524" s="3" t="s">
        <v>39</v>
      </c>
      <c r="I524" s="3"/>
      <c r="J524" s="3"/>
      <c r="K524" s="3"/>
      <c r="L524" s="3"/>
      <c r="M524" s="3"/>
      <c r="N524" s="3"/>
      <c r="O524" s="3">
        <v>7</v>
      </c>
      <c r="P524" s="3"/>
      <c r="Q524" s="3">
        <v>2</v>
      </c>
      <c r="R524" s="3"/>
      <c r="S524" s="3"/>
      <c r="T524" s="3"/>
    </row>
    <row r="525" spans="1:20">
      <c r="A525" s="3" t="s">
        <v>2668</v>
      </c>
      <c r="B525" s="3"/>
      <c r="C525" s="3">
        <v>7</v>
      </c>
      <c r="D525" s="3"/>
      <c r="E525" s="3" t="s">
        <v>212</v>
      </c>
      <c r="F525" s="3" t="s">
        <v>3850</v>
      </c>
      <c r="G525" s="3" t="s">
        <v>3666</v>
      </c>
      <c r="H525" s="3"/>
      <c r="I525" s="3"/>
      <c r="J525" s="3"/>
      <c r="K525" s="3">
        <v>47</v>
      </c>
      <c r="L525" s="3">
        <v>0</v>
      </c>
      <c r="M525" s="3" t="s">
        <v>24</v>
      </c>
      <c r="N525" s="3"/>
      <c r="O525" s="3">
        <v>5</v>
      </c>
      <c r="P525" s="3"/>
      <c r="Q525" s="3">
        <v>5</v>
      </c>
      <c r="R525" s="3">
        <v>2</v>
      </c>
      <c r="S525" s="4">
        <v>12949480</v>
      </c>
      <c r="T525" s="5">
        <v>-2.5000000000000001E-2</v>
      </c>
    </row>
    <row r="526" spans="1:20">
      <c r="A526" s="3" t="s">
        <v>2670</v>
      </c>
      <c r="B526" s="3"/>
      <c r="C526" s="3">
        <v>7</v>
      </c>
      <c r="D526" s="3"/>
      <c r="E526" s="3" t="s">
        <v>59</v>
      </c>
      <c r="F526" s="3" t="s">
        <v>4079</v>
      </c>
      <c r="G526" s="3" t="s">
        <v>4031</v>
      </c>
      <c r="H526" s="3"/>
      <c r="I526" s="3"/>
      <c r="J526" s="3"/>
      <c r="K526" s="3"/>
      <c r="L526" s="3"/>
      <c r="M526" s="3"/>
      <c r="N526" s="3"/>
      <c r="O526" s="3">
        <v>4</v>
      </c>
      <c r="P526" s="3"/>
      <c r="Q526" s="3"/>
      <c r="R526" s="3">
        <v>1</v>
      </c>
      <c r="S526" s="3"/>
      <c r="T526" s="3"/>
    </row>
    <row r="527" spans="1:20">
      <c r="A527" s="3" t="s">
        <v>2677</v>
      </c>
      <c r="B527" s="3"/>
      <c r="C527" s="3">
        <v>6</v>
      </c>
      <c r="D527" s="3"/>
      <c r="E527" s="3" t="s">
        <v>588</v>
      </c>
      <c r="F527" s="3" t="s">
        <v>589</v>
      </c>
      <c r="G527" s="3" t="s">
        <v>131</v>
      </c>
      <c r="H527" s="3" t="s">
        <v>23</v>
      </c>
      <c r="I527" s="3"/>
      <c r="J527" s="3">
        <v>52</v>
      </c>
      <c r="K527" s="3"/>
      <c r="L527" s="3"/>
      <c r="M527" s="3"/>
      <c r="N527" s="3"/>
      <c r="O527" s="3">
        <v>6</v>
      </c>
      <c r="P527" s="3"/>
      <c r="Q527" s="3">
        <v>3</v>
      </c>
      <c r="R527" s="3">
        <v>2</v>
      </c>
      <c r="S527" s="3"/>
      <c r="T527" s="3"/>
    </row>
    <row r="528" spans="1:20">
      <c r="A528" s="3" t="s">
        <v>499</v>
      </c>
      <c r="B528" s="3"/>
      <c r="C528" s="3">
        <v>6</v>
      </c>
      <c r="D528" s="3"/>
      <c r="E528" s="3" t="s">
        <v>604</v>
      </c>
      <c r="F528" s="3" t="s">
        <v>605</v>
      </c>
      <c r="G528" s="3" t="s">
        <v>131</v>
      </c>
      <c r="H528" s="3" t="s">
        <v>23</v>
      </c>
      <c r="I528" s="3"/>
      <c r="J528" s="3">
        <v>24</v>
      </c>
      <c r="K528" s="3"/>
      <c r="L528" s="3"/>
      <c r="M528" s="3"/>
      <c r="N528" s="3"/>
      <c r="O528" s="3">
        <v>5</v>
      </c>
      <c r="P528" s="3"/>
      <c r="Q528" s="3">
        <v>3</v>
      </c>
      <c r="R528" s="3">
        <v>3</v>
      </c>
      <c r="S528" s="3"/>
      <c r="T528" s="3"/>
    </row>
    <row r="529" spans="1:20">
      <c r="A529" s="3" t="s">
        <v>2681</v>
      </c>
      <c r="B529" s="3"/>
      <c r="C529" s="3">
        <v>6</v>
      </c>
      <c r="D529" s="3"/>
      <c r="E529" s="3" t="s">
        <v>59</v>
      </c>
      <c r="F529" s="3" t="s">
        <v>611</v>
      </c>
      <c r="G529" s="3" t="s">
        <v>29</v>
      </c>
      <c r="H529" s="3" t="s">
        <v>39</v>
      </c>
      <c r="I529" s="3"/>
      <c r="J529" s="3">
        <v>7</v>
      </c>
      <c r="K529" s="3"/>
      <c r="L529" s="3"/>
      <c r="M529" s="3"/>
      <c r="N529" s="3"/>
      <c r="O529" s="3">
        <v>6</v>
      </c>
      <c r="P529" s="3"/>
      <c r="Q529" s="3">
        <v>1</v>
      </c>
      <c r="R529" s="3"/>
      <c r="S529" s="3"/>
      <c r="T529" s="3"/>
    </row>
    <row r="530" spans="1:20">
      <c r="A530" s="3" t="s">
        <v>2684</v>
      </c>
      <c r="B530" s="3"/>
      <c r="C530" s="3">
        <v>6</v>
      </c>
      <c r="D530" s="3"/>
      <c r="E530" s="3" t="s">
        <v>27</v>
      </c>
      <c r="F530" s="3" t="s">
        <v>582</v>
      </c>
      <c r="G530" s="3" t="s">
        <v>583</v>
      </c>
      <c r="H530" s="3" t="s">
        <v>376</v>
      </c>
      <c r="I530" s="3"/>
      <c r="J530" s="3">
        <v>6</v>
      </c>
      <c r="K530" s="3"/>
      <c r="L530" s="3"/>
      <c r="M530" s="3"/>
      <c r="N530" s="3"/>
      <c r="O530" s="3">
        <v>6</v>
      </c>
      <c r="P530" s="3"/>
      <c r="Q530" s="3"/>
      <c r="R530" s="3">
        <v>2</v>
      </c>
      <c r="S530" s="3"/>
      <c r="T530" s="3"/>
    </row>
    <row r="531" spans="1:20">
      <c r="A531" s="3" t="s">
        <v>2689</v>
      </c>
      <c r="B531" s="3"/>
      <c r="C531" s="3">
        <v>6</v>
      </c>
      <c r="D531" s="3"/>
      <c r="E531" s="3" t="s">
        <v>27</v>
      </c>
      <c r="F531" s="3" t="s">
        <v>582</v>
      </c>
      <c r="G531" s="3" t="s">
        <v>583</v>
      </c>
      <c r="H531" s="3" t="s">
        <v>376</v>
      </c>
      <c r="I531" s="3"/>
      <c r="J531" s="3">
        <v>6</v>
      </c>
      <c r="K531" s="3"/>
      <c r="L531" s="3"/>
      <c r="M531" s="3"/>
      <c r="N531" s="3"/>
      <c r="O531" s="3">
        <v>6</v>
      </c>
      <c r="P531" s="3"/>
      <c r="Q531" s="3"/>
      <c r="R531" s="3">
        <v>2</v>
      </c>
      <c r="S531" s="3"/>
      <c r="T531" s="3"/>
    </row>
    <row r="532" spans="1:20">
      <c r="A532" s="3" t="s">
        <v>494</v>
      </c>
      <c r="B532" s="3"/>
      <c r="C532" s="3">
        <v>6</v>
      </c>
      <c r="D532" s="3"/>
      <c r="E532" s="3" t="s">
        <v>88</v>
      </c>
      <c r="F532" s="3" t="s">
        <v>578</v>
      </c>
      <c r="G532" s="3" t="s">
        <v>29</v>
      </c>
      <c r="H532" s="3" t="s">
        <v>39</v>
      </c>
      <c r="I532" s="3"/>
      <c r="J532" s="3"/>
      <c r="K532" s="3"/>
      <c r="L532" s="3"/>
      <c r="M532" s="3"/>
      <c r="N532" s="3"/>
      <c r="O532" s="3">
        <v>6</v>
      </c>
      <c r="P532" s="3"/>
      <c r="Q532" s="3">
        <v>1</v>
      </c>
      <c r="R532" s="3">
        <v>5</v>
      </c>
      <c r="S532" s="3"/>
      <c r="T532" s="3"/>
    </row>
    <row r="533" spans="1:20">
      <c r="A533" s="3" t="s">
        <v>497</v>
      </c>
      <c r="B533" s="3"/>
      <c r="C533" s="3">
        <v>6</v>
      </c>
      <c r="D533" s="3"/>
      <c r="E533" s="3" t="s">
        <v>551</v>
      </c>
      <c r="F533" s="3" t="s">
        <v>580</v>
      </c>
      <c r="G533" s="3" t="s">
        <v>29</v>
      </c>
      <c r="H533" s="3"/>
      <c r="I533" s="3"/>
      <c r="J533" s="3"/>
      <c r="K533" s="3"/>
      <c r="L533" s="3"/>
      <c r="M533" s="3"/>
      <c r="N533" s="3"/>
      <c r="O533" s="3">
        <v>6</v>
      </c>
      <c r="P533" s="3"/>
      <c r="Q533" s="3">
        <v>1</v>
      </c>
      <c r="R533" s="3"/>
      <c r="S533" s="3"/>
      <c r="T533" s="3"/>
    </row>
    <row r="534" spans="1:20">
      <c r="A534" s="3" t="s">
        <v>3823</v>
      </c>
      <c r="B534" s="3"/>
      <c r="C534" s="3">
        <v>6</v>
      </c>
      <c r="D534" s="3"/>
      <c r="E534" s="3" t="s">
        <v>585</v>
      </c>
      <c r="F534" s="3" t="s">
        <v>586</v>
      </c>
      <c r="G534" s="3" t="s">
        <v>29</v>
      </c>
      <c r="H534" s="3" t="s">
        <v>39</v>
      </c>
      <c r="I534" s="3"/>
      <c r="J534" s="3"/>
      <c r="K534" s="3"/>
      <c r="L534" s="3"/>
      <c r="M534" s="3"/>
      <c r="N534" s="3"/>
      <c r="O534" s="3">
        <v>6</v>
      </c>
      <c r="P534" s="3"/>
      <c r="Q534" s="3"/>
      <c r="R534" s="3">
        <v>6</v>
      </c>
      <c r="S534" s="3"/>
      <c r="T534" s="3"/>
    </row>
    <row r="535" spans="1:20">
      <c r="A535" s="3" t="s">
        <v>3825</v>
      </c>
      <c r="B535" s="3"/>
      <c r="C535" s="3">
        <v>6</v>
      </c>
      <c r="D535" s="3"/>
      <c r="E535" s="3" t="s">
        <v>73</v>
      </c>
      <c r="F535" s="3" t="s">
        <v>591</v>
      </c>
      <c r="G535" s="3" t="s">
        <v>29</v>
      </c>
      <c r="H535" s="3" t="s">
        <v>39</v>
      </c>
      <c r="I535" s="3"/>
      <c r="J535" s="3"/>
      <c r="K535" s="3"/>
      <c r="L535" s="3"/>
      <c r="M535" s="3"/>
      <c r="N535" s="3"/>
      <c r="O535" s="3">
        <v>6</v>
      </c>
      <c r="P535" s="3"/>
      <c r="Q535" s="3">
        <v>1</v>
      </c>
      <c r="R535" s="3">
        <v>1</v>
      </c>
      <c r="S535" s="3"/>
      <c r="T535" s="3"/>
    </row>
    <row r="536" spans="1:20">
      <c r="A536" s="3" t="s">
        <v>3829</v>
      </c>
      <c r="B536" s="3"/>
      <c r="C536" s="3">
        <v>6</v>
      </c>
      <c r="D536" s="3"/>
      <c r="E536" s="3" t="s">
        <v>595</v>
      </c>
      <c r="F536" s="3" t="s">
        <v>596</v>
      </c>
      <c r="G536" s="3" t="s">
        <v>29</v>
      </c>
      <c r="H536" s="3" t="s">
        <v>23</v>
      </c>
      <c r="I536" s="3"/>
      <c r="J536" s="3"/>
      <c r="K536" s="3"/>
      <c r="L536" s="3"/>
      <c r="M536" s="3"/>
      <c r="N536" s="3"/>
      <c r="O536" s="3">
        <v>6</v>
      </c>
      <c r="P536" s="3"/>
      <c r="Q536" s="3">
        <v>3</v>
      </c>
      <c r="R536" s="3"/>
      <c r="S536" s="3"/>
      <c r="T536" s="3"/>
    </row>
    <row r="537" spans="1:20">
      <c r="A537" s="3" t="s">
        <v>3831</v>
      </c>
      <c r="B537" s="3"/>
      <c r="C537" s="3">
        <v>6</v>
      </c>
      <c r="D537" s="3"/>
      <c r="E537" s="3" t="s">
        <v>598</v>
      </c>
      <c r="F537" s="3" t="s">
        <v>599</v>
      </c>
      <c r="G537" s="3" t="s">
        <v>103</v>
      </c>
      <c r="H537" s="3" t="s">
        <v>39</v>
      </c>
      <c r="I537" s="3"/>
      <c r="J537" s="3"/>
      <c r="K537" s="3"/>
      <c r="L537" s="3"/>
      <c r="M537" s="3"/>
      <c r="N537" s="3"/>
      <c r="O537" s="3">
        <v>6</v>
      </c>
      <c r="P537" s="3"/>
      <c r="Q537" s="3"/>
      <c r="R537" s="3">
        <v>6</v>
      </c>
      <c r="S537" s="3"/>
      <c r="T537" s="3"/>
    </row>
    <row r="538" spans="1:20">
      <c r="A538" s="3" t="s">
        <v>3833</v>
      </c>
      <c r="B538" s="3"/>
      <c r="C538" s="3">
        <v>6</v>
      </c>
      <c r="D538" s="3"/>
      <c r="E538" s="3" t="s">
        <v>601</v>
      </c>
      <c r="F538" s="3" t="s">
        <v>602</v>
      </c>
      <c r="G538" s="3" t="s">
        <v>29</v>
      </c>
      <c r="H538" s="3"/>
      <c r="I538" s="3"/>
      <c r="J538" s="3"/>
      <c r="K538" s="3"/>
      <c r="L538" s="3"/>
      <c r="M538" s="3"/>
      <c r="N538" s="3"/>
      <c r="O538" s="3">
        <v>6</v>
      </c>
      <c r="P538" s="3"/>
      <c r="Q538" s="3">
        <v>1</v>
      </c>
      <c r="R538" s="3"/>
      <c r="S538" s="3"/>
      <c r="T538" s="3"/>
    </row>
    <row r="539" spans="1:20">
      <c r="A539" s="3" t="s">
        <v>4069</v>
      </c>
      <c r="B539" s="3"/>
      <c r="C539" s="3">
        <v>6</v>
      </c>
      <c r="D539" s="3"/>
      <c r="E539" s="3" t="s">
        <v>59</v>
      </c>
      <c r="F539" s="3" t="s">
        <v>607</v>
      </c>
      <c r="G539" s="3" t="s">
        <v>29</v>
      </c>
      <c r="H539" s="3"/>
      <c r="I539" s="3"/>
      <c r="J539" s="3"/>
      <c r="K539" s="3"/>
      <c r="L539" s="3"/>
      <c r="M539" s="3"/>
      <c r="N539" s="3"/>
      <c r="O539" s="3">
        <v>6</v>
      </c>
      <c r="P539" s="3"/>
      <c r="Q539" s="3">
        <v>3</v>
      </c>
      <c r="R539" s="3"/>
      <c r="S539" s="3"/>
      <c r="T539" s="3"/>
    </row>
    <row r="540" spans="1:20">
      <c r="A540" s="3" t="s">
        <v>433</v>
      </c>
      <c r="B540" s="3"/>
      <c r="C540" s="3">
        <v>6</v>
      </c>
      <c r="D540" s="3"/>
      <c r="E540" s="3" t="s">
        <v>434</v>
      </c>
      <c r="F540" s="3" t="s">
        <v>609</v>
      </c>
      <c r="G540" s="3" t="s">
        <v>29</v>
      </c>
      <c r="H540" s="3" t="s">
        <v>39</v>
      </c>
      <c r="I540" s="3"/>
      <c r="J540" s="3"/>
      <c r="K540" s="3"/>
      <c r="L540" s="3"/>
      <c r="M540" s="3"/>
      <c r="N540" s="3"/>
      <c r="O540" s="3">
        <v>6</v>
      </c>
      <c r="P540" s="3"/>
      <c r="Q540" s="3"/>
      <c r="R540" s="3"/>
      <c r="S540" s="3"/>
      <c r="T540" s="3"/>
    </row>
    <row r="541" spans="1:20">
      <c r="A541" s="3" t="s">
        <v>449</v>
      </c>
      <c r="B541" s="3"/>
      <c r="C541" s="3">
        <v>6</v>
      </c>
      <c r="D541" s="3"/>
      <c r="E541" s="3" t="s">
        <v>598</v>
      </c>
      <c r="F541" s="3" t="s">
        <v>599</v>
      </c>
      <c r="G541" s="3" t="s">
        <v>103</v>
      </c>
      <c r="H541" s="3" t="s">
        <v>39</v>
      </c>
      <c r="I541" s="3"/>
      <c r="J541" s="3"/>
      <c r="K541" s="3"/>
      <c r="L541" s="3"/>
      <c r="M541" s="3"/>
      <c r="N541" s="3"/>
      <c r="O541" s="3">
        <v>6</v>
      </c>
      <c r="P541" s="3"/>
      <c r="Q541" s="3"/>
      <c r="R541" s="3">
        <v>6</v>
      </c>
      <c r="S541" s="3"/>
      <c r="T541" s="3"/>
    </row>
    <row r="542" spans="1:20">
      <c r="A542" s="3" t="s">
        <v>2649</v>
      </c>
      <c r="B542" s="3"/>
      <c r="C542" s="3">
        <v>6</v>
      </c>
      <c r="D542" s="3"/>
      <c r="E542" s="3" t="s">
        <v>2718</v>
      </c>
      <c r="F542" s="3" t="s">
        <v>2719</v>
      </c>
      <c r="G542" s="3" t="s">
        <v>2405</v>
      </c>
      <c r="H542" s="3"/>
      <c r="I542" s="3"/>
      <c r="J542" s="3"/>
      <c r="K542" s="3"/>
      <c r="L542" s="3"/>
      <c r="M542" s="3"/>
      <c r="N542" s="3"/>
      <c r="O542" s="3">
        <v>5</v>
      </c>
      <c r="P542" s="3"/>
      <c r="Q542" s="3"/>
      <c r="R542" s="3">
        <v>1</v>
      </c>
      <c r="S542" s="3"/>
      <c r="T542" s="3"/>
    </row>
    <row r="543" spans="1:20">
      <c r="A543" s="3" t="s">
        <v>436</v>
      </c>
      <c r="B543" s="3"/>
      <c r="C543" s="3">
        <v>6</v>
      </c>
      <c r="D543" s="3"/>
      <c r="E543" s="3" t="s">
        <v>70</v>
      </c>
      <c r="F543" s="3" t="s">
        <v>2723</v>
      </c>
      <c r="G543" s="3" t="s">
        <v>2405</v>
      </c>
      <c r="H543" s="3" t="s">
        <v>39</v>
      </c>
      <c r="I543" s="3"/>
      <c r="J543" s="3"/>
      <c r="K543" s="3"/>
      <c r="L543" s="3"/>
      <c r="M543" s="3"/>
      <c r="N543" s="3"/>
      <c r="O543" s="3">
        <v>6</v>
      </c>
      <c r="P543" s="3"/>
      <c r="Q543" s="3"/>
      <c r="R543" s="3"/>
      <c r="S543" s="3"/>
      <c r="T543" s="3"/>
    </row>
    <row r="544" spans="1:20">
      <c r="A544" s="3" t="s">
        <v>396</v>
      </c>
      <c r="B544" s="3"/>
      <c r="C544" s="3">
        <v>6</v>
      </c>
      <c r="D544" s="3"/>
      <c r="E544" s="3" t="s">
        <v>2771</v>
      </c>
      <c r="F544" s="3" t="s">
        <v>3848</v>
      </c>
      <c r="G544" s="3" t="s">
        <v>3666</v>
      </c>
      <c r="H544" s="3"/>
      <c r="I544" s="3"/>
      <c r="J544" s="3"/>
      <c r="K544" s="4">
        <v>1538</v>
      </c>
      <c r="L544" s="3">
        <v>91</v>
      </c>
      <c r="M544" s="3" t="s">
        <v>24</v>
      </c>
      <c r="N544" s="3" t="s">
        <v>25</v>
      </c>
      <c r="O544" s="3">
        <v>6</v>
      </c>
      <c r="P544" s="3"/>
      <c r="Q544" s="3">
        <v>1</v>
      </c>
      <c r="R544" s="3"/>
      <c r="S544" s="6">
        <v>11005641.67</v>
      </c>
      <c r="T544" s="5">
        <v>-1.12E-2</v>
      </c>
    </row>
    <row r="545" spans="1:20">
      <c r="A545" s="3" t="s">
        <v>402</v>
      </c>
      <c r="B545" s="3"/>
      <c r="C545" s="3">
        <v>5</v>
      </c>
      <c r="D545" s="3"/>
      <c r="E545" s="3" t="s">
        <v>533</v>
      </c>
      <c r="F545" s="3" t="s">
        <v>534</v>
      </c>
      <c r="G545" s="3" t="s">
        <v>535</v>
      </c>
      <c r="H545" s="3" t="s">
        <v>54</v>
      </c>
      <c r="I545" s="3"/>
      <c r="J545" s="3">
        <v>14</v>
      </c>
      <c r="K545" s="3">
        <v>0</v>
      </c>
      <c r="L545" s="3">
        <v>2</v>
      </c>
      <c r="M545" s="3"/>
      <c r="N545" s="3" t="s">
        <v>40</v>
      </c>
      <c r="O545" s="3">
        <v>5</v>
      </c>
      <c r="P545" s="3"/>
      <c r="Q545" s="3">
        <v>1</v>
      </c>
      <c r="R545" s="3">
        <v>2</v>
      </c>
      <c r="S545" s="4">
        <v>179052</v>
      </c>
      <c r="T545" s="5">
        <v>3.09E-2</v>
      </c>
    </row>
    <row r="546" spans="1:20">
      <c r="A546" s="3" t="s">
        <v>414</v>
      </c>
      <c r="B546" s="3"/>
      <c r="C546" s="3">
        <v>5</v>
      </c>
      <c r="D546" s="3"/>
      <c r="E546" s="3" t="s">
        <v>286</v>
      </c>
      <c r="F546" s="3" t="s">
        <v>549</v>
      </c>
      <c r="G546" s="3" t="s">
        <v>29</v>
      </c>
      <c r="H546" s="3" t="s">
        <v>23</v>
      </c>
      <c r="I546" s="3"/>
      <c r="J546" s="3">
        <v>14</v>
      </c>
      <c r="K546" s="3">
        <v>0</v>
      </c>
      <c r="L546" s="3">
        <v>1</v>
      </c>
      <c r="M546" s="3"/>
      <c r="N546" s="3" t="s">
        <v>40</v>
      </c>
      <c r="O546" s="3">
        <v>5</v>
      </c>
      <c r="P546" s="3"/>
      <c r="Q546" s="3"/>
      <c r="R546" s="3">
        <v>5</v>
      </c>
      <c r="S546" s="3"/>
      <c r="T546" s="3"/>
    </row>
    <row r="547" spans="1:20">
      <c r="A547" s="3" t="s">
        <v>421</v>
      </c>
      <c r="B547" s="3"/>
      <c r="C547" s="3">
        <v>5</v>
      </c>
      <c r="D547" s="3"/>
      <c r="E547" s="3" t="s">
        <v>533</v>
      </c>
      <c r="F547" s="3" t="s">
        <v>534</v>
      </c>
      <c r="G547" s="3" t="s">
        <v>535</v>
      </c>
      <c r="H547" s="3" t="s">
        <v>54</v>
      </c>
      <c r="I547" s="3"/>
      <c r="J547" s="3">
        <v>14</v>
      </c>
      <c r="K547" s="3">
        <v>0</v>
      </c>
      <c r="L547" s="3">
        <v>2</v>
      </c>
      <c r="M547" s="3"/>
      <c r="N547" s="3" t="s">
        <v>40</v>
      </c>
      <c r="O547" s="3">
        <v>5</v>
      </c>
      <c r="P547" s="3"/>
      <c r="Q547" s="3">
        <v>1</v>
      </c>
      <c r="R547" s="3">
        <v>2</v>
      </c>
      <c r="S547" s="4">
        <v>179052</v>
      </c>
      <c r="T547" s="5">
        <v>3.09E-2</v>
      </c>
    </row>
    <row r="548" spans="1:20">
      <c r="A548" s="3" t="s">
        <v>444</v>
      </c>
      <c r="B548" s="3"/>
      <c r="C548" s="3">
        <v>5</v>
      </c>
      <c r="D548" s="3"/>
      <c r="E548" s="3" t="s">
        <v>93</v>
      </c>
      <c r="F548" s="3" t="s">
        <v>567</v>
      </c>
      <c r="G548" s="3" t="s">
        <v>103</v>
      </c>
      <c r="H548" s="3" t="s">
        <v>568</v>
      </c>
      <c r="I548" s="3"/>
      <c r="J548" s="3">
        <v>1</v>
      </c>
      <c r="K548" s="3"/>
      <c r="L548" s="3"/>
      <c r="M548" s="3"/>
      <c r="N548" s="3"/>
      <c r="O548" s="3">
        <v>5</v>
      </c>
      <c r="P548" s="3"/>
      <c r="Q548" s="3">
        <v>1</v>
      </c>
      <c r="R548" s="3">
        <v>5</v>
      </c>
      <c r="S548" s="3"/>
      <c r="T548" s="3"/>
    </row>
    <row r="549" spans="1:20">
      <c r="A549" s="3" t="s">
        <v>402</v>
      </c>
      <c r="B549" s="3"/>
      <c r="C549" s="3">
        <v>5</v>
      </c>
      <c r="D549" s="3"/>
      <c r="E549" s="3" t="s">
        <v>93</v>
      </c>
      <c r="F549" s="3" t="s">
        <v>567</v>
      </c>
      <c r="G549" s="3" t="s">
        <v>103</v>
      </c>
      <c r="H549" s="3" t="s">
        <v>568</v>
      </c>
      <c r="I549" s="3"/>
      <c r="J549" s="3">
        <v>1</v>
      </c>
      <c r="K549" s="3"/>
      <c r="L549" s="3"/>
      <c r="M549" s="3"/>
      <c r="N549" s="3"/>
      <c r="O549" s="3">
        <v>5</v>
      </c>
      <c r="P549" s="3"/>
      <c r="Q549" s="3">
        <v>1</v>
      </c>
      <c r="R549" s="3">
        <v>5</v>
      </c>
      <c r="S549" s="3"/>
      <c r="T549" s="3"/>
    </row>
    <row r="550" spans="1:20">
      <c r="A550" s="3" t="s">
        <v>2647</v>
      </c>
      <c r="B550" s="3"/>
      <c r="C550" s="3">
        <v>5</v>
      </c>
      <c r="D550" s="3"/>
      <c r="E550" s="3" t="s">
        <v>70</v>
      </c>
      <c r="F550" s="3" t="s">
        <v>526</v>
      </c>
      <c r="G550" s="3" t="s">
        <v>131</v>
      </c>
      <c r="H550" s="3" t="s">
        <v>54</v>
      </c>
      <c r="I550" s="3"/>
      <c r="J550" s="3"/>
      <c r="K550" s="3"/>
      <c r="L550" s="3"/>
      <c r="M550" s="3"/>
      <c r="N550" s="3"/>
      <c r="O550" s="3">
        <v>5</v>
      </c>
      <c r="P550" s="3"/>
      <c r="Q550" s="3"/>
      <c r="R550" s="3">
        <v>4</v>
      </c>
      <c r="S550" s="3"/>
      <c r="T550" s="3"/>
    </row>
    <row r="551" spans="1:20">
      <c r="A551" s="3" t="s">
        <v>2654</v>
      </c>
      <c r="B551" s="3"/>
      <c r="C551" s="3">
        <v>5</v>
      </c>
      <c r="D551" s="3"/>
      <c r="E551" s="3" t="s">
        <v>263</v>
      </c>
      <c r="F551" s="3" t="s">
        <v>528</v>
      </c>
      <c r="G551" s="3" t="s">
        <v>29</v>
      </c>
      <c r="H551" s="3"/>
      <c r="I551" s="3"/>
      <c r="J551" s="3"/>
      <c r="K551" s="3">
        <v>0</v>
      </c>
      <c r="L551" s="3">
        <v>1</v>
      </c>
      <c r="M551" s="3"/>
      <c r="N551" s="3" t="s">
        <v>77</v>
      </c>
      <c r="O551" s="3">
        <v>4</v>
      </c>
      <c r="P551" s="3"/>
      <c r="Q551" s="3">
        <v>3</v>
      </c>
      <c r="R551" s="3">
        <v>2</v>
      </c>
      <c r="S551" s="3"/>
      <c r="T551" s="3"/>
    </row>
    <row r="552" spans="1:20">
      <c r="A552" s="3" t="s">
        <v>3798</v>
      </c>
      <c r="B552" s="3"/>
      <c r="C552" s="3">
        <v>5</v>
      </c>
      <c r="D552" s="3"/>
      <c r="E552" s="3" t="s">
        <v>59</v>
      </c>
      <c r="F552" s="3" t="s">
        <v>537</v>
      </c>
      <c r="G552" s="3" t="s">
        <v>29</v>
      </c>
      <c r="H552" s="3"/>
      <c r="I552" s="3"/>
      <c r="J552" s="3"/>
      <c r="K552" s="3"/>
      <c r="L552" s="3"/>
      <c r="M552" s="3"/>
      <c r="N552" s="3"/>
      <c r="O552" s="3">
        <v>5</v>
      </c>
      <c r="P552" s="3"/>
      <c r="Q552" s="3"/>
      <c r="R552" s="3">
        <v>2</v>
      </c>
      <c r="S552" s="3"/>
      <c r="T552" s="3"/>
    </row>
    <row r="553" spans="1:20">
      <c r="A553" s="3" t="s">
        <v>3819</v>
      </c>
      <c r="B553" s="3"/>
      <c r="C553" s="3">
        <v>5</v>
      </c>
      <c r="D553" s="3"/>
      <c r="E553" s="3" t="s">
        <v>48</v>
      </c>
      <c r="F553" s="3" t="s">
        <v>539</v>
      </c>
      <c r="G553" s="3" t="s">
        <v>29</v>
      </c>
      <c r="H553" s="3"/>
      <c r="I553" s="3"/>
      <c r="J553" s="3"/>
      <c r="K553" s="3"/>
      <c r="L553" s="3"/>
      <c r="M553" s="3"/>
      <c r="N553" s="3"/>
      <c r="O553" s="3">
        <v>4</v>
      </c>
      <c r="P553" s="3"/>
      <c r="Q553" s="3">
        <v>1</v>
      </c>
      <c r="R553" s="3">
        <v>2</v>
      </c>
      <c r="S553" s="6">
        <v>8646163.3300000001</v>
      </c>
      <c r="T553" s="5">
        <v>1.4E-2</v>
      </c>
    </row>
    <row r="554" spans="1:20">
      <c r="A554" s="3" t="s">
        <v>421</v>
      </c>
      <c r="B554" s="3"/>
      <c r="C554" s="3">
        <v>5</v>
      </c>
      <c r="D554" s="3"/>
      <c r="E554" s="3" t="s">
        <v>482</v>
      </c>
      <c r="F554" s="3" t="s">
        <v>541</v>
      </c>
      <c r="G554" s="3" t="s">
        <v>29</v>
      </c>
      <c r="H554" s="3" t="s">
        <v>39</v>
      </c>
      <c r="I554" s="3"/>
      <c r="J554" s="3"/>
      <c r="K554" s="3"/>
      <c r="L554" s="3"/>
      <c r="M554" s="3"/>
      <c r="N554" s="3"/>
      <c r="O554" s="3">
        <v>4</v>
      </c>
      <c r="P554" s="3"/>
      <c r="Q554" s="3"/>
      <c r="R554" s="3"/>
      <c r="S554" s="3"/>
      <c r="T554" s="3"/>
    </row>
    <row r="555" spans="1:20">
      <c r="A555" s="3" t="s">
        <v>446</v>
      </c>
      <c r="B555" s="3"/>
      <c r="C555" s="3">
        <v>5</v>
      </c>
      <c r="D555" s="3"/>
      <c r="E555" s="3" t="s">
        <v>409</v>
      </c>
      <c r="F555" s="3" t="s">
        <v>543</v>
      </c>
      <c r="G555" s="3" t="s">
        <v>29</v>
      </c>
      <c r="H555" s="3"/>
      <c r="I555" s="3"/>
      <c r="J555" s="3"/>
      <c r="K555" s="3"/>
      <c r="L555" s="3"/>
      <c r="M555" s="3"/>
      <c r="N555" s="3"/>
      <c r="O555" s="3">
        <v>4</v>
      </c>
      <c r="P555" s="3"/>
      <c r="Q555" s="3">
        <v>4</v>
      </c>
      <c r="R555" s="3"/>
      <c r="S555" s="4">
        <v>3629</v>
      </c>
      <c r="T555" s="5">
        <v>-0.19470000000000001</v>
      </c>
    </row>
    <row r="556" spans="1:20">
      <c r="A556" s="3" t="s">
        <v>398</v>
      </c>
      <c r="B556" s="3"/>
      <c r="C556" s="3">
        <v>5</v>
      </c>
      <c r="D556" s="3"/>
      <c r="E556" s="3" t="s">
        <v>212</v>
      </c>
      <c r="F556" s="3" t="s">
        <v>545</v>
      </c>
      <c r="G556" s="3" t="s">
        <v>29</v>
      </c>
      <c r="H556" s="3"/>
      <c r="I556" s="3"/>
      <c r="J556" s="3"/>
      <c r="K556" s="3"/>
      <c r="L556" s="3"/>
      <c r="M556" s="3"/>
      <c r="N556" s="3"/>
      <c r="O556" s="3">
        <v>5</v>
      </c>
      <c r="P556" s="3"/>
      <c r="Q556" s="3">
        <v>1</v>
      </c>
      <c r="R556" s="3">
        <v>1</v>
      </c>
      <c r="S556" s="3"/>
      <c r="T556" s="3"/>
    </row>
    <row r="557" spans="1:20">
      <c r="A557" s="3" t="s">
        <v>463</v>
      </c>
      <c r="B557" s="3"/>
      <c r="C557" s="3">
        <v>5</v>
      </c>
      <c r="D557" s="3"/>
      <c r="E557" s="3" t="s">
        <v>551</v>
      </c>
      <c r="F557" s="3" t="s">
        <v>552</v>
      </c>
      <c r="G557" s="3" t="s">
        <v>496</v>
      </c>
      <c r="H557" s="3" t="s">
        <v>480</v>
      </c>
      <c r="I557" s="3"/>
      <c r="J557" s="3"/>
      <c r="K557" s="3"/>
      <c r="L557" s="3"/>
      <c r="M557" s="3"/>
      <c r="N557" s="3"/>
      <c r="O557" s="3">
        <v>5</v>
      </c>
      <c r="P557" s="3"/>
      <c r="Q557" s="3"/>
      <c r="R557" s="3"/>
      <c r="S557" s="6">
        <v>3139.5</v>
      </c>
      <c r="T557" s="5">
        <v>-0.8266</v>
      </c>
    </row>
    <row r="558" spans="1:20">
      <c r="A558" s="3" t="s">
        <v>405</v>
      </c>
      <c r="B558" s="3"/>
      <c r="C558" s="3">
        <v>5</v>
      </c>
      <c r="D558" s="3"/>
      <c r="E558" s="3" t="s">
        <v>134</v>
      </c>
      <c r="F558" s="3" t="s">
        <v>554</v>
      </c>
      <c r="G558" s="3" t="s">
        <v>29</v>
      </c>
      <c r="H558" s="3" t="s">
        <v>555</v>
      </c>
      <c r="I558" s="3"/>
      <c r="J558" s="3"/>
      <c r="K558" s="3"/>
      <c r="L558" s="3"/>
      <c r="M558" s="3"/>
      <c r="N558" s="3"/>
      <c r="O558" s="3">
        <v>5</v>
      </c>
      <c r="P558" s="3"/>
      <c r="Q558" s="3"/>
      <c r="R558" s="3"/>
      <c r="S558" s="3"/>
      <c r="T558" s="3"/>
    </row>
    <row r="559" spans="1:20">
      <c r="A559" s="3" t="s">
        <v>408</v>
      </c>
      <c r="B559" s="3"/>
      <c r="C559" s="3">
        <v>5</v>
      </c>
      <c r="D559" s="3"/>
      <c r="E559" s="3" t="s">
        <v>73</v>
      </c>
      <c r="F559" s="3" t="s">
        <v>557</v>
      </c>
      <c r="G559" s="3" t="s">
        <v>29</v>
      </c>
      <c r="H559" s="3" t="s">
        <v>39</v>
      </c>
      <c r="I559" s="3"/>
      <c r="J559" s="3"/>
      <c r="K559" s="3"/>
      <c r="L559" s="3"/>
      <c r="M559" s="3"/>
      <c r="N559" s="3"/>
      <c r="O559" s="3">
        <v>5</v>
      </c>
      <c r="P559" s="3"/>
      <c r="Q559" s="3">
        <v>3</v>
      </c>
      <c r="R559" s="3">
        <v>4</v>
      </c>
      <c r="S559" s="3"/>
      <c r="T559" s="3"/>
    </row>
    <row r="560" spans="1:20">
      <c r="A560" s="3" t="s">
        <v>431</v>
      </c>
      <c r="B560" s="3"/>
      <c r="C560" s="3">
        <v>5</v>
      </c>
      <c r="D560" s="3"/>
      <c r="E560" s="3" t="s">
        <v>134</v>
      </c>
      <c r="F560" s="3" t="s">
        <v>559</v>
      </c>
      <c r="G560" s="3" t="s">
        <v>29</v>
      </c>
      <c r="H560" s="3" t="s">
        <v>39</v>
      </c>
      <c r="I560" s="3"/>
      <c r="J560" s="3"/>
      <c r="K560" s="3"/>
      <c r="L560" s="3"/>
      <c r="M560" s="3"/>
      <c r="N560" s="3"/>
      <c r="O560" s="3">
        <v>5</v>
      </c>
      <c r="P560" s="3"/>
      <c r="Q560" s="3">
        <v>1</v>
      </c>
      <c r="R560" s="3"/>
      <c r="S560" s="3"/>
      <c r="T560" s="3"/>
    </row>
    <row r="561" spans="1:20">
      <c r="A561" s="3" t="s">
        <v>405</v>
      </c>
      <c r="B561" s="3"/>
      <c r="C561" s="3">
        <v>5</v>
      </c>
      <c r="D561" s="3"/>
      <c r="E561" s="3" t="s">
        <v>564</v>
      </c>
      <c r="F561" s="3" t="s">
        <v>565</v>
      </c>
      <c r="G561" s="3" t="s">
        <v>29</v>
      </c>
      <c r="H561" s="3" t="s">
        <v>338</v>
      </c>
      <c r="I561" s="3"/>
      <c r="J561" s="3"/>
      <c r="K561" s="3"/>
      <c r="L561" s="3"/>
      <c r="M561" s="3"/>
      <c r="N561" s="3"/>
      <c r="O561" s="3">
        <v>5</v>
      </c>
      <c r="P561" s="3"/>
      <c r="Q561" s="3">
        <v>1</v>
      </c>
      <c r="R561" s="3"/>
      <c r="S561" s="3"/>
      <c r="T561" s="3"/>
    </row>
    <row r="562" spans="1:20">
      <c r="A562" s="3" t="s">
        <v>405</v>
      </c>
      <c r="B562" s="3"/>
      <c r="C562" s="3">
        <v>5</v>
      </c>
      <c r="D562" s="3"/>
      <c r="E562" s="3" t="s">
        <v>570</v>
      </c>
      <c r="F562" s="3" t="s">
        <v>571</v>
      </c>
      <c r="G562" s="3" t="s">
        <v>29</v>
      </c>
      <c r="H562" s="3"/>
      <c r="I562" s="3"/>
      <c r="J562" s="3"/>
      <c r="K562" s="3"/>
      <c r="L562" s="3"/>
      <c r="M562" s="3"/>
      <c r="N562" s="3"/>
      <c r="O562" s="3">
        <v>5</v>
      </c>
      <c r="P562" s="3"/>
      <c r="Q562" s="3"/>
      <c r="R562" s="3">
        <v>4</v>
      </c>
      <c r="S562" s="3"/>
      <c r="T562" s="3"/>
    </row>
    <row r="563" spans="1:20">
      <c r="A563" s="3" t="s">
        <v>400</v>
      </c>
      <c r="B563" s="3"/>
      <c r="C563" s="3">
        <v>5</v>
      </c>
      <c r="D563" s="3"/>
      <c r="E563" s="3" t="s">
        <v>37</v>
      </c>
      <c r="F563" s="3" t="s">
        <v>576</v>
      </c>
      <c r="G563" s="3" t="s">
        <v>29</v>
      </c>
      <c r="H563" s="3" t="s">
        <v>39</v>
      </c>
      <c r="I563" s="3"/>
      <c r="J563" s="3"/>
      <c r="K563" s="3"/>
      <c r="L563" s="3"/>
      <c r="M563" s="3"/>
      <c r="N563" s="3"/>
      <c r="O563" s="3">
        <v>5</v>
      </c>
      <c r="P563" s="3"/>
      <c r="Q563" s="3">
        <v>2</v>
      </c>
      <c r="R563" s="3"/>
      <c r="S563" s="3"/>
      <c r="T563" s="3"/>
    </row>
    <row r="564" spans="1:20">
      <c r="A564" s="3" t="s">
        <v>416</v>
      </c>
      <c r="B564" s="3"/>
      <c r="C564" s="3">
        <v>5</v>
      </c>
      <c r="D564" s="3"/>
      <c r="E564" s="3" t="s">
        <v>653</v>
      </c>
      <c r="F564" s="3" t="s">
        <v>2692</v>
      </c>
      <c r="G564" s="3" t="s">
        <v>2405</v>
      </c>
      <c r="H564" s="3"/>
      <c r="I564" s="3"/>
      <c r="J564" s="3"/>
      <c r="K564" s="3">
        <v>0</v>
      </c>
      <c r="L564" s="3">
        <v>9</v>
      </c>
      <c r="M564" s="3"/>
      <c r="N564" s="3" t="s">
        <v>40</v>
      </c>
      <c r="O564" s="3">
        <v>4</v>
      </c>
      <c r="P564" s="3"/>
      <c r="Q564" s="3">
        <v>4</v>
      </c>
      <c r="R564" s="3">
        <v>1</v>
      </c>
      <c r="S564" s="6">
        <v>3687.5</v>
      </c>
      <c r="T564" s="5">
        <v>1.3734999999999999</v>
      </c>
    </row>
    <row r="565" spans="1:20">
      <c r="A565" s="3" t="s">
        <v>469</v>
      </c>
      <c r="B565" s="3"/>
      <c r="C565" s="3">
        <v>5</v>
      </c>
      <c r="D565" s="3"/>
      <c r="E565" s="3" t="s">
        <v>694</v>
      </c>
      <c r="F565" s="3" t="s">
        <v>2694</v>
      </c>
      <c r="G565" s="3" t="s">
        <v>2405</v>
      </c>
      <c r="H565" s="3"/>
      <c r="I565" s="3"/>
      <c r="J565" s="3"/>
      <c r="K565" s="3"/>
      <c r="L565" s="3"/>
      <c r="M565" s="3"/>
      <c r="N565" s="3"/>
      <c r="O565" s="3">
        <v>4</v>
      </c>
      <c r="P565" s="3"/>
      <c r="Q565" s="3">
        <v>1</v>
      </c>
      <c r="R565" s="3">
        <v>1</v>
      </c>
      <c r="S565" s="3"/>
      <c r="T565" s="3"/>
    </row>
    <row r="566" spans="1:20">
      <c r="A566" s="3" t="s">
        <v>386</v>
      </c>
      <c r="B566" s="3"/>
      <c r="C566" s="3">
        <v>5</v>
      </c>
      <c r="D566" s="3"/>
      <c r="E566" s="3" t="s">
        <v>2696</v>
      </c>
      <c r="F566" s="3" t="s">
        <v>2697</v>
      </c>
      <c r="G566" s="3" t="s">
        <v>2405</v>
      </c>
      <c r="H566" s="3"/>
      <c r="I566" s="3"/>
      <c r="J566" s="3"/>
      <c r="K566" s="3"/>
      <c r="L566" s="3"/>
      <c r="M566" s="3"/>
      <c r="N566" s="3"/>
      <c r="O566" s="3">
        <v>4</v>
      </c>
      <c r="P566" s="3"/>
      <c r="Q566" s="3"/>
      <c r="R566" s="3"/>
      <c r="S566" s="3"/>
      <c r="T566" s="3"/>
    </row>
    <row r="567" spans="1:20">
      <c r="A567" s="3" t="s">
        <v>389</v>
      </c>
      <c r="B567" s="3"/>
      <c r="C567" s="3">
        <v>5</v>
      </c>
      <c r="D567" s="3"/>
      <c r="E567" s="3" t="s">
        <v>2525</v>
      </c>
      <c r="F567" s="3" t="s">
        <v>2699</v>
      </c>
      <c r="G567" s="3" t="s">
        <v>2405</v>
      </c>
      <c r="H567" s="3" t="s">
        <v>39</v>
      </c>
      <c r="I567" s="3"/>
      <c r="J567" s="3"/>
      <c r="K567" s="3"/>
      <c r="L567" s="3"/>
      <c r="M567" s="3"/>
      <c r="N567" s="3"/>
      <c r="O567" s="3">
        <v>5</v>
      </c>
      <c r="P567" s="3"/>
      <c r="Q567" s="3"/>
      <c r="R567" s="3"/>
      <c r="S567" s="3"/>
      <c r="T567" s="3"/>
    </row>
    <row r="568" spans="1:20">
      <c r="A568" s="3" t="s">
        <v>392</v>
      </c>
      <c r="B568" s="3"/>
      <c r="C568" s="3">
        <v>5</v>
      </c>
      <c r="D568" s="3"/>
      <c r="E568" s="3" t="s">
        <v>70</v>
      </c>
      <c r="F568" s="3" t="s">
        <v>2701</v>
      </c>
      <c r="G568" s="3" t="s">
        <v>2405</v>
      </c>
      <c r="H568" s="3"/>
      <c r="I568" s="3"/>
      <c r="J568" s="3"/>
      <c r="K568" s="3"/>
      <c r="L568" s="3"/>
      <c r="M568" s="3"/>
      <c r="N568" s="3"/>
      <c r="O568" s="3">
        <v>5</v>
      </c>
      <c r="P568" s="3"/>
      <c r="Q568" s="3">
        <v>4</v>
      </c>
      <c r="R568" s="3"/>
      <c r="S568" s="3"/>
      <c r="T568" s="5">
        <v>-0.28239999999999998</v>
      </c>
    </row>
    <row r="569" spans="1:20">
      <c r="A569" s="3" t="s">
        <v>394</v>
      </c>
      <c r="B569" s="3"/>
      <c r="C569" s="3">
        <v>5</v>
      </c>
      <c r="D569" s="3"/>
      <c r="E569" s="3" t="s">
        <v>689</v>
      </c>
      <c r="F569" s="3" t="s">
        <v>2706</v>
      </c>
      <c r="G569" s="3" t="s">
        <v>2405</v>
      </c>
      <c r="H569" s="3" t="s">
        <v>23</v>
      </c>
      <c r="I569" s="3"/>
      <c r="J569" s="3"/>
      <c r="K569" s="3"/>
      <c r="L569" s="3"/>
      <c r="M569" s="3"/>
      <c r="N569" s="3"/>
      <c r="O569" s="3">
        <v>5</v>
      </c>
      <c r="P569" s="3"/>
      <c r="Q569" s="3">
        <v>2</v>
      </c>
      <c r="R569" s="3"/>
      <c r="S569" s="3"/>
      <c r="T569" s="3"/>
    </row>
    <row r="570" spans="1:20">
      <c r="A570" s="3" t="s">
        <v>411</v>
      </c>
      <c r="B570" s="3"/>
      <c r="C570" s="3">
        <v>5</v>
      </c>
      <c r="D570" s="3"/>
      <c r="E570" s="3" t="s">
        <v>551</v>
      </c>
      <c r="F570" s="3" t="s">
        <v>552</v>
      </c>
      <c r="G570" s="3" t="s">
        <v>496</v>
      </c>
      <c r="H570" s="3" t="s">
        <v>480</v>
      </c>
      <c r="I570" s="3"/>
      <c r="J570" s="3"/>
      <c r="K570" s="3"/>
      <c r="L570" s="3"/>
      <c r="M570" s="3"/>
      <c r="N570" s="3"/>
      <c r="O570" s="3">
        <v>5</v>
      </c>
      <c r="P570" s="3"/>
      <c r="Q570" s="3"/>
      <c r="R570" s="3"/>
      <c r="S570" s="6">
        <v>3139.5</v>
      </c>
      <c r="T570" s="5">
        <v>-0.8266</v>
      </c>
    </row>
    <row r="571" spans="1:20">
      <c r="A571" s="3" t="s">
        <v>418</v>
      </c>
      <c r="B571" s="3"/>
      <c r="C571" s="3">
        <v>5</v>
      </c>
      <c r="D571" s="3"/>
      <c r="E571" s="3" t="s">
        <v>1166</v>
      </c>
      <c r="F571" s="3" t="s">
        <v>3844</v>
      </c>
      <c r="G571" s="3" t="s">
        <v>3666</v>
      </c>
      <c r="H571" s="3"/>
      <c r="I571" s="3"/>
      <c r="J571" s="3"/>
      <c r="K571" s="3"/>
      <c r="L571" s="3"/>
      <c r="M571" s="3"/>
      <c r="N571" s="3"/>
      <c r="O571" s="3">
        <v>5</v>
      </c>
      <c r="P571" s="3"/>
      <c r="Q571" s="3">
        <v>2</v>
      </c>
      <c r="R571" s="3">
        <v>2</v>
      </c>
      <c r="S571" s="3"/>
      <c r="T571" s="3"/>
    </row>
    <row r="572" spans="1:20">
      <c r="A572" s="3" t="s">
        <v>426</v>
      </c>
      <c r="B572" s="3"/>
      <c r="C572" s="3">
        <v>5</v>
      </c>
      <c r="D572" s="3"/>
      <c r="E572" s="3" t="s">
        <v>1091</v>
      </c>
      <c r="F572" s="3" t="s">
        <v>3846</v>
      </c>
      <c r="G572" s="3" t="s">
        <v>3666</v>
      </c>
      <c r="H572" s="3"/>
      <c r="I572" s="3"/>
      <c r="J572" s="3"/>
      <c r="K572" s="3">
        <v>0</v>
      </c>
      <c r="L572" s="3">
        <v>2</v>
      </c>
      <c r="M572" s="3"/>
      <c r="N572" s="3" t="s">
        <v>388</v>
      </c>
      <c r="O572" s="3">
        <v>4</v>
      </c>
      <c r="P572" s="3"/>
      <c r="Q572" s="3">
        <v>2</v>
      </c>
      <c r="R572" s="3">
        <v>1</v>
      </c>
      <c r="S572" s="6">
        <v>8257502.8300000001</v>
      </c>
      <c r="T572" s="5">
        <v>-0.16839999999999999</v>
      </c>
    </row>
    <row r="573" spans="1:20">
      <c r="A573" s="3" t="s">
        <v>429</v>
      </c>
      <c r="B573" s="3"/>
      <c r="C573" s="3">
        <v>5</v>
      </c>
      <c r="D573" s="3"/>
      <c r="E573" s="3" t="s">
        <v>533</v>
      </c>
      <c r="F573" s="3" t="s">
        <v>4072</v>
      </c>
      <c r="G573" s="3" t="s">
        <v>4031</v>
      </c>
      <c r="H573" s="3"/>
      <c r="I573" s="3"/>
      <c r="J573" s="3"/>
      <c r="K573" s="3"/>
      <c r="L573" s="3"/>
      <c r="M573" s="3"/>
      <c r="N573" s="3"/>
      <c r="O573" s="3">
        <v>5</v>
      </c>
      <c r="P573" s="3"/>
      <c r="Q573" s="3">
        <v>2</v>
      </c>
      <c r="R573" s="3"/>
      <c r="S573" s="3"/>
      <c r="T573" s="3"/>
    </row>
    <row r="574" spans="1:20">
      <c r="A574" s="3" t="s">
        <v>438</v>
      </c>
      <c r="B574" s="3"/>
      <c r="C574" s="3">
        <v>4</v>
      </c>
      <c r="D574" s="3"/>
      <c r="E574" s="3" t="s">
        <v>343</v>
      </c>
      <c r="F574" s="3" t="s">
        <v>479</v>
      </c>
      <c r="G574" s="3" t="s">
        <v>29</v>
      </c>
      <c r="H574" s="3" t="s">
        <v>480</v>
      </c>
      <c r="I574" s="3"/>
      <c r="J574" s="3">
        <v>11</v>
      </c>
      <c r="K574" s="3"/>
      <c r="L574" s="3"/>
      <c r="M574" s="3"/>
      <c r="N574" s="3"/>
      <c r="O574" s="3">
        <v>3</v>
      </c>
      <c r="P574" s="3"/>
      <c r="Q574" s="3">
        <v>1</v>
      </c>
      <c r="R574" s="3"/>
      <c r="S574" s="3"/>
      <c r="T574" s="5">
        <v>-4.8899999999999999E-2</v>
      </c>
    </row>
    <row r="575" spans="1:20">
      <c r="A575" s="3" t="s">
        <v>441</v>
      </c>
      <c r="B575" s="3"/>
      <c r="C575" s="3">
        <v>4</v>
      </c>
      <c r="D575" s="3"/>
      <c r="E575" s="3" t="s">
        <v>476</v>
      </c>
      <c r="F575" s="3" t="s">
        <v>477</v>
      </c>
      <c r="G575" s="3" t="s">
        <v>131</v>
      </c>
      <c r="H575" s="3" t="s">
        <v>23</v>
      </c>
      <c r="I575" s="3"/>
      <c r="J575" s="3"/>
      <c r="K575" s="3"/>
      <c r="L575" s="3"/>
      <c r="M575" s="3"/>
      <c r="N575" s="3"/>
      <c r="O575" s="3">
        <v>4</v>
      </c>
      <c r="P575" s="3"/>
      <c r="Q575" s="3"/>
      <c r="R575" s="3">
        <v>2</v>
      </c>
      <c r="S575" s="6">
        <v>10839.67</v>
      </c>
      <c r="T575" s="5">
        <v>-0.37869999999999998</v>
      </c>
    </row>
    <row r="576" spans="1:20">
      <c r="A576" s="3" t="s">
        <v>451</v>
      </c>
      <c r="B576" s="3"/>
      <c r="C576" s="3">
        <v>4</v>
      </c>
      <c r="D576" s="3"/>
      <c r="E576" s="3" t="s">
        <v>482</v>
      </c>
      <c r="F576" s="3" t="s">
        <v>483</v>
      </c>
      <c r="G576" s="3" t="s">
        <v>131</v>
      </c>
      <c r="H576" s="3"/>
      <c r="I576" s="3"/>
      <c r="J576" s="3"/>
      <c r="K576" s="3"/>
      <c r="L576" s="3"/>
      <c r="M576" s="3"/>
      <c r="N576" s="3"/>
      <c r="O576" s="3">
        <v>3</v>
      </c>
      <c r="P576" s="3"/>
      <c r="Q576" s="3">
        <v>3</v>
      </c>
      <c r="R576" s="3">
        <v>2</v>
      </c>
      <c r="S576" s="3"/>
      <c r="T576" s="3"/>
    </row>
    <row r="577" spans="1:20">
      <c r="A577" s="3" t="s">
        <v>453</v>
      </c>
      <c r="B577" s="3"/>
      <c r="C577" s="3">
        <v>4</v>
      </c>
      <c r="D577" s="3"/>
      <c r="E577" s="3" t="s">
        <v>490</v>
      </c>
      <c r="F577" s="3" t="s">
        <v>491</v>
      </c>
      <c r="G577" s="3" t="s">
        <v>131</v>
      </c>
      <c r="H577" s="3"/>
      <c r="I577" s="3"/>
      <c r="J577" s="3"/>
      <c r="K577" s="3">
        <v>0</v>
      </c>
      <c r="L577" s="3">
        <v>2</v>
      </c>
      <c r="M577" s="3"/>
      <c r="N577" s="3" t="s">
        <v>77</v>
      </c>
      <c r="O577" s="3">
        <v>4</v>
      </c>
      <c r="P577" s="3"/>
      <c r="Q577" s="3">
        <v>1</v>
      </c>
      <c r="R577" s="3">
        <v>1</v>
      </c>
      <c r="S577" s="6">
        <v>131853.67000000001</v>
      </c>
      <c r="T577" s="5">
        <v>0.21199999999999999</v>
      </c>
    </row>
    <row r="578" spans="1:20">
      <c r="A578" s="3" t="s">
        <v>456</v>
      </c>
      <c r="B578" s="3"/>
      <c r="C578" s="3">
        <v>4</v>
      </c>
      <c r="D578" s="3"/>
      <c r="E578" s="3" t="s">
        <v>212</v>
      </c>
      <c r="F578" s="3" t="s">
        <v>495</v>
      </c>
      <c r="G578" s="3" t="s">
        <v>496</v>
      </c>
      <c r="H578" s="3"/>
      <c r="I578" s="3"/>
      <c r="J578" s="3"/>
      <c r="K578" s="3"/>
      <c r="L578" s="3"/>
      <c r="M578" s="3"/>
      <c r="N578" s="3"/>
      <c r="O578" s="3">
        <v>3</v>
      </c>
      <c r="P578" s="3"/>
      <c r="Q578" s="3"/>
      <c r="R578" s="3"/>
      <c r="S578" s="3"/>
      <c r="T578" s="3"/>
    </row>
    <row r="579" spans="1:20">
      <c r="A579" s="3" t="s">
        <v>457</v>
      </c>
      <c r="B579" s="3"/>
      <c r="C579" s="3">
        <v>4</v>
      </c>
      <c r="D579" s="3"/>
      <c r="E579" s="3" t="s">
        <v>70</v>
      </c>
      <c r="F579" s="3" t="s">
        <v>498</v>
      </c>
      <c r="G579" s="3" t="s">
        <v>496</v>
      </c>
      <c r="H579" s="3" t="s">
        <v>39</v>
      </c>
      <c r="I579" s="3"/>
      <c r="J579" s="3"/>
      <c r="K579" s="3"/>
      <c r="L579" s="3"/>
      <c r="M579" s="3"/>
      <c r="N579" s="3"/>
      <c r="O579" s="3">
        <v>4</v>
      </c>
      <c r="P579" s="3"/>
      <c r="Q579" s="3"/>
      <c r="R579" s="3">
        <v>2</v>
      </c>
      <c r="S579" s="6">
        <v>4229.5</v>
      </c>
      <c r="T579" s="5">
        <v>0.97350000000000003</v>
      </c>
    </row>
    <row r="580" spans="1:20">
      <c r="A580" s="3" t="s">
        <v>460</v>
      </c>
      <c r="B580" s="3"/>
      <c r="C580" s="3">
        <v>4</v>
      </c>
      <c r="D580" s="3"/>
      <c r="E580" s="3" t="s">
        <v>93</v>
      </c>
      <c r="F580" s="3" t="s">
        <v>500</v>
      </c>
      <c r="G580" s="3" t="s">
        <v>103</v>
      </c>
      <c r="H580" s="3" t="s">
        <v>23</v>
      </c>
      <c r="I580" s="3"/>
      <c r="J580" s="3"/>
      <c r="K580" s="3">
        <v>0</v>
      </c>
      <c r="L580" s="3">
        <v>1</v>
      </c>
      <c r="M580" s="3"/>
      <c r="N580" s="3" t="s">
        <v>40</v>
      </c>
      <c r="O580" s="3">
        <v>4</v>
      </c>
      <c r="P580" s="3"/>
      <c r="Q580" s="3">
        <v>2</v>
      </c>
      <c r="R580" s="3"/>
      <c r="S580" s="3"/>
      <c r="T580" s="3"/>
    </row>
    <row r="581" spans="1:20">
      <c r="A581" s="3" t="s">
        <v>466</v>
      </c>
      <c r="B581" s="3"/>
      <c r="C581" s="3">
        <v>4</v>
      </c>
      <c r="D581" s="3"/>
      <c r="E581" s="3" t="s">
        <v>149</v>
      </c>
      <c r="F581" s="3" t="s">
        <v>504</v>
      </c>
      <c r="G581" s="3" t="s">
        <v>29</v>
      </c>
      <c r="H581" s="3"/>
      <c r="I581" s="3"/>
      <c r="J581" s="3"/>
      <c r="K581" s="3">
        <v>0</v>
      </c>
      <c r="L581" s="3">
        <v>2</v>
      </c>
      <c r="M581" s="3"/>
      <c r="N581" s="3" t="s">
        <v>40</v>
      </c>
      <c r="O581" s="3">
        <v>4</v>
      </c>
      <c r="P581" s="3"/>
      <c r="Q581" s="3">
        <v>4</v>
      </c>
      <c r="R581" s="3"/>
      <c r="S581" s="3"/>
      <c r="T581" s="3"/>
    </row>
    <row r="582" spans="1:20">
      <c r="A582" s="3" t="s">
        <v>472</v>
      </c>
      <c r="B582" s="3"/>
      <c r="C582" s="3">
        <v>4</v>
      </c>
      <c r="D582" s="3"/>
      <c r="E582" s="3" t="s">
        <v>307</v>
      </c>
      <c r="F582" s="3" t="s">
        <v>506</v>
      </c>
      <c r="G582" s="3" t="s">
        <v>29</v>
      </c>
      <c r="H582" s="3" t="s">
        <v>23</v>
      </c>
      <c r="I582" s="3"/>
      <c r="J582" s="3"/>
      <c r="K582" s="3">
        <v>0</v>
      </c>
      <c r="L582" s="3">
        <v>0</v>
      </c>
      <c r="M582" s="3"/>
      <c r="N582" s="3" t="s">
        <v>25</v>
      </c>
      <c r="O582" s="3">
        <v>4</v>
      </c>
      <c r="P582" s="3"/>
      <c r="Q582" s="3">
        <v>2</v>
      </c>
      <c r="R582" s="3"/>
      <c r="S582" s="3"/>
      <c r="T582" s="3"/>
    </row>
    <row r="583" spans="1:20">
      <c r="A583" s="3" t="s">
        <v>392</v>
      </c>
      <c r="B583" s="3"/>
      <c r="C583" s="3">
        <v>4</v>
      </c>
      <c r="D583" s="3"/>
      <c r="E583" s="3" t="s">
        <v>508</v>
      </c>
      <c r="F583" s="3" t="s">
        <v>509</v>
      </c>
      <c r="G583" s="3" t="s">
        <v>29</v>
      </c>
      <c r="H583" s="3" t="s">
        <v>39</v>
      </c>
      <c r="I583" s="3"/>
      <c r="J583" s="3"/>
      <c r="K583" s="3"/>
      <c r="L583" s="3"/>
      <c r="M583" s="3"/>
      <c r="N583" s="3"/>
      <c r="O583" s="3">
        <v>4</v>
      </c>
      <c r="P583" s="3"/>
      <c r="Q583" s="3">
        <v>1</v>
      </c>
      <c r="R583" s="3">
        <v>4</v>
      </c>
      <c r="S583" s="3"/>
      <c r="T583" s="3"/>
    </row>
    <row r="584" spans="1:20">
      <c r="A584" s="3" t="s">
        <v>2634</v>
      </c>
      <c r="B584" s="3"/>
      <c r="C584" s="3">
        <v>4</v>
      </c>
      <c r="D584" s="3"/>
      <c r="E584" s="3" t="s">
        <v>59</v>
      </c>
      <c r="F584" s="3" t="s">
        <v>511</v>
      </c>
      <c r="G584" s="3" t="s">
        <v>29</v>
      </c>
      <c r="H584" s="3" t="s">
        <v>23</v>
      </c>
      <c r="I584" s="3"/>
      <c r="J584" s="3"/>
      <c r="K584" s="3"/>
      <c r="L584" s="3"/>
      <c r="M584" s="3"/>
      <c r="N584" s="3"/>
      <c r="O584" s="3">
        <v>4</v>
      </c>
      <c r="P584" s="3"/>
      <c r="Q584" s="3">
        <v>3</v>
      </c>
      <c r="R584" s="3"/>
      <c r="S584" s="3"/>
      <c r="T584" s="3"/>
    </row>
    <row r="585" spans="1:20">
      <c r="A585" s="3" t="s">
        <v>2636</v>
      </c>
      <c r="B585" s="3"/>
      <c r="C585" s="3">
        <v>4</v>
      </c>
      <c r="D585" s="3"/>
      <c r="E585" s="3" t="s">
        <v>513</v>
      </c>
      <c r="F585" s="3" t="s">
        <v>514</v>
      </c>
      <c r="G585" s="3" t="s">
        <v>29</v>
      </c>
      <c r="H585" s="3" t="s">
        <v>39</v>
      </c>
      <c r="I585" s="3"/>
      <c r="J585" s="3"/>
      <c r="K585" s="3"/>
      <c r="L585" s="3"/>
      <c r="M585" s="3"/>
      <c r="N585" s="3"/>
      <c r="O585" s="3">
        <v>4</v>
      </c>
      <c r="P585" s="3"/>
      <c r="Q585" s="3"/>
      <c r="R585" s="3">
        <v>1</v>
      </c>
      <c r="S585" s="3"/>
      <c r="T585" s="3"/>
    </row>
    <row r="586" spans="1:20">
      <c r="A586" s="3" t="s">
        <v>2638</v>
      </c>
      <c r="B586" s="3"/>
      <c r="C586" s="3">
        <v>4</v>
      </c>
      <c r="D586" s="3"/>
      <c r="E586" s="3" t="s">
        <v>70</v>
      </c>
      <c r="F586" s="3" t="s">
        <v>517</v>
      </c>
      <c r="G586" s="3" t="s">
        <v>29</v>
      </c>
      <c r="H586" s="3"/>
      <c r="I586" s="3"/>
      <c r="J586" s="3"/>
      <c r="K586" s="3"/>
      <c r="L586" s="3"/>
      <c r="M586" s="3"/>
      <c r="N586" s="3"/>
      <c r="O586" s="3">
        <v>4</v>
      </c>
      <c r="P586" s="3"/>
      <c r="Q586" s="3"/>
      <c r="R586" s="3"/>
      <c r="S586" s="3"/>
      <c r="T586" s="3"/>
    </row>
    <row r="587" spans="1:20">
      <c r="A587" s="3" t="s">
        <v>2640</v>
      </c>
      <c r="B587" s="3"/>
      <c r="C587" s="3">
        <v>4</v>
      </c>
      <c r="D587" s="3"/>
      <c r="E587" s="3" t="s">
        <v>48</v>
      </c>
      <c r="F587" s="3" t="s">
        <v>2669</v>
      </c>
      <c r="G587" s="3" t="s">
        <v>2405</v>
      </c>
      <c r="H587" s="3"/>
      <c r="I587" s="3"/>
      <c r="J587" s="3"/>
      <c r="K587" s="3"/>
      <c r="L587" s="3"/>
      <c r="M587" s="3"/>
      <c r="N587" s="3"/>
      <c r="O587" s="3">
        <v>4</v>
      </c>
      <c r="P587" s="3"/>
      <c r="Q587" s="3">
        <v>1</v>
      </c>
      <c r="R587" s="3"/>
      <c r="S587" s="3"/>
      <c r="T587" s="3"/>
    </row>
    <row r="588" spans="1:20">
      <c r="A588" s="3" t="s">
        <v>2642</v>
      </c>
      <c r="B588" s="3"/>
      <c r="C588" s="3">
        <v>4</v>
      </c>
      <c r="D588" s="3"/>
      <c r="E588" s="3" t="s">
        <v>533</v>
      </c>
      <c r="F588" s="3" t="s">
        <v>2671</v>
      </c>
      <c r="G588" s="3" t="s">
        <v>2672</v>
      </c>
      <c r="H588" s="3" t="s">
        <v>23</v>
      </c>
      <c r="I588" s="3"/>
      <c r="J588" s="3"/>
      <c r="K588" s="3"/>
      <c r="L588" s="3"/>
      <c r="M588" s="3"/>
      <c r="N588" s="3"/>
      <c r="O588" s="3">
        <v>4</v>
      </c>
      <c r="P588" s="3"/>
      <c r="Q588" s="3">
        <v>3</v>
      </c>
      <c r="R588" s="3">
        <v>2</v>
      </c>
      <c r="S588" s="6">
        <v>1745.33</v>
      </c>
      <c r="T588" s="5">
        <v>-0.5998</v>
      </c>
    </row>
    <row r="589" spans="1:20">
      <c r="A589" s="3" t="s">
        <v>2645</v>
      </c>
      <c r="B589" s="3"/>
      <c r="C589" s="3">
        <v>4</v>
      </c>
      <c r="D589" s="3"/>
      <c r="E589" s="3" t="s">
        <v>70</v>
      </c>
      <c r="F589" s="3" t="s">
        <v>2678</v>
      </c>
      <c r="G589" s="3" t="s">
        <v>2405</v>
      </c>
      <c r="H589" s="3"/>
      <c r="I589" s="3"/>
      <c r="J589" s="3"/>
      <c r="K589" s="3"/>
      <c r="L589" s="3"/>
      <c r="M589" s="3"/>
      <c r="N589" s="3"/>
      <c r="O589" s="3">
        <v>3</v>
      </c>
      <c r="P589" s="3"/>
      <c r="Q589" s="3"/>
      <c r="R589" s="3">
        <v>1</v>
      </c>
      <c r="S589" s="6">
        <v>20601.669999999998</v>
      </c>
      <c r="T589" s="5">
        <v>9.9099999999999994E-2</v>
      </c>
    </row>
    <row r="590" spans="1:20">
      <c r="A590" s="3" t="s">
        <v>438</v>
      </c>
      <c r="B590" s="3"/>
      <c r="C590" s="3">
        <v>4</v>
      </c>
      <c r="D590" s="3"/>
      <c r="E590" s="3" t="s">
        <v>93</v>
      </c>
      <c r="F590" s="3" t="s">
        <v>500</v>
      </c>
      <c r="G590" s="3" t="s">
        <v>103</v>
      </c>
      <c r="H590" s="3" t="s">
        <v>23</v>
      </c>
      <c r="I590" s="3"/>
      <c r="J590" s="3"/>
      <c r="K590" s="3">
        <v>0</v>
      </c>
      <c r="L590" s="3">
        <v>1</v>
      </c>
      <c r="M590" s="3"/>
      <c r="N590" s="3" t="s">
        <v>40</v>
      </c>
      <c r="O590" s="3">
        <v>4</v>
      </c>
      <c r="P590" s="3"/>
      <c r="Q590" s="3">
        <v>2</v>
      </c>
      <c r="R590" s="3"/>
      <c r="S590" s="3"/>
      <c r="T590" s="3"/>
    </row>
    <row r="591" spans="1:20">
      <c r="A591" s="3" t="s">
        <v>2652</v>
      </c>
      <c r="B591" s="3"/>
      <c r="C591" s="3">
        <v>4</v>
      </c>
      <c r="D591" s="3"/>
      <c r="E591" s="3" t="s">
        <v>2682</v>
      </c>
      <c r="F591" s="3" t="s">
        <v>2683</v>
      </c>
      <c r="G591" s="3" t="s">
        <v>2405</v>
      </c>
      <c r="H591" s="3"/>
      <c r="I591" s="3"/>
      <c r="J591" s="3"/>
      <c r="K591" s="3"/>
      <c r="L591" s="3"/>
      <c r="M591" s="3"/>
      <c r="N591" s="3"/>
      <c r="O591" s="3">
        <v>3</v>
      </c>
      <c r="P591" s="3"/>
      <c r="Q591" s="3"/>
      <c r="R591" s="3">
        <v>1</v>
      </c>
      <c r="S591" s="3"/>
      <c r="T591" s="3"/>
    </row>
    <row r="592" spans="1:20">
      <c r="A592" s="3" t="s">
        <v>2657</v>
      </c>
      <c r="B592" s="3"/>
      <c r="C592" s="3">
        <v>4</v>
      </c>
      <c r="D592" s="3"/>
      <c r="E592" s="3" t="s">
        <v>2685</v>
      </c>
      <c r="F592" s="3" t="s">
        <v>2686</v>
      </c>
      <c r="G592" s="3" t="s">
        <v>2405</v>
      </c>
      <c r="H592" s="3" t="s">
        <v>480</v>
      </c>
      <c r="I592" s="3"/>
      <c r="J592" s="3"/>
      <c r="K592" s="3"/>
      <c r="L592" s="3"/>
      <c r="M592" s="3"/>
      <c r="N592" s="3"/>
      <c r="O592" s="3">
        <v>4</v>
      </c>
      <c r="P592" s="3"/>
      <c r="Q592" s="3"/>
      <c r="R592" s="3"/>
      <c r="S592" s="3"/>
      <c r="T592" s="3"/>
    </row>
    <row r="593" spans="1:20">
      <c r="A593" s="3" t="s">
        <v>2660</v>
      </c>
      <c r="B593" s="3"/>
      <c r="C593" s="3">
        <v>4</v>
      </c>
      <c r="D593" s="3"/>
      <c r="E593" s="3" t="s">
        <v>1068</v>
      </c>
      <c r="F593" s="3" t="s">
        <v>2690</v>
      </c>
      <c r="G593" s="3" t="s">
        <v>2405</v>
      </c>
      <c r="H593" s="3"/>
      <c r="I593" s="3"/>
      <c r="J593" s="3"/>
      <c r="K593" s="3"/>
      <c r="L593" s="3"/>
      <c r="M593" s="3"/>
      <c r="N593" s="3"/>
      <c r="O593" s="3">
        <v>4</v>
      </c>
      <c r="P593" s="3"/>
      <c r="Q593" s="3"/>
      <c r="R593" s="3"/>
      <c r="S593" s="3"/>
      <c r="T593" s="3"/>
    </row>
    <row r="594" spans="1:20">
      <c r="A594" s="3" t="s">
        <v>2662</v>
      </c>
      <c r="B594" s="3"/>
      <c r="C594" s="3">
        <v>4</v>
      </c>
      <c r="D594" s="3"/>
      <c r="E594" s="3" t="s">
        <v>212</v>
      </c>
      <c r="F594" s="3" t="s">
        <v>495</v>
      </c>
      <c r="G594" s="3" t="s">
        <v>496</v>
      </c>
      <c r="H594" s="3"/>
      <c r="I594" s="3"/>
      <c r="J594" s="3"/>
      <c r="K594" s="3"/>
      <c r="L594" s="3"/>
      <c r="M594" s="3"/>
      <c r="N594" s="3"/>
      <c r="O594" s="3">
        <v>3</v>
      </c>
      <c r="P594" s="3"/>
      <c r="Q594" s="3"/>
      <c r="R594" s="3"/>
      <c r="S594" s="3"/>
      <c r="T594" s="3"/>
    </row>
    <row r="595" spans="1:20">
      <c r="A595" s="3" t="s">
        <v>2664</v>
      </c>
      <c r="B595" s="3"/>
      <c r="C595" s="3">
        <v>4</v>
      </c>
      <c r="D595" s="3"/>
      <c r="E595" s="3" t="s">
        <v>70</v>
      </c>
      <c r="F595" s="3" t="s">
        <v>498</v>
      </c>
      <c r="G595" s="3" t="s">
        <v>496</v>
      </c>
      <c r="H595" s="3" t="s">
        <v>39</v>
      </c>
      <c r="I595" s="3"/>
      <c r="J595" s="3"/>
      <c r="K595" s="3"/>
      <c r="L595" s="3"/>
      <c r="M595" s="3"/>
      <c r="N595" s="3"/>
      <c r="O595" s="3">
        <v>4</v>
      </c>
      <c r="P595" s="3"/>
      <c r="Q595" s="3"/>
      <c r="R595" s="3">
        <v>2</v>
      </c>
      <c r="S595" s="6">
        <v>4229.5</v>
      </c>
      <c r="T595" s="5">
        <v>0.97350000000000003</v>
      </c>
    </row>
    <row r="596" spans="1:20">
      <c r="A596" s="3" t="s">
        <v>2666</v>
      </c>
      <c r="B596" s="3"/>
      <c r="C596" s="3">
        <v>4</v>
      </c>
      <c r="D596" s="3"/>
      <c r="E596" s="3" t="s">
        <v>792</v>
      </c>
      <c r="F596" s="3" t="s">
        <v>3824</v>
      </c>
      <c r="G596" s="3" t="s">
        <v>3666</v>
      </c>
      <c r="H596" s="3"/>
      <c r="I596" s="3"/>
      <c r="J596" s="3"/>
      <c r="K596" s="3">
        <v>97</v>
      </c>
      <c r="L596" s="3">
        <v>0</v>
      </c>
      <c r="M596" s="3" t="s">
        <v>811</v>
      </c>
      <c r="N596" s="3"/>
      <c r="O596" s="3">
        <v>4</v>
      </c>
      <c r="P596" s="3"/>
      <c r="Q596" s="3">
        <v>1</v>
      </c>
      <c r="R596" s="3">
        <v>1</v>
      </c>
      <c r="S596" s="6">
        <v>5828440.8300000001</v>
      </c>
      <c r="T596" s="5">
        <v>5.9400000000000001E-2</v>
      </c>
    </row>
    <row r="597" spans="1:20">
      <c r="A597" s="3" t="s">
        <v>3796</v>
      </c>
      <c r="B597" s="3"/>
      <c r="C597" s="3">
        <v>4</v>
      </c>
      <c r="D597" s="3"/>
      <c r="E597" s="3" t="s">
        <v>2397</v>
      </c>
      <c r="F597" s="3" t="s">
        <v>3826</v>
      </c>
      <c r="G597" s="3" t="s">
        <v>3666</v>
      </c>
      <c r="H597" s="3"/>
      <c r="I597" s="3"/>
      <c r="J597" s="3"/>
      <c r="K597" s="3">
        <v>0</v>
      </c>
      <c r="L597" s="3">
        <v>18</v>
      </c>
      <c r="M597" s="3"/>
      <c r="N597" s="3" t="s">
        <v>25</v>
      </c>
      <c r="O597" s="3">
        <v>4</v>
      </c>
      <c r="P597" s="3"/>
      <c r="Q597" s="3">
        <v>2</v>
      </c>
      <c r="R597" s="3">
        <v>1</v>
      </c>
      <c r="S597" s="6">
        <v>107102.83</v>
      </c>
      <c r="T597" s="5">
        <v>-6.4999999999999997E-3</v>
      </c>
    </row>
    <row r="598" spans="1:20">
      <c r="A598" s="3" t="s">
        <v>3802</v>
      </c>
      <c r="B598" s="3"/>
      <c r="C598" s="3">
        <v>4</v>
      </c>
      <c r="D598" s="3"/>
      <c r="E598" s="3" t="s">
        <v>202</v>
      </c>
      <c r="F598" s="3" t="s">
        <v>3830</v>
      </c>
      <c r="G598" s="3" t="s">
        <v>3666</v>
      </c>
      <c r="H598" s="3"/>
      <c r="I598" s="3"/>
      <c r="J598" s="3"/>
      <c r="K598" s="4">
        <v>1187</v>
      </c>
      <c r="L598" s="3">
        <v>66</v>
      </c>
      <c r="M598" s="3" t="s">
        <v>24</v>
      </c>
      <c r="N598" s="3" t="s">
        <v>25</v>
      </c>
      <c r="O598" s="3">
        <v>4</v>
      </c>
      <c r="P598" s="3"/>
      <c r="Q598" s="3"/>
      <c r="R598" s="3"/>
      <c r="S598" s="6">
        <v>5949101.1699999999</v>
      </c>
      <c r="T598" s="5">
        <v>-8.8300000000000003E-2</v>
      </c>
    </row>
    <row r="599" spans="1:20">
      <c r="A599" s="3" t="s">
        <v>3804</v>
      </c>
      <c r="B599" s="3"/>
      <c r="C599" s="3">
        <v>4</v>
      </c>
      <c r="D599" s="3"/>
      <c r="E599" s="3" t="s">
        <v>27</v>
      </c>
      <c r="F599" s="3" t="s">
        <v>3832</v>
      </c>
      <c r="G599" s="3" t="s">
        <v>3666</v>
      </c>
      <c r="H599" s="3"/>
      <c r="I599" s="3"/>
      <c r="J599" s="3"/>
      <c r="K599" s="3"/>
      <c r="L599" s="3"/>
      <c r="M599" s="3"/>
      <c r="N599" s="3"/>
      <c r="O599" s="3">
        <v>4</v>
      </c>
      <c r="P599" s="3"/>
      <c r="Q599" s="3"/>
      <c r="R599" s="3"/>
      <c r="S599" s="6">
        <v>919747.5</v>
      </c>
      <c r="T599" s="5">
        <v>-6.9699999999999998E-2</v>
      </c>
    </row>
    <row r="600" spans="1:20">
      <c r="A600" s="3" t="s">
        <v>3806</v>
      </c>
      <c r="B600" s="3"/>
      <c r="C600" s="3">
        <v>4</v>
      </c>
      <c r="D600" s="3"/>
      <c r="E600" s="3" t="s">
        <v>1035</v>
      </c>
      <c r="F600" s="3" t="s">
        <v>3834</v>
      </c>
      <c r="G600" s="3" t="s">
        <v>3666</v>
      </c>
      <c r="H600" s="3"/>
      <c r="I600" s="3"/>
      <c r="J600" s="3"/>
      <c r="K600" s="3"/>
      <c r="L600" s="3"/>
      <c r="M600" s="3"/>
      <c r="N600" s="3"/>
      <c r="O600" s="3">
        <v>2</v>
      </c>
      <c r="P600" s="3"/>
      <c r="Q600" s="3">
        <v>2</v>
      </c>
      <c r="R600" s="3">
        <v>1</v>
      </c>
      <c r="S600" s="4">
        <v>5580916</v>
      </c>
      <c r="T600" s="5">
        <v>-0.15529999999999999</v>
      </c>
    </row>
    <row r="601" spans="1:20">
      <c r="A601" s="3" t="s">
        <v>3809</v>
      </c>
      <c r="B601" s="3"/>
      <c r="C601" s="3">
        <v>4</v>
      </c>
      <c r="D601" s="3"/>
      <c r="E601" s="3" t="s">
        <v>3420</v>
      </c>
      <c r="F601" s="3" t="s">
        <v>4070</v>
      </c>
      <c r="G601" s="3" t="s">
        <v>4031</v>
      </c>
      <c r="H601" s="3"/>
      <c r="I601" s="3"/>
      <c r="J601" s="3"/>
      <c r="K601" s="3"/>
      <c r="L601" s="3"/>
      <c r="M601" s="3"/>
      <c r="N601" s="3"/>
      <c r="O601" s="3">
        <v>4</v>
      </c>
      <c r="P601" s="3"/>
      <c r="Q601" s="3"/>
      <c r="R601" s="3">
        <v>3</v>
      </c>
      <c r="S601" s="3"/>
      <c r="T601" s="3"/>
    </row>
    <row r="602" spans="1:20">
      <c r="A602" s="3" t="s">
        <v>3811</v>
      </c>
      <c r="B602" s="3"/>
      <c r="C602" s="3">
        <v>3</v>
      </c>
      <c r="D602" s="3"/>
      <c r="E602" s="3" t="s">
        <v>447</v>
      </c>
      <c r="F602" s="3" t="s">
        <v>448</v>
      </c>
      <c r="G602" s="3" t="s">
        <v>29</v>
      </c>
      <c r="H602" s="3"/>
      <c r="I602" s="3"/>
      <c r="J602" s="3">
        <v>44</v>
      </c>
      <c r="K602" s="3"/>
      <c r="L602" s="3"/>
      <c r="M602" s="3"/>
      <c r="N602" s="3"/>
      <c r="O602" s="3">
        <v>3</v>
      </c>
      <c r="P602" s="3"/>
      <c r="Q602" s="3"/>
      <c r="R602" s="3">
        <v>1</v>
      </c>
      <c r="S602" s="3"/>
      <c r="T602" s="3"/>
    </row>
    <row r="603" spans="1:20">
      <c r="A603" s="3" t="s">
        <v>3814</v>
      </c>
      <c r="B603" s="3"/>
      <c r="C603" s="3">
        <v>3</v>
      </c>
      <c r="D603" s="3"/>
      <c r="E603" s="3" t="s">
        <v>70</v>
      </c>
      <c r="F603" s="3" t="s">
        <v>399</v>
      </c>
      <c r="G603" s="3" t="s">
        <v>29</v>
      </c>
      <c r="H603" s="3"/>
      <c r="I603" s="3"/>
      <c r="J603" s="3">
        <v>24</v>
      </c>
      <c r="K603" s="3"/>
      <c r="L603" s="3"/>
      <c r="M603" s="3"/>
      <c r="N603" s="3"/>
      <c r="O603" s="3">
        <v>3</v>
      </c>
      <c r="P603" s="3"/>
      <c r="Q603" s="3"/>
      <c r="R603" s="3"/>
      <c r="S603" s="3"/>
      <c r="T603" s="3"/>
    </row>
    <row r="604" spans="1:20">
      <c r="A604" s="3" t="s">
        <v>3817</v>
      </c>
      <c r="B604" s="3"/>
      <c r="C604" s="3">
        <v>3</v>
      </c>
      <c r="D604" s="3"/>
      <c r="E604" s="3" t="s">
        <v>464</v>
      </c>
      <c r="F604" s="3" t="s">
        <v>465</v>
      </c>
      <c r="G604" s="3" t="s">
        <v>29</v>
      </c>
      <c r="H604" s="3"/>
      <c r="I604" s="3"/>
      <c r="J604" s="3">
        <v>13</v>
      </c>
      <c r="K604" s="3"/>
      <c r="L604" s="3"/>
      <c r="M604" s="3"/>
      <c r="N604" s="3"/>
      <c r="O604" s="3">
        <v>3</v>
      </c>
      <c r="P604" s="3"/>
      <c r="Q604" s="3"/>
      <c r="R604" s="3"/>
      <c r="S604" s="3"/>
      <c r="T604" s="3"/>
    </row>
    <row r="605" spans="1:20">
      <c r="A605" s="3" t="s">
        <v>3821</v>
      </c>
      <c r="B605" s="3"/>
      <c r="C605" s="3">
        <v>3</v>
      </c>
      <c r="D605" s="3"/>
      <c r="E605" s="3" t="s">
        <v>251</v>
      </c>
      <c r="F605" s="3" t="s">
        <v>406</v>
      </c>
      <c r="G605" s="3" t="s">
        <v>407</v>
      </c>
      <c r="H605" s="3" t="s">
        <v>132</v>
      </c>
      <c r="I605" s="3"/>
      <c r="J605" s="3">
        <v>12</v>
      </c>
      <c r="K605" s="3"/>
      <c r="L605" s="3"/>
      <c r="M605" s="3"/>
      <c r="N605" s="3"/>
      <c r="O605" s="3">
        <v>3</v>
      </c>
      <c r="P605" s="3"/>
      <c r="Q605" s="3"/>
      <c r="R605" s="3"/>
      <c r="S605" s="3"/>
      <c r="T605" s="3"/>
    </row>
    <row r="606" spans="1:20">
      <c r="A606" s="3" t="s">
        <v>4065</v>
      </c>
      <c r="B606" s="3"/>
      <c r="C606" s="3">
        <v>3</v>
      </c>
      <c r="D606" s="3"/>
      <c r="E606" s="3" t="s">
        <v>409</v>
      </c>
      <c r="F606" s="3" t="s">
        <v>410</v>
      </c>
      <c r="G606" s="3" t="s">
        <v>29</v>
      </c>
      <c r="H606" s="3" t="s">
        <v>376</v>
      </c>
      <c r="I606" s="3"/>
      <c r="J606" s="3">
        <v>12</v>
      </c>
      <c r="K606" s="3"/>
      <c r="L606" s="3"/>
      <c r="M606" s="3"/>
      <c r="N606" s="3"/>
      <c r="O606" s="3">
        <v>3</v>
      </c>
      <c r="P606" s="3"/>
      <c r="Q606" s="3">
        <v>1</v>
      </c>
      <c r="R606" s="3"/>
      <c r="S606" s="3"/>
      <c r="T606" s="3"/>
    </row>
    <row r="607" spans="1:20">
      <c r="A607" s="3" t="s">
        <v>4067</v>
      </c>
      <c r="B607" s="3"/>
      <c r="C607" s="3">
        <v>3</v>
      </c>
      <c r="D607" s="3"/>
      <c r="E607" s="3" t="s">
        <v>73</v>
      </c>
      <c r="F607" s="3" t="s">
        <v>432</v>
      </c>
      <c r="G607" s="3" t="s">
        <v>29</v>
      </c>
      <c r="H607" s="3" t="s">
        <v>39</v>
      </c>
      <c r="I607" s="3"/>
      <c r="J607" s="3">
        <v>12</v>
      </c>
      <c r="K607" s="3"/>
      <c r="L607" s="3"/>
      <c r="M607" s="3"/>
      <c r="N607" s="3"/>
      <c r="O607" s="3">
        <v>3</v>
      </c>
      <c r="P607" s="3"/>
      <c r="Q607" s="3"/>
      <c r="R607" s="3"/>
      <c r="S607" s="3"/>
      <c r="T607" s="3"/>
    </row>
    <row r="608" spans="1:20">
      <c r="A608" s="3" t="s">
        <v>4205</v>
      </c>
      <c r="B608" s="3"/>
      <c r="C608" s="3">
        <v>3</v>
      </c>
      <c r="D608" s="3"/>
      <c r="E608" s="3" t="s">
        <v>251</v>
      </c>
      <c r="F608" s="3" t="s">
        <v>406</v>
      </c>
      <c r="G608" s="3" t="s">
        <v>407</v>
      </c>
      <c r="H608" s="3" t="s">
        <v>132</v>
      </c>
      <c r="I608" s="3"/>
      <c r="J608" s="3">
        <v>12</v>
      </c>
      <c r="K608" s="3"/>
      <c r="L608" s="3"/>
      <c r="M608" s="3"/>
      <c r="N608" s="3"/>
      <c r="O608" s="3">
        <v>3</v>
      </c>
      <c r="P608" s="3"/>
      <c r="Q608" s="3"/>
      <c r="R608" s="3"/>
      <c r="S608" s="3"/>
      <c r="T608" s="3"/>
    </row>
    <row r="609" spans="1:20">
      <c r="A609" s="3" t="s">
        <v>319</v>
      </c>
      <c r="B609" s="3"/>
      <c r="C609" s="3">
        <v>3</v>
      </c>
      <c r="D609" s="3"/>
      <c r="E609" s="3" t="s">
        <v>251</v>
      </c>
      <c r="F609" s="3" t="s">
        <v>406</v>
      </c>
      <c r="G609" s="3" t="s">
        <v>407</v>
      </c>
      <c r="H609" s="3" t="s">
        <v>132</v>
      </c>
      <c r="I609" s="3"/>
      <c r="J609" s="3">
        <v>12</v>
      </c>
      <c r="K609" s="3"/>
      <c r="L609" s="3"/>
      <c r="M609" s="3"/>
      <c r="N609" s="3"/>
      <c r="O609" s="3">
        <v>3</v>
      </c>
      <c r="P609" s="3"/>
      <c r="Q609" s="3"/>
      <c r="R609" s="3"/>
      <c r="S609" s="3"/>
      <c r="T609" s="3"/>
    </row>
    <row r="610" spans="1:20">
      <c r="A610" s="3" t="s">
        <v>275</v>
      </c>
      <c r="B610" s="3"/>
      <c r="C610" s="3">
        <v>3</v>
      </c>
      <c r="D610" s="3"/>
      <c r="E610" s="3" t="s">
        <v>371</v>
      </c>
      <c r="F610" s="3" t="s">
        <v>401</v>
      </c>
      <c r="G610" s="3" t="s">
        <v>29</v>
      </c>
      <c r="H610" s="3" t="s">
        <v>23</v>
      </c>
      <c r="I610" s="3"/>
      <c r="J610" s="3">
        <v>10</v>
      </c>
      <c r="K610" s="3"/>
      <c r="L610" s="3"/>
      <c r="M610" s="3"/>
      <c r="N610" s="3"/>
      <c r="O610" s="3">
        <v>3</v>
      </c>
      <c r="P610" s="3"/>
      <c r="Q610" s="3"/>
      <c r="R610" s="3"/>
      <c r="S610" s="3"/>
      <c r="T610" s="3"/>
    </row>
    <row r="611" spans="1:20">
      <c r="A611" s="3" t="s">
        <v>297</v>
      </c>
      <c r="B611" s="3"/>
      <c r="C611" s="3">
        <v>3</v>
      </c>
      <c r="D611" s="3"/>
      <c r="E611" s="3" t="s">
        <v>48</v>
      </c>
      <c r="F611" s="3" t="s">
        <v>417</v>
      </c>
      <c r="G611" s="3" t="s">
        <v>29</v>
      </c>
      <c r="H611" s="3"/>
      <c r="I611" s="3"/>
      <c r="J611" s="3">
        <v>8</v>
      </c>
      <c r="K611" s="3"/>
      <c r="L611" s="3"/>
      <c r="M611" s="3"/>
      <c r="N611" s="3"/>
      <c r="O611" s="3">
        <v>3</v>
      </c>
      <c r="P611" s="3"/>
      <c r="Q611" s="3">
        <v>1</v>
      </c>
      <c r="R611" s="3"/>
      <c r="S611" s="3"/>
      <c r="T611" s="3"/>
    </row>
    <row r="612" spans="1:20">
      <c r="A612" s="3" t="s">
        <v>351</v>
      </c>
      <c r="B612" s="3"/>
      <c r="C612" s="3">
        <v>3</v>
      </c>
      <c r="D612" s="3"/>
      <c r="E612" s="3" t="s">
        <v>470</v>
      </c>
      <c r="F612" s="3" t="s">
        <v>471</v>
      </c>
      <c r="G612" s="3" t="s">
        <v>29</v>
      </c>
      <c r="H612" s="3"/>
      <c r="I612" s="3"/>
      <c r="J612" s="3">
        <v>5</v>
      </c>
      <c r="K612" s="3"/>
      <c r="L612" s="3"/>
      <c r="M612" s="3"/>
      <c r="N612" s="3"/>
      <c r="O612" s="3">
        <v>3</v>
      </c>
      <c r="P612" s="3"/>
      <c r="Q612" s="3"/>
      <c r="R612" s="3"/>
      <c r="S612" s="3"/>
      <c r="T612" s="5">
        <v>0.65810000000000002</v>
      </c>
    </row>
    <row r="613" spans="1:20">
      <c r="A613" s="3" t="s">
        <v>2566</v>
      </c>
      <c r="B613" s="3"/>
      <c r="C613" s="3">
        <v>3</v>
      </c>
      <c r="D613" s="3"/>
      <c r="E613" s="3" t="s">
        <v>70</v>
      </c>
      <c r="F613" s="3" t="s">
        <v>387</v>
      </c>
      <c r="G613" s="3" t="s">
        <v>29</v>
      </c>
      <c r="H613" s="3"/>
      <c r="I613" s="3"/>
      <c r="J613" s="3"/>
      <c r="K613" s="3">
        <v>0</v>
      </c>
      <c r="L613" s="3">
        <v>1</v>
      </c>
      <c r="M613" s="3"/>
      <c r="N613" s="3" t="s">
        <v>388</v>
      </c>
      <c r="O613" s="3">
        <v>3</v>
      </c>
      <c r="P613" s="3"/>
      <c r="Q613" s="3">
        <v>1</v>
      </c>
      <c r="R613" s="3"/>
      <c r="S613" s="6">
        <v>23087.33</v>
      </c>
      <c r="T613" s="5">
        <v>7.3300000000000004E-2</v>
      </c>
    </row>
    <row r="614" spans="1:20">
      <c r="A614" s="3" t="s">
        <v>2610</v>
      </c>
      <c r="B614" s="3"/>
      <c r="C614" s="3">
        <v>3</v>
      </c>
      <c r="D614" s="3"/>
      <c r="E614" s="3" t="s">
        <v>27</v>
      </c>
      <c r="F614" s="3" t="s">
        <v>390</v>
      </c>
      <c r="G614" s="3" t="s">
        <v>391</v>
      </c>
      <c r="H614" s="3" t="s">
        <v>23</v>
      </c>
      <c r="I614" s="3"/>
      <c r="J614" s="3"/>
      <c r="K614" s="3">
        <v>0</v>
      </c>
      <c r="L614" s="3">
        <v>0</v>
      </c>
      <c r="M614" s="3"/>
      <c r="N614" s="3" t="s">
        <v>77</v>
      </c>
      <c r="O614" s="3">
        <v>3</v>
      </c>
      <c r="P614" s="3"/>
      <c r="Q614" s="3"/>
      <c r="R614" s="3"/>
      <c r="S614" s="3"/>
      <c r="T614" s="3"/>
    </row>
    <row r="615" spans="1:20">
      <c r="A615" s="3" t="s">
        <v>2619</v>
      </c>
      <c r="B615" s="3"/>
      <c r="C615" s="3">
        <v>3</v>
      </c>
      <c r="D615" s="3"/>
      <c r="E615" s="3" t="s">
        <v>59</v>
      </c>
      <c r="F615" s="3" t="s">
        <v>393</v>
      </c>
      <c r="G615" s="3" t="s">
        <v>103</v>
      </c>
      <c r="H615" s="3"/>
      <c r="I615" s="3"/>
      <c r="J615" s="3"/>
      <c r="K615" s="3"/>
      <c r="L615" s="3"/>
      <c r="M615" s="3"/>
      <c r="N615" s="3"/>
      <c r="O615" s="3">
        <v>3</v>
      </c>
      <c r="P615" s="3"/>
      <c r="Q615" s="3"/>
      <c r="R615" s="3">
        <v>1</v>
      </c>
      <c r="S615" s="3"/>
      <c r="T615" s="3"/>
    </row>
    <row r="616" spans="1:20">
      <c r="A616" s="3" t="s">
        <v>351</v>
      </c>
      <c r="B616" s="3"/>
      <c r="C616" s="3">
        <v>3</v>
      </c>
      <c r="D616" s="3"/>
      <c r="E616" s="3" t="s">
        <v>45</v>
      </c>
      <c r="F616" s="3" t="s">
        <v>395</v>
      </c>
      <c r="G616" s="3" t="s">
        <v>29</v>
      </c>
      <c r="H616" s="3"/>
      <c r="I616" s="3"/>
      <c r="J616" s="3"/>
      <c r="K616" s="3"/>
      <c r="L616" s="3"/>
      <c r="M616" s="3"/>
      <c r="N616" s="3"/>
      <c r="O616" s="3">
        <v>3</v>
      </c>
      <c r="P616" s="3"/>
      <c r="Q616" s="3">
        <v>2</v>
      </c>
      <c r="R616" s="3"/>
      <c r="S616" s="3"/>
      <c r="T616" s="3"/>
    </row>
    <row r="617" spans="1:20">
      <c r="A617" s="3" t="s">
        <v>2630</v>
      </c>
      <c r="B617" s="3"/>
      <c r="C617" s="3">
        <v>3</v>
      </c>
      <c r="D617" s="3"/>
      <c r="E617" s="3" t="s">
        <v>412</v>
      </c>
      <c r="F617" s="3" t="s">
        <v>413</v>
      </c>
      <c r="G617" s="3" t="s">
        <v>29</v>
      </c>
      <c r="H617" s="3" t="s">
        <v>39</v>
      </c>
      <c r="I617" s="3"/>
      <c r="J617" s="3"/>
      <c r="K617" s="3"/>
      <c r="L617" s="3"/>
      <c r="M617" s="3"/>
      <c r="N617" s="3"/>
      <c r="O617" s="3">
        <v>2</v>
      </c>
      <c r="P617" s="3"/>
      <c r="Q617" s="3"/>
      <c r="R617" s="3">
        <v>1</v>
      </c>
      <c r="S617" s="3"/>
      <c r="T617" s="3"/>
    </row>
    <row r="618" spans="1:20">
      <c r="A618" s="3" t="s">
        <v>2632</v>
      </c>
      <c r="B618" s="3"/>
      <c r="C618" s="3">
        <v>3</v>
      </c>
      <c r="D618" s="3"/>
      <c r="E618" s="3" t="s">
        <v>88</v>
      </c>
      <c r="F618" s="3" t="s">
        <v>419</v>
      </c>
      <c r="G618" s="3" t="s">
        <v>29</v>
      </c>
      <c r="H618" s="3" t="s">
        <v>420</v>
      </c>
      <c r="I618" s="3"/>
      <c r="J618" s="3"/>
      <c r="K618" s="3"/>
      <c r="L618" s="3"/>
      <c r="M618" s="3"/>
      <c r="N618" s="3"/>
      <c r="O618" s="3">
        <v>3</v>
      </c>
      <c r="P618" s="3"/>
      <c r="Q618" s="3"/>
      <c r="R618" s="3">
        <v>3</v>
      </c>
      <c r="S618" s="3"/>
      <c r="T618" s="3"/>
    </row>
    <row r="619" spans="1:20">
      <c r="A619" s="3" t="s">
        <v>3759</v>
      </c>
      <c r="B619" s="3"/>
      <c r="C619" s="3">
        <v>3</v>
      </c>
      <c r="D619" s="3"/>
      <c r="E619" s="3" t="s">
        <v>427</v>
      </c>
      <c r="F619" s="3" t="s">
        <v>428</v>
      </c>
      <c r="G619" s="3" t="s">
        <v>29</v>
      </c>
      <c r="H619" s="3"/>
      <c r="I619" s="3"/>
      <c r="J619" s="3"/>
      <c r="K619" s="3"/>
      <c r="L619" s="3"/>
      <c r="M619" s="3"/>
      <c r="N619" s="3"/>
      <c r="O619" s="3">
        <v>3</v>
      </c>
      <c r="P619" s="3"/>
      <c r="Q619" s="3"/>
      <c r="R619" s="3"/>
      <c r="S619" s="3"/>
      <c r="T619" s="3"/>
    </row>
    <row r="620" spans="1:20">
      <c r="A620" s="3" t="s">
        <v>3773</v>
      </c>
      <c r="B620" s="3"/>
      <c r="C620" s="3">
        <v>3</v>
      </c>
      <c r="D620" s="3"/>
      <c r="E620" s="3" t="s">
        <v>56</v>
      </c>
      <c r="F620" s="3" t="s">
        <v>430</v>
      </c>
      <c r="G620" s="3" t="s">
        <v>29</v>
      </c>
      <c r="H620" s="3"/>
      <c r="I620" s="3"/>
      <c r="J620" s="3"/>
      <c r="K620" s="3"/>
      <c r="L620" s="3"/>
      <c r="M620" s="3"/>
      <c r="N620" s="3"/>
      <c r="O620" s="3">
        <v>3</v>
      </c>
      <c r="P620" s="3"/>
      <c r="Q620" s="3"/>
      <c r="R620" s="3">
        <v>3</v>
      </c>
      <c r="S620" s="6">
        <v>1386.83</v>
      </c>
      <c r="T620" s="5">
        <v>0.159</v>
      </c>
    </row>
    <row r="621" spans="1:20">
      <c r="A621" s="3" t="s">
        <v>3782</v>
      </c>
      <c r="B621" s="3"/>
      <c r="C621" s="3">
        <v>3</v>
      </c>
      <c r="D621" s="3"/>
      <c r="E621" s="3" t="s">
        <v>439</v>
      </c>
      <c r="F621" s="3" t="s">
        <v>440</v>
      </c>
      <c r="G621" s="3" t="s">
        <v>103</v>
      </c>
      <c r="H621" s="3" t="s">
        <v>23</v>
      </c>
      <c r="I621" s="3"/>
      <c r="J621" s="3"/>
      <c r="K621" s="3"/>
      <c r="L621" s="3"/>
      <c r="M621" s="3"/>
      <c r="N621" s="3"/>
      <c r="O621" s="3">
        <v>3</v>
      </c>
      <c r="P621" s="3"/>
      <c r="Q621" s="3">
        <v>1</v>
      </c>
      <c r="R621" s="3">
        <v>3</v>
      </c>
      <c r="S621" s="3"/>
      <c r="T621" s="3"/>
    </row>
    <row r="622" spans="1:20">
      <c r="A622" s="3" t="s">
        <v>3786</v>
      </c>
      <c r="B622" s="3"/>
      <c r="C622" s="3">
        <v>3</v>
      </c>
      <c r="D622" s="3"/>
      <c r="E622" s="3" t="s">
        <v>442</v>
      </c>
      <c r="F622" s="3" t="s">
        <v>443</v>
      </c>
      <c r="G622" s="3" t="s">
        <v>131</v>
      </c>
      <c r="H622" s="3"/>
      <c r="I622" s="3"/>
      <c r="J622" s="3"/>
      <c r="K622" s="3">
        <v>0</v>
      </c>
      <c r="L622" s="3">
        <v>2</v>
      </c>
      <c r="M622" s="3"/>
      <c r="N622" s="3" t="s">
        <v>77</v>
      </c>
      <c r="O622" s="3">
        <v>2</v>
      </c>
      <c r="P622" s="3"/>
      <c r="Q622" s="3">
        <v>3</v>
      </c>
      <c r="R622" s="3">
        <v>3</v>
      </c>
      <c r="S622" s="3"/>
      <c r="T622" s="3"/>
    </row>
    <row r="623" spans="1:20">
      <c r="A623" s="3" t="s">
        <v>3792</v>
      </c>
      <c r="B623" s="3"/>
      <c r="C623" s="3">
        <v>3</v>
      </c>
      <c r="D623" s="3"/>
      <c r="E623" s="3" t="s">
        <v>59</v>
      </c>
      <c r="F623" s="3" t="s">
        <v>452</v>
      </c>
      <c r="G623" s="3" t="s">
        <v>29</v>
      </c>
      <c r="H623" s="3" t="s">
        <v>23</v>
      </c>
      <c r="I623" s="3"/>
      <c r="J623" s="3"/>
      <c r="K623" s="3"/>
      <c r="L623" s="3"/>
      <c r="M623" s="3"/>
      <c r="N623" s="3"/>
      <c r="O623" s="3">
        <v>2</v>
      </c>
      <c r="P623" s="3"/>
      <c r="Q623" s="3">
        <v>2</v>
      </c>
      <c r="R623" s="3"/>
      <c r="S623" s="3"/>
      <c r="T623" s="3"/>
    </row>
    <row r="624" spans="1:20">
      <c r="A624" s="3" t="s">
        <v>4042</v>
      </c>
      <c r="B624" s="3"/>
      <c r="C624" s="3">
        <v>3</v>
      </c>
      <c r="D624" s="3"/>
      <c r="E624" s="3" t="s">
        <v>454</v>
      </c>
      <c r="F624" s="3" t="s">
        <v>455</v>
      </c>
      <c r="G624" s="3" t="s">
        <v>29</v>
      </c>
      <c r="H624" s="3" t="s">
        <v>39</v>
      </c>
      <c r="I624" s="3"/>
      <c r="J624" s="3"/>
      <c r="K624" s="3">
        <v>0</v>
      </c>
      <c r="L624" s="3">
        <v>1</v>
      </c>
      <c r="M624" s="3"/>
      <c r="N624" s="3" t="s">
        <v>40</v>
      </c>
      <c r="O624" s="3">
        <v>3</v>
      </c>
      <c r="P624" s="3"/>
      <c r="Q624" s="3">
        <v>1</v>
      </c>
      <c r="R624" s="3">
        <v>1</v>
      </c>
      <c r="S624" s="3"/>
      <c r="T624" s="3"/>
    </row>
    <row r="625" spans="1:20">
      <c r="A625" s="3" t="s">
        <v>4050</v>
      </c>
      <c r="B625" s="3"/>
      <c r="C625" s="3">
        <v>3</v>
      </c>
      <c r="D625" s="3"/>
      <c r="E625" s="3" t="s">
        <v>152</v>
      </c>
      <c r="F625" s="3" t="s">
        <v>456</v>
      </c>
      <c r="G625" s="3" t="s">
        <v>29</v>
      </c>
      <c r="H625" s="3"/>
      <c r="I625" s="3"/>
      <c r="J625" s="3"/>
      <c r="K625" s="3"/>
      <c r="L625" s="3"/>
      <c r="M625" s="3"/>
      <c r="N625" s="3"/>
      <c r="O625" s="3">
        <v>3</v>
      </c>
      <c r="P625" s="3"/>
      <c r="Q625" s="3"/>
      <c r="R625" s="3">
        <v>3</v>
      </c>
      <c r="S625" s="4">
        <v>1902</v>
      </c>
      <c r="T625" s="5">
        <v>1.6279999999999999</v>
      </c>
    </row>
    <row r="626" spans="1:20">
      <c r="A626" s="3" t="s">
        <v>4052</v>
      </c>
      <c r="B626" s="3"/>
      <c r="C626" s="3">
        <v>3</v>
      </c>
      <c r="D626" s="3"/>
      <c r="E626" s="3" t="s">
        <v>458</v>
      </c>
      <c r="F626" s="3" t="s">
        <v>459</v>
      </c>
      <c r="G626" s="3" t="s">
        <v>29</v>
      </c>
      <c r="H626" s="3" t="s">
        <v>39</v>
      </c>
      <c r="I626" s="3"/>
      <c r="J626" s="3"/>
      <c r="K626" s="3"/>
      <c r="L626" s="3"/>
      <c r="M626" s="3"/>
      <c r="N626" s="3"/>
      <c r="O626" s="3">
        <v>3</v>
      </c>
      <c r="P626" s="3"/>
      <c r="Q626" s="3"/>
      <c r="R626" s="3"/>
      <c r="S626" s="3"/>
      <c r="T626" s="3"/>
    </row>
    <row r="627" spans="1:20">
      <c r="A627" s="3" t="s">
        <v>4057</v>
      </c>
      <c r="B627" s="3"/>
      <c r="C627" s="3">
        <v>3</v>
      </c>
      <c r="D627" s="3"/>
      <c r="E627" s="3" t="s">
        <v>59</v>
      </c>
      <c r="F627" s="3" t="s">
        <v>461</v>
      </c>
      <c r="G627" s="3" t="s">
        <v>29</v>
      </c>
      <c r="H627" s="3" t="s">
        <v>23</v>
      </c>
      <c r="I627" s="3"/>
      <c r="J627" s="3"/>
      <c r="K627" s="3">
        <v>0</v>
      </c>
      <c r="L627" s="3">
        <v>2</v>
      </c>
      <c r="M627" s="3"/>
      <c r="N627" s="3" t="s">
        <v>462</v>
      </c>
      <c r="O627" s="3">
        <v>3</v>
      </c>
      <c r="P627" s="3"/>
      <c r="Q627" s="3">
        <v>1</v>
      </c>
      <c r="R627" s="3"/>
      <c r="S627" s="3"/>
      <c r="T627" s="3"/>
    </row>
    <row r="628" spans="1:20">
      <c r="A628" s="3" t="s">
        <v>4063</v>
      </c>
      <c r="B628" s="3"/>
      <c r="C628" s="3">
        <v>3</v>
      </c>
      <c r="D628" s="3"/>
      <c r="E628" s="3" t="s">
        <v>467</v>
      </c>
      <c r="F628" s="3" t="s">
        <v>468</v>
      </c>
      <c r="G628" s="3" t="s">
        <v>29</v>
      </c>
      <c r="H628" s="3"/>
      <c r="I628" s="3"/>
      <c r="J628" s="3"/>
      <c r="K628" s="3"/>
      <c r="L628" s="3"/>
      <c r="M628" s="3"/>
      <c r="N628" s="3"/>
      <c r="O628" s="3">
        <v>3</v>
      </c>
      <c r="P628" s="3"/>
      <c r="Q628" s="3">
        <v>1</v>
      </c>
      <c r="R628" s="3">
        <v>1</v>
      </c>
      <c r="S628" s="3"/>
      <c r="T628" s="3"/>
    </row>
    <row r="629" spans="1:20">
      <c r="A629" s="3" t="s">
        <v>363</v>
      </c>
      <c r="B629" s="3"/>
      <c r="C629" s="3">
        <v>3</v>
      </c>
      <c r="D629" s="3"/>
      <c r="E629" s="3" t="s">
        <v>473</v>
      </c>
      <c r="F629" s="3" t="s">
        <v>474</v>
      </c>
      <c r="G629" s="3" t="s">
        <v>29</v>
      </c>
      <c r="H629" s="3"/>
      <c r="I629" s="3"/>
      <c r="J629" s="3"/>
      <c r="K629" s="3"/>
      <c r="L629" s="3"/>
      <c r="M629" s="3"/>
      <c r="N629" s="3"/>
      <c r="O629" s="3">
        <v>3</v>
      </c>
      <c r="P629" s="3"/>
      <c r="Q629" s="3"/>
      <c r="R629" s="3">
        <v>3</v>
      </c>
      <c r="S629" s="6">
        <v>25184993.670000002</v>
      </c>
      <c r="T629" s="5">
        <v>-0.13170000000000001</v>
      </c>
    </row>
    <row r="630" spans="1:20">
      <c r="A630" s="3" t="s">
        <v>332</v>
      </c>
      <c r="B630" s="3"/>
      <c r="C630" s="3">
        <v>3</v>
      </c>
      <c r="D630" s="3"/>
      <c r="E630" s="3" t="s">
        <v>59</v>
      </c>
      <c r="F630" s="3" t="s">
        <v>393</v>
      </c>
      <c r="G630" s="3" t="s">
        <v>103</v>
      </c>
      <c r="H630" s="3"/>
      <c r="I630" s="3"/>
      <c r="J630" s="3"/>
      <c r="K630" s="3"/>
      <c r="L630" s="3"/>
      <c r="M630" s="3"/>
      <c r="N630" s="3"/>
      <c r="O630" s="3">
        <v>3</v>
      </c>
      <c r="P630" s="3"/>
      <c r="Q630" s="3"/>
      <c r="R630" s="3">
        <v>1</v>
      </c>
      <c r="S630" s="3"/>
      <c r="T630" s="3"/>
    </row>
    <row r="631" spans="1:20">
      <c r="A631" s="3" t="s">
        <v>272</v>
      </c>
      <c r="B631" s="3"/>
      <c r="C631" s="3">
        <v>3</v>
      </c>
      <c r="D631" s="3"/>
      <c r="E631" s="3" t="s">
        <v>70</v>
      </c>
      <c r="F631" s="3" t="s">
        <v>2635</v>
      </c>
      <c r="G631" s="3" t="s">
        <v>2405</v>
      </c>
      <c r="H631" s="3" t="s">
        <v>39</v>
      </c>
      <c r="I631" s="3"/>
      <c r="J631" s="3"/>
      <c r="K631" s="3"/>
      <c r="L631" s="3"/>
      <c r="M631" s="3"/>
      <c r="N631" s="3"/>
      <c r="O631" s="3">
        <v>3</v>
      </c>
      <c r="P631" s="3"/>
      <c r="Q631" s="3">
        <v>1</v>
      </c>
      <c r="R631" s="3">
        <v>3</v>
      </c>
      <c r="S631" s="3"/>
      <c r="T631" s="3"/>
    </row>
    <row r="632" spans="1:20">
      <c r="A632" s="3" t="s">
        <v>326</v>
      </c>
      <c r="B632" s="3"/>
      <c r="C632" s="3">
        <v>3</v>
      </c>
      <c r="D632" s="3"/>
      <c r="E632" s="3" t="s">
        <v>88</v>
      </c>
      <c r="F632" s="3" t="s">
        <v>2637</v>
      </c>
      <c r="G632" s="3" t="s">
        <v>2405</v>
      </c>
      <c r="H632" s="3" t="s">
        <v>39</v>
      </c>
      <c r="I632" s="3"/>
      <c r="J632" s="3"/>
      <c r="K632" s="3"/>
      <c r="L632" s="3"/>
      <c r="M632" s="3"/>
      <c r="N632" s="3"/>
      <c r="O632" s="3">
        <v>2</v>
      </c>
      <c r="P632" s="3"/>
      <c r="Q632" s="3">
        <v>2</v>
      </c>
      <c r="R632" s="3"/>
      <c r="S632" s="3"/>
      <c r="T632" s="3"/>
    </row>
    <row r="633" spans="1:20">
      <c r="A633" s="3" t="s">
        <v>353</v>
      </c>
      <c r="B633" s="3"/>
      <c r="C633" s="3">
        <v>3</v>
      </c>
      <c r="D633" s="3"/>
      <c r="E633" s="3" t="s">
        <v>653</v>
      </c>
      <c r="F633" s="3" t="s">
        <v>2639</v>
      </c>
      <c r="G633" s="3" t="s">
        <v>2405</v>
      </c>
      <c r="H633" s="3" t="s">
        <v>335</v>
      </c>
      <c r="I633" s="3"/>
      <c r="J633" s="3"/>
      <c r="K633" s="3"/>
      <c r="L633" s="3"/>
      <c r="M633" s="3"/>
      <c r="N633" s="3"/>
      <c r="O633" s="3">
        <v>3</v>
      </c>
      <c r="P633" s="3"/>
      <c r="Q633" s="3">
        <v>1</v>
      </c>
      <c r="R633" s="3"/>
      <c r="S633" s="6">
        <v>14161.83</v>
      </c>
      <c r="T633" s="5">
        <v>-2.1999999999999999E-2</v>
      </c>
    </row>
    <row r="634" spans="1:20">
      <c r="A634" s="3" t="s">
        <v>377</v>
      </c>
      <c r="B634" s="3"/>
      <c r="C634" s="3">
        <v>3</v>
      </c>
      <c r="D634" s="3"/>
      <c r="E634" s="3" t="s">
        <v>59</v>
      </c>
      <c r="F634" s="3" t="s">
        <v>2641</v>
      </c>
      <c r="G634" s="3" t="s">
        <v>2405</v>
      </c>
      <c r="H634" s="3" t="s">
        <v>39</v>
      </c>
      <c r="I634" s="3"/>
      <c r="J634" s="3"/>
      <c r="K634" s="3">
        <v>0</v>
      </c>
      <c r="L634" s="3">
        <v>1</v>
      </c>
      <c r="M634" s="3"/>
      <c r="N634" s="3" t="s">
        <v>40</v>
      </c>
      <c r="O634" s="3">
        <v>3</v>
      </c>
      <c r="P634" s="3"/>
      <c r="Q634" s="3">
        <v>1</v>
      </c>
      <c r="R634" s="3">
        <v>1</v>
      </c>
      <c r="S634" s="3"/>
      <c r="T634" s="3"/>
    </row>
    <row r="635" spans="1:20">
      <c r="A635" s="3" t="s">
        <v>377</v>
      </c>
      <c r="B635" s="3"/>
      <c r="C635" s="3">
        <v>3</v>
      </c>
      <c r="D635" s="3"/>
      <c r="E635" s="3" t="s">
        <v>689</v>
      </c>
      <c r="F635" s="3" t="s">
        <v>2643</v>
      </c>
      <c r="G635" s="3" t="s">
        <v>2644</v>
      </c>
      <c r="H635" s="3" t="s">
        <v>39</v>
      </c>
      <c r="I635" s="3"/>
      <c r="J635" s="3"/>
      <c r="K635" s="3"/>
      <c r="L635" s="3"/>
      <c r="M635" s="3"/>
      <c r="N635" s="3"/>
      <c r="O635" s="3">
        <v>2</v>
      </c>
      <c r="P635" s="3"/>
      <c r="Q635" s="3"/>
      <c r="R635" s="3">
        <v>2</v>
      </c>
      <c r="S635" s="3"/>
      <c r="T635" s="3"/>
    </row>
    <row r="636" spans="1:20">
      <c r="A636" s="3" t="s">
        <v>316</v>
      </c>
      <c r="B636" s="3"/>
      <c r="C636" s="3">
        <v>3</v>
      </c>
      <c r="D636" s="3"/>
      <c r="E636" s="3" t="s">
        <v>1035</v>
      </c>
      <c r="F636" s="3" t="s">
        <v>2646</v>
      </c>
      <c r="G636" s="3" t="s">
        <v>2405</v>
      </c>
      <c r="H636" s="3"/>
      <c r="I636" s="3"/>
      <c r="J636" s="3"/>
      <c r="K636" s="3"/>
      <c r="L636" s="3"/>
      <c r="M636" s="3"/>
      <c r="N636" s="3"/>
      <c r="O636" s="3">
        <v>2</v>
      </c>
      <c r="P636" s="3"/>
      <c r="Q636" s="3">
        <v>2</v>
      </c>
      <c r="R636" s="3"/>
      <c r="S636" s="3"/>
      <c r="T636" s="3"/>
    </row>
    <row r="637" spans="1:20">
      <c r="A637" s="3" t="s">
        <v>4046</v>
      </c>
      <c r="B637" s="3"/>
      <c r="C637" s="3">
        <v>3</v>
      </c>
      <c r="D637" s="3"/>
      <c r="E637" s="3" t="s">
        <v>439</v>
      </c>
      <c r="F637" s="3" t="s">
        <v>440</v>
      </c>
      <c r="G637" s="3" t="s">
        <v>103</v>
      </c>
      <c r="H637" s="3" t="s">
        <v>23</v>
      </c>
      <c r="I637" s="3"/>
      <c r="J637" s="3"/>
      <c r="K637" s="3"/>
      <c r="L637" s="3"/>
      <c r="M637" s="3"/>
      <c r="N637" s="3"/>
      <c r="O637" s="3">
        <v>3</v>
      </c>
      <c r="P637" s="3"/>
      <c r="Q637" s="3">
        <v>1</v>
      </c>
      <c r="R637" s="3">
        <v>3</v>
      </c>
      <c r="S637" s="3"/>
      <c r="T637" s="3"/>
    </row>
    <row r="638" spans="1:20">
      <c r="A638" s="3" t="s">
        <v>269</v>
      </c>
      <c r="B638" s="3"/>
      <c r="C638" s="3">
        <v>3</v>
      </c>
      <c r="D638" s="3"/>
      <c r="E638" s="3" t="s">
        <v>766</v>
      </c>
      <c r="F638" s="3" t="s">
        <v>2653</v>
      </c>
      <c r="G638" s="3" t="s">
        <v>2405</v>
      </c>
      <c r="H638" s="3"/>
      <c r="I638" s="3"/>
      <c r="J638" s="3"/>
      <c r="K638" s="3">
        <v>0</v>
      </c>
      <c r="L638" s="3">
        <v>1</v>
      </c>
      <c r="M638" s="3"/>
      <c r="N638" s="3" t="s">
        <v>77</v>
      </c>
      <c r="O638" s="3">
        <v>3</v>
      </c>
      <c r="P638" s="3"/>
      <c r="Q638" s="3"/>
      <c r="R638" s="3">
        <v>1</v>
      </c>
      <c r="S638" s="3"/>
      <c r="T638" s="3"/>
    </row>
    <row r="639" spans="1:20">
      <c r="A639" s="3" t="s">
        <v>277</v>
      </c>
      <c r="B639" s="3"/>
      <c r="C639" s="3">
        <v>3</v>
      </c>
      <c r="D639" s="3"/>
      <c r="E639" s="3" t="s">
        <v>2658</v>
      </c>
      <c r="F639" s="3" t="s">
        <v>2659</v>
      </c>
      <c r="G639" s="3" t="s">
        <v>2405</v>
      </c>
      <c r="H639" s="3"/>
      <c r="I639" s="3"/>
      <c r="J639" s="3"/>
      <c r="K639" s="3"/>
      <c r="L639" s="3"/>
      <c r="M639" s="3"/>
      <c r="N639" s="3"/>
      <c r="O639" s="3">
        <v>3</v>
      </c>
      <c r="P639" s="3"/>
      <c r="Q639" s="3">
        <v>3</v>
      </c>
      <c r="R639" s="3"/>
      <c r="S639" s="3"/>
      <c r="T639" s="3"/>
    </row>
    <row r="640" spans="1:20">
      <c r="A640" s="3" t="s">
        <v>279</v>
      </c>
      <c r="B640" s="3"/>
      <c r="C640" s="3">
        <v>3</v>
      </c>
      <c r="D640" s="3"/>
      <c r="E640" s="3" t="s">
        <v>324</v>
      </c>
      <c r="F640" s="3" t="s">
        <v>2661</v>
      </c>
      <c r="G640" s="3" t="s">
        <v>2405</v>
      </c>
      <c r="H640" s="3" t="s">
        <v>852</v>
      </c>
      <c r="I640" s="3"/>
      <c r="J640" s="3"/>
      <c r="K640" s="3"/>
      <c r="L640" s="3"/>
      <c r="M640" s="3"/>
      <c r="N640" s="3"/>
      <c r="O640" s="3">
        <v>3</v>
      </c>
      <c r="P640" s="3"/>
      <c r="Q640" s="3">
        <v>3</v>
      </c>
      <c r="R640" s="3"/>
      <c r="S640" s="3"/>
      <c r="T640" s="3"/>
    </row>
    <row r="641" spans="1:20">
      <c r="A641" s="3" t="s">
        <v>281</v>
      </c>
      <c r="B641" s="3"/>
      <c r="C641" s="3">
        <v>3</v>
      </c>
      <c r="D641" s="3"/>
      <c r="E641" s="3" t="s">
        <v>653</v>
      </c>
      <c r="F641" s="3" t="s">
        <v>2663</v>
      </c>
      <c r="G641" s="3" t="s">
        <v>2405</v>
      </c>
      <c r="H641" s="3" t="s">
        <v>39</v>
      </c>
      <c r="I641" s="3"/>
      <c r="J641" s="3"/>
      <c r="K641" s="3"/>
      <c r="L641" s="3"/>
      <c r="M641" s="3"/>
      <c r="N641" s="3"/>
      <c r="O641" s="3">
        <v>3</v>
      </c>
      <c r="P641" s="3"/>
      <c r="Q641" s="3"/>
      <c r="R641" s="3"/>
      <c r="S641" s="3"/>
      <c r="T641" s="3"/>
    </row>
    <row r="642" spans="1:20">
      <c r="A642" s="3" t="s">
        <v>285</v>
      </c>
      <c r="B642" s="3"/>
      <c r="C642" s="3">
        <v>3</v>
      </c>
      <c r="D642" s="3"/>
      <c r="E642" s="3" t="s">
        <v>70</v>
      </c>
      <c r="F642" s="3" t="s">
        <v>2665</v>
      </c>
      <c r="G642" s="3" t="s">
        <v>2405</v>
      </c>
      <c r="H642" s="3"/>
      <c r="I642" s="3"/>
      <c r="J642" s="3"/>
      <c r="K642" s="3"/>
      <c r="L642" s="3"/>
      <c r="M642" s="3"/>
      <c r="N642" s="3"/>
      <c r="O642" s="3">
        <v>2</v>
      </c>
      <c r="P642" s="3"/>
      <c r="Q642" s="3">
        <v>1</v>
      </c>
      <c r="R642" s="3">
        <v>2</v>
      </c>
      <c r="S642" s="3"/>
      <c r="T642" s="3"/>
    </row>
    <row r="643" spans="1:20">
      <c r="A643" s="3" t="s">
        <v>288</v>
      </c>
      <c r="B643" s="3"/>
      <c r="C643" s="3">
        <v>3</v>
      </c>
      <c r="D643" s="3"/>
      <c r="E643" s="3" t="s">
        <v>59</v>
      </c>
      <c r="F643" s="3" t="s">
        <v>2667</v>
      </c>
      <c r="G643" s="3" t="s">
        <v>2405</v>
      </c>
      <c r="H643" s="3"/>
      <c r="I643" s="3"/>
      <c r="J643" s="3"/>
      <c r="K643" s="3"/>
      <c r="L643" s="3"/>
      <c r="M643" s="3"/>
      <c r="N643" s="3"/>
      <c r="O643" s="3">
        <v>3</v>
      </c>
      <c r="P643" s="3"/>
      <c r="Q643" s="3"/>
      <c r="R643" s="3">
        <v>2</v>
      </c>
      <c r="S643" s="3"/>
      <c r="T643" s="3"/>
    </row>
    <row r="644" spans="1:20">
      <c r="A644" s="3" t="s">
        <v>292</v>
      </c>
      <c r="B644" s="3"/>
      <c r="C644" s="3">
        <v>3</v>
      </c>
      <c r="D644" s="3"/>
      <c r="E644" s="3" t="s">
        <v>653</v>
      </c>
      <c r="F644" s="3" t="s">
        <v>3797</v>
      </c>
      <c r="G644" s="3" t="s">
        <v>3666</v>
      </c>
      <c r="H644" s="3"/>
      <c r="I644" s="3"/>
      <c r="J644" s="3"/>
      <c r="K644" s="4">
        <v>1337</v>
      </c>
      <c r="L644" s="3">
        <v>101</v>
      </c>
      <c r="M644" s="3" t="s">
        <v>24</v>
      </c>
      <c r="N644" s="3" t="s">
        <v>25</v>
      </c>
      <c r="O644" s="3">
        <v>2</v>
      </c>
      <c r="P644" s="3"/>
      <c r="Q644" s="3"/>
      <c r="R644" s="3"/>
      <c r="S644" s="6">
        <v>13928013.33</v>
      </c>
      <c r="T644" s="5">
        <v>-0.1404</v>
      </c>
    </row>
    <row r="645" spans="1:20">
      <c r="A645" s="3" t="s">
        <v>295</v>
      </c>
      <c r="B645" s="3"/>
      <c r="C645" s="3">
        <v>3</v>
      </c>
      <c r="D645" s="3"/>
      <c r="E645" s="3" t="s">
        <v>51</v>
      </c>
      <c r="F645" s="3" t="s">
        <v>3803</v>
      </c>
      <c r="G645" s="3" t="s">
        <v>3666</v>
      </c>
      <c r="H645" s="3"/>
      <c r="I645" s="3"/>
      <c r="J645" s="3"/>
      <c r="K645" s="3">
        <v>40</v>
      </c>
      <c r="L645" s="3">
        <v>0</v>
      </c>
      <c r="M645" s="3" t="s">
        <v>829</v>
      </c>
      <c r="N645" s="3"/>
      <c r="O645" s="3">
        <v>2</v>
      </c>
      <c r="P645" s="3"/>
      <c r="Q645" s="3"/>
      <c r="R645" s="3"/>
      <c r="S645" s="6">
        <v>3497482.33</v>
      </c>
      <c r="T645" s="5">
        <v>-6.3700000000000007E-2</v>
      </c>
    </row>
    <row r="646" spans="1:20">
      <c r="A646" s="3" t="s">
        <v>299</v>
      </c>
      <c r="B646" s="3"/>
      <c r="C646" s="3">
        <v>3</v>
      </c>
      <c r="D646" s="3"/>
      <c r="E646" s="3" t="s">
        <v>212</v>
      </c>
      <c r="F646" s="3" t="s">
        <v>3805</v>
      </c>
      <c r="G646" s="3" t="s">
        <v>3666</v>
      </c>
      <c r="H646" s="3"/>
      <c r="I646" s="3"/>
      <c r="J646" s="3"/>
      <c r="K646" s="3"/>
      <c r="L646" s="3"/>
      <c r="M646" s="3"/>
      <c r="N646" s="3"/>
      <c r="O646" s="3">
        <v>3</v>
      </c>
      <c r="P646" s="3"/>
      <c r="Q646" s="3">
        <v>2</v>
      </c>
      <c r="R646" s="3"/>
      <c r="S646" s="4">
        <v>12949480</v>
      </c>
      <c r="T646" s="5">
        <v>-2.5000000000000001E-2</v>
      </c>
    </row>
    <row r="647" spans="1:20">
      <c r="A647" s="3" t="s">
        <v>301</v>
      </c>
      <c r="B647" s="3"/>
      <c r="C647" s="3">
        <v>3</v>
      </c>
      <c r="D647" s="3"/>
      <c r="E647" s="3" t="s">
        <v>3807</v>
      </c>
      <c r="F647" s="3" t="s">
        <v>3808</v>
      </c>
      <c r="G647" s="3" t="s">
        <v>3666</v>
      </c>
      <c r="H647" s="3"/>
      <c r="I647" s="3"/>
      <c r="J647" s="3"/>
      <c r="K647" s="3"/>
      <c r="L647" s="3"/>
      <c r="M647" s="3"/>
      <c r="N647" s="3"/>
      <c r="O647" s="3">
        <v>3</v>
      </c>
      <c r="P647" s="3"/>
      <c r="Q647" s="3">
        <v>1</v>
      </c>
      <c r="R647" s="3">
        <v>1</v>
      </c>
      <c r="S647" s="6">
        <v>5246921.67</v>
      </c>
      <c r="T647" s="5">
        <v>-7.6799999999999993E-2</v>
      </c>
    </row>
    <row r="648" spans="1:20">
      <c r="A648" s="3" t="s">
        <v>304</v>
      </c>
      <c r="B648" s="3"/>
      <c r="C648" s="3">
        <v>3</v>
      </c>
      <c r="D648" s="3"/>
      <c r="E648" s="3" t="s">
        <v>588</v>
      </c>
      <c r="F648" s="3" t="s">
        <v>3810</v>
      </c>
      <c r="G648" s="3" t="s">
        <v>3666</v>
      </c>
      <c r="H648" s="3"/>
      <c r="I648" s="3"/>
      <c r="J648" s="3"/>
      <c r="K648" s="4">
        <v>1461</v>
      </c>
      <c r="L648" s="3">
        <v>150</v>
      </c>
      <c r="M648" s="3" t="s">
        <v>24</v>
      </c>
      <c r="N648" s="3" t="s">
        <v>25</v>
      </c>
      <c r="O648" s="3">
        <v>2</v>
      </c>
      <c r="P648" s="3"/>
      <c r="Q648" s="3">
        <v>2</v>
      </c>
      <c r="R648" s="3"/>
      <c r="S648" s="6">
        <v>2435094.17</v>
      </c>
      <c r="T648" s="5">
        <v>6.2399999999999997E-2</v>
      </c>
    </row>
    <row r="649" spans="1:20">
      <c r="A649" s="3" t="s">
        <v>306</v>
      </c>
      <c r="B649" s="3"/>
      <c r="C649" s="3">
        <v>3</v>
      </c>
      <c r="D649" s="3"/>
      <c r="E649" s="3" t="s">
        <v>3812</v>
      </c>
      <c r="F649" s="3" t="s">
        <v>3813</v>
      </c>
      <c r="G649" s="3" t="s">
        <v>3666</v>
      </c>
      <c r="H649" s="3"/>
      <c r="I649" s="3"/>
      <c r="J649" s="3"/>
      <c r="K649" s="3">
        <v>327</v>
      </c>
      <c r="L649" s="3">
        <v>33</v>
      </c>
      <c r="M649" s="3" t="s">
        <v>24</v>
      </c>
      <c r="N649" s="3" t="s">
        <v>25</v>
      </c>
      <c r="O649" s="3">
        <v>3</v>
      </c>
      <c r="P649" s="3"/>
      <c r="Q649" s="3">
        <v>2</v>
      </c>
      <c r="R649" s="3"/>
      <c r="S649" s="6">
        <v>3538490.83</v>
      </c>
      <c r="T649" s="5">
        <v>-0.1149</v>
      </c>
    </row>
    <row r="650" spans="1:20">
      <c r="A650" s="3" t="s">
        <v>309</v>
      </c>
      <c r="B650" s="3"/>
      <c r="C650" s="3">
        <v>3</v>
      </c>
      <c r="D650" s="3"/>
      <c r="E650" s="3" t="s">
        <v>212</v>
      </c>
      <c r="F650" s="3" t="s">
        <v>3815</v>
      </c>
      <c r="G650" s="3" t="s">
        <v>3666</v>
      </c>
      <c r="H650" s="3"/>
      <c r="I650" s="3"/>
      <c r="J650" s="3"/>
      <c r="K650" s="3">
        <v>7</v>
      </c>
      <c r="L650" s="3">
        <v>4</v>
      </c>
      <c r="M650" s="3" t="s">
        <v>3816</v>
      </c>
      <c r="N650" s="3" t="s">
        <v>25</v>
      </c>
      <c r="O650" s="3">
        <v>2</v>
      </c>
      <c r="P650" s="3"/>
      <c r="Q650" s="3"/>
      <c r="R650" s="3">
        <v>1</v>
      </c>
      <c r="S650" s="6">
        <v>488878.33</v>
      </c>
      <c r="T650" s="5">
        <v>0.15720000000000001</v>
      </c>
    </row>
    <row r="651" spans="1:20">
      <c r="A651" s="3" t="s">
        <v>312</v>
      </c>
      <c r="B651" s="3"/>
      <c r="C651" s="3">
        <v>3</v>
      </c>
      <c r="D651" s="3"/>
      <c r="E651" s="3" t="s">
        <v>473</v>
      </c>
      <c r="F651" s="3" t="s">
        <v>3818</v>
      </c>
      <c r="G651" s="3" t="s">
        <v>3666</v>
      </c>
      <c r="H651" s="3"/>
      <c r="I651" s="3"/>
      <c r="J651" s="3"/>
      <c r="K651" s="3"/>
      <c r="L651" s="3"/>
      <c r="M651" s="3"/>
      <c r="N651" s="3"/>
      <c r="O651" s="3">
        <v>3</v>
      </c>
      <c r="P651" s="3"/>
      <c r="Q651" s="3">
        <v>1</v>
      </c>
      <c r="R651" s="3"/>
      <c r="S651" s="3"/>
      <c r="T651" s="3"/>
    </row>
    <row r="652" spans="1:20">
      <c r="A652" s="3" t="s">
        <v>314</v>
      </c>
      <c r="B652" s="3"/>
      <c r="C652" s="3">
        <v>3</v>
      </c>
      <c r="D652" s="3"/>
      <c r="E652" s="3" t="s">
        <v>442</v>
      </c>
      <c r="F652" s="3" t="s">
        <v>3822</v>
      </c>
      <c r="G652" s="3" t="s">
        <v>3666</v>
      </c>
      <c r="H652" s="3" t="s">
        <v>39</v>
      </c>
      <c r="I652" s="3"/>
      <c r="J652" s="3"/>
      <c r="K652" s="3"/>
      <c r="L652" s="3"/>
      <c r="M652" s="3"/>
      <c r="N652" s="3"/>
      <c r="O652" s="3">
        <v>3</v>
      </c>
      <c r="P652" s="3"/>
      <c r="Q652" s="3">
        <v>1</v>
      </c>
      <c r="R652" s="3"/>
      <c r="S652" s="3"/>
      <c r="T652" s="3"/>
    </row>
    <row r="653" spans="1:20">
      <c r="A653" s="3" t="s">
        <v>321</v>
      </c>
      <c r="B653" s="3"/>
      <c r="C653" s="3">
        <v>3</v>
      </c>
      <c r="D653" s="3"/>
      <c r="E653" s="3" t="s">
        <v>70</v>
      </c>
      <c r="F653" s="3" t="s">
        <v>4066</v>
      </c>
      <c r="G653" s="3" t="s">
        <v>4031</v>
      </c>
      <c r="H653" s="3"/>
      <c r="I653" s="3"/>
      <c r="J653" s="3"/>
      <c r="K653" s="3">
        <v>0</v>
      </c>
      <c r="L653" s="3">
        <v>4</v>
      </c>
      <c r="M653" s="3"/>
      <c r="N653" s="3" t="s">
        <v>40</v>
      </c>
      <c r="O653" s="3">
        <v>3</v>
      </c>
      <c r="P653" s="3"/>
      <c r="Q653" s="3">
        <v>1</v>
      </c>
      <c r="R653" s="3"/>
      <c r="S653" s="6">
        <v>18279.5</v>
      </c>
      <c r="T653" s="5">
        <v>0.1381</v>
      </c>
    </row>
    <row r="654" spans="1:20">
      <c r="A654" s="3" t="s">
        <v>323</v>
      </c>
      <c r="B654" s="3"/>
      <c r="C654" s="3">
        <v>3</v>
      </c>
      <c r="D654" s="3"/>
      <c r="E654" s="3" t="s">
        <v>689</v>
      </c>
      <c r="F654" s="3" t="s">
        <v>4068</v>
      </c>
      <c r="G654" s="3" t="s">
        <v>4031</v>
      </c>
      <c r="H654" s="3"/>
      <c r="I654" s="3"/>
      <c r="J654" s="3"/>
      <c r="K654" s="3"/>
      <c r="L654" s="3"/>
      <c r="M654" s="3"/>
      <c r="N654" s="3"/>
      <c r="O654" s="3">
        <v>2</v>
      </c>
      <c r="P654" s="3"/>
      <c r="Q654" s="3"/>
      <c r="R654" s="3">
        <v>2</v>
      </c>
      <c r="S654" s="6">
        <v>7410198.5</v>
      </c>
      <c r="T654" s="5">
        <v>7.3499999999999996E-2</v>
      </c>
    </row>
    <row r="655" spans="1:20">
      <c r="A655" s="3" t="s">
        <v>329</v>
      </c>
      <c r="B655" s="3"/>
      <c r="C655" s="3">
        <v>3</v>
      </c>
      <c r="D655" s="3"/>
      <c r="E655" s="3" t="s">
        <v>177</v>
      </c>
      <c r="F655" s="3" t="s">
        <v>4206</v>
      </c>
      <c r="G655" s="3" t="s">
        <v>4203</v>
      </c>
      <c r="H655" s="3"/>
      <c r="I655" s="3"/>
      <c r="J655" s="3"/>
      <c r="K655" s="3"/>
      <c r="L655" s="3"/>
      <c r="M655" s="3"/>
      <c r="N655" s="3"/>
      <c r="O655" s="3">
        <v>3</v>
      </c>
      <c r="P655" s="3"/>
      <c r="Q655" s="3"/>
      <c r="R655" s="3">
        <v>3</v>
      </c>
      <c r="S655" s="3"/>
      <c r="T655" s="3"/>
    </row>
    <row r="656" spans="1:20">
      <c r="A656" s="3" t="s">
        <v>336</v>
      </c>
      <c r="B656" s="3"/>
      <c r="C656" s="3">
        <v>2</v>
      </c>
      <c r="D656" s="3"/>
      <c r="E656" s="3" t="s">
        <v>364</v>
      </c>
      <c r="F656" s="3" t="s">
        <v>365</v>
      </c>
      <c r="G656" s="3" t="s">
        <v>29</v>
      </c>
      <c r="H656" s="3"/>
      <c r="I656" s="3"/>
      <c r="J656" s="3">
        <v>24</v>
      </c>
      <c r="K656" s="3"/>
      <c r="L656" s="3"/>
      <c r="M656" s="3"/>
      <c r="N656" s="3"/>
      <c r="O656" s="3">
        <v>2</v>
      </c>
      <c r="P656" s="3"/>
      <c r="Q656" s="3"/>
      <c r="R656" s="3"/>
      <c r="S656" s="3"/>
      <c r="T656" s="3"/>
    </row>
    <row r="657" spans="1:20">
      <c r="A657" s="3" t="s">
        <v>339</v>
      </c>
      <c r="B657" s="3"/>
      <c r="C657" s="3">
        <v>2</v>
      </c>
      <c r="D657" s="3"/>
      <c r="E657" s="3" t="s">
        <v>333</v>
      </c>
      <c r="F657" s="3" t="s">
        <v>334</v>
      </c>
      <c r="G657" s="3" t="s">
        <v>29</v>
      </c>
      <c r="H657" s="3" t="s">
        <v>335</v>
      </c>
      <c r="I657" s="3"/>
      <c r="J657" s="3">
        <v>14</v>
      </c>
      <c r="K657" s="3"/>
      <c r="L657" s="3"/>
      <c r="M657" s="3"/>
      <c r="N657" s="3"/>
      <c r="O657" s="3">
        <v>2</v>
      </c>
      <c r="P657" s="3"/>
      <c r="Q657" s="3"/>
      <c r="R657" s="3">
        <v>1</v>
      </c>
      <c r="S657" s="3"/>
      <c r="T657" s="3"/>
    </row>
    <row r="658" spans="1:20">
      <c r="A658" s="3" t="s">
        <v>342</v>
      </c>
      <c r="B658" s="3"/>
      <c r="C658" s="3">
        <v>2</v>
      </c>
      <c r="D658" s="3"/>
      <c r="E658" s="3" t="s">
        <v>273</v>
      </c>
      <c r="F658" s="3" t="s">
        <v>274</v>
      </c>
      <c r="G658" s="3" t="s">
        <v>29</v>
      </c>
      <c r="H658" s="3" t="s">
        <v>39</v>
      </c>
      <c r="I658" s="3"/>
      <c r="J658" s="3">
        <v>12</v>
      </c>
      <c r="K658" s="3">
        <v>0</v>
      </c>
      <c r="L658" s="3">
        <v>4</v>
      </c>
      <c r="M658" s="3"/>
      <c r="N658" s="3" t="s">
        <v>25</v>
      </c>
      <c r="O658" s="3">
        <v>2</v>
      </c>
      <c r="P658" s="3"/>
      <c r="Q658" s="3"/>
      <c r="R658" s="3">
        <v>2</v>
      </c>
      <c r="S658" s="6">
        <v>2232.5</v>
      </c>
      <c r="T658" s="5">
        <v>2.3490000000000002</v>
      </c>
    </row>
    <row r="659" spans="1:20">
      <c r="A659" s="3" t="s">
        <v>345</v>
      </c>
      <c r="B659" s="3"/>
      <c r="C659" s="3">
        <v>2</v>
      </c>
      <c r="D659" s="3"/>
      <c r="E659" s="3" t="s">
        <v>327</v>
      </c>
      <c r="F659" s="3" t="s">
        <v>328</v>
      </c>
      <c r="G659" s="3" t="s">
        <v>29</v>
      </c>
      <c r="H659" s="3" t="s">
        <v>39</v>
      </c>
      <c r="I659" s="3"/>
      <c r="J659" s="3">
        <v>12</v>
      </c>
      <c r="K659" s="3"/>
      <c r="L659" s="3"/>
      <c r="M659" s="3"/>
      <c r="N659" s="3"/>
      <c r="O659" s="3">
        <v>2</v>
      </c>
      <c r="P659" s="3"/>
      <c r="Q659" s="3"/>
      <c r="R659" s="3"/>
      <c r="S659" s="3"/>
      <c r="T659" s="3"/>
    </row>
    <row r="660" spans="1:20">
      <c r="A660" s="3" t="s">
        <v>348</v>
      </c>
      <c r="B660" s="3"/>
      <c r="C660" s="3">
        <v>2</v>
      </c>
      <c r="D660" s="3"/>
      <c r="E660" s="3" t="s">
        <v>125</v>
      </c>
      <c r="F660" s="3" t="s">
        <v>354</v>
      </c>
      <c r="G660" s="3" t="s">
        <v>29</v>
      </c>
      <c r="H660" s="3" t="s">
        <v>39</v>
      </c>
      <c r="I660" s="3"/>
      <c r="J660" s="3">
        <v>12</v>
      </c>
      <c r="K660" s="3">
        <v>0</v>
      </c>
      <c r="L660" s="3">
        <v>2</v>
      </c>
      <c r="M660" s="3"/>
      <c r="N660" s="3" t="s">
        <v>40</v>
      </c>
      <c r="O660" s="3">
        <v>2</v>
      </c>
      <c r="P660" s="3"/>
      <c r="Q660" s="3">
        <v>1</v>
      </c>
      <c r="R660" s="3">
        <v>1</v>
      </c>
      <c r="S660" s="3"/>
      <c r="T660" s="3"/>
    </row>
    <row r="661" spans="1:20">
      <c r="A661" s="3" t="s">
        <v>355</v>
      </c>
      <c r="B661" s="3"/>
      <c r="C661" s="3">
        <v>2</v>
      </c>
      <c r="D661" s="3"/>
      <c r="E661" s="3" t="s">
        <v>378</v>
      </c>
      <c r="F661" s="3" t="s">
        <v>379</v>
      </c>
      <c r="G661" s="3" t="s">
        <v>22</v>
      </c>
      <c r="H661" s="3"/>
      <c r="I661" s="3"/>
      <c r="J661" s="3">
        <v>7</v>
      </c>
      <c r="K661" s="3"/>
      <c r="L661" s="3"/>
      <c r="M661" s="3"/>
      <c r="N661" s="3"/>
      <c r="O661" s="3">
        <v>2</v>
      </c>
      <c r="P661" s="3"/>
      <c r="Q661" s="3">
        <v>2</v>
      </c>
      <c r="R661" s="3"/>
      <c r="S661" s="3"/>
      <c r="T661" s="3"/>
    </row>
    <row r="662" spans="1:20">
      <c r="A662" s="3" t="s">
        <v>358</v>
      </c>
      <c r="B662" s="3"/>
      <c r="C662" s="3">
        <v>2</v>
      </c>
      <c r="D662" s="3"/>
      <c r="E662" s="3" t="s">
        <v>378</v>
      </c>
      <c r="F662" s="3" t="s">
        <v>379</v>
      </c>
      <c r="G662" s="3" t="s">
        <v>22</v>
      </c>
      <c r="H662" s="3"/>
      <c r="I662" s="3"/>
      <c r="J662" s="3">
        <v>7</v>
      </c>
      <c r="K662" s="3"/>
      <c r="L662" s="3"/>
      <c r="M662" s="3"/>
      <c r="N662" s="3"/>
      <c r="O662" s="3">
        <v>2</v>
      </c>
      <c r="P662" s="3"/>
      <c r="Q662" s="3">
        <v>2</v>
      </c>
      <c r="R662" s="3"/>
      <c r="S662" s="3"/>
      <c r="T662" s="3"/>
    </row>
    <row r="663" spans="1:20">
      <c r="A663" s="3" t="s">
        <v>360</v>
      </c>
      <c r="B663" s="3"/>
      <c r="C663" s="3">
        <v>2</v>
      </c>
      <c r="D663" s="3"/>
      <c r="E663" s="3" t="s">
        <v>59</v>
      </c>
      <c r="F663" s="3" t="s">
        <v>317</v>
      </c>
      <c r="G663" s="3" t="s">
        <v>29</v>
      </c>
      <c r="H663" s="3" t="s">
        <v>318</v>
      </c>
      <c r="I663" s="3"/>
      <c r="J663" s="3">
        <v>4</v>
      </c>
      <c r="K663" s="3"/>
      <c r="L663" s="3"/>
      <c r="M663" s="3"/>
      <c r="N663" s="3"/>
      <c r="O663" s="3">
        <v>2</v>
      </c>
      <c r="P663" s="3"/>
      <c r="Q663" s="3"/>
      <c r="R663" s="3">
        <v>1</v>
      </c>
      <c r="S663" s="3"/>
      <c r="T663" s="3"/>
    </row>
    <row r="664" spans="1:20">
      <c r="A664" s="3" t="s">
        <v>366</v>
      </c>
      <c r="B664" s="3"/>
      <c r="C664" s="3">
        <v>2</v>
      </c>
      <c r="D664" s="3"/>
      <c r="E664" s="3" t="s">
        <v>59</v>
      </c>
      <c r="F664" s="3" t="s">
        <v>4047</v>
      </c>
      <c r="G664" s="3" t="s">
        <v>4031</v>
      </c>
      <c r="H664" s="3"/>
      <c r="I664" s="3"/>
      <c r="J664" s="3">
        <v>2</v>
      </c>
      <c r="K664" s="3"/>
      <c r="L664" s="3"/>
      <c r="M664" s="3"/>
      <c r="N664" s="3"/>
      <c r="O664" s="3">
        <v>2</v>
      </c>
      <c r="P664" s="3"/>
      <c r="Q664" s="3"/>
      <c r="R664" s="3">
        <v>2</v>
      </c>
      <c r="S664" s="3"/>
      <c r="T664" s="5">
        <v>-0.68320000000000003</v>
      </c>
    </row>
    <row r="665" spans="1:20">
      <c r="A665" s="3" t="s">
        <v>368</v>
      </c>
      <c r="B665" s="3"/>
      <c r="C665" s="3">
        <v>2</v>
      </c>
      <c r="D665" s="3"/>
      <c r="E665" s="3" t="s">
        <v>270</v>
      </c>
      <c r="F665" s="3" t="s">
        <v>271</v>
      </c>
      <c r="G665" s="3" t="s">
        <v>29</v>
      </c>
      <c r="H665" s="3"/>
      <c r="I665" s="3"/>
      <c r="J665" s="3"/>
      <c r="K665" s="3">
        <v>0</v>
      </c>
      <c r="L665" s="3">
        <v>32</v>
      </c>
      <c r="M665" s="3"/>
      <c r="N665" s="3" t="s">
        <v>77</v>
      </c>
      <c r="O665" s="3">
        <v>2</v>
      </c>
      <c r="P665" s="3"/>
      <c r="Q665" s="3"/>
      <c r="R665" s="3">
        <v>2</v>
      </c>
      <c r="S665" s="4">
        <v>263267</v>
      </c>
      <c r="T665" s="5">
        <v>6.4100000000000004E-2</v>
      </c>
    </row>
    <row r="666" spans="1:20">
      <c r="A666" s="3" t="s">
        <v>370</v>
      </c>
      <c r="B666" s="3"/>
      <c r="C666" s="3">
        <v>2</v>
      </c>
      <c r="D666" s="3"/>
      <c r="E666" s="3" t="s">
        <v>152</v>
      </c>
      <c r="F666" s="3" t="s">
        <v>278</v>
      </c>
      <c r="G666" s="3" t="s">
        <v>29</v>
      </c>
      <c r="H666" s="3"/>
      <c r="I666" s="3"/>
      <c r="J666" s="3"/>
      <c r="K666" s="3"/>
      <c r="L666" s="3"/>
      <c r="M666" s="3"/>
      <c r="N666" s="3"/>
      <c r="O666" s="3">
        <v>2</v>
      </c>
      <c r="P666" s="3"/>
      <c r="Q666" s="3">
        <v>1</v>
      </c>
      <c r="R666" s="3">
        <v>1</v>
      </c>
      <c r="S666" s="6">
        <v>44232405.670000002</v>
      </c>
      <c r="T666" s="5">
        <v>2.7000000000000001E-3</v>
      </c>
    </row>
    <row r="667" spans="1:20">
      <c r="A667" s="3" t="s">
        <v>374</v>
      </c>
      <c r="B667" s="3"/>
      <c r="C667" s="3">
        <v>2</v>
      </c>
      <c r="D667" s="3"/>
      <c r="E667" s="3" t="s">
        <v>48</v>
      </c>
      <c r="F667" s="3" t="s">
        <v>280</v>
      </c>
      <c r="G667" s="3" t="s">
        <v>29</v>
      </c>
      <c r="H667" s="3"/>
      <c r="I667" s="3"/>
      <c r="J667" s="3"/>
      <c r="K667" s="3"/>
      <c r="L667" s="3"/>
      <c r="M667" s="3"/>
      <c r="N667" s="3"/>
      <c r="O667" s="3">
        <v>2</v>
      </c>
      <c r="P667" s="3"/>
      <c r="Q667" s="3">
        <v>1</v>
      </c>
      <c r="R667" s="3"/>
      <c r="S667" s="3"/>
      <c r="T667" s="3"/>
    </row>
    <row r="668" spans="1:20">
      <c r="A668" s="3" t="s">
        <v>380</v>
      </c>
      <c r="B668" s="3"/>
      <c r="C668" s="3">
        <v>2</v>
      </c>
      <c r="D668" s="3"/>
      <c r="E668" s="3" t="s">
        <v>282</v>
      </c>
      <c r="F668" s="3" t="s">
        <v>283</v>
      </c>
      <c r="G668" s="3" t="s">
        <v>284</v>
      </c>
      <c r="H668" s="3" t="s">
        <v>39</v>
      </c>
      <c r="I668" s="3"/>
      <c r="J668" s="3"/>
      <c r="K668" s="3">
        <v>0</v>
      </c>
      <c r="L668" s="3">
        <v>4</v>
      </c>
      <c r="M668" s="3"/>
      <c r="N668" s="3" t="s">
        <v>40</v>
      </c>
      <c r="O668" s="3">
        <v>2</v>
      </c>
      <c r="P668" s="3"/>
      <c r="Q668" s="3"/>
      <c r="R668" s="3"/>
      <c r="S668" s="3"/>
      <c r="T668" s="3"/>
    </row>
    <row r="669" spans="1:20">
      <c r="A669" s="3" t="s">
        <v>382</v>
      </c>
      <c r="B669" s="3"/>
      <c r="C669" s="3">
        <v>2</v>
      </c>
      <c r="D669" s="3"/>
      <c r="E669" s="3" t="s">
        <v>286</v>
      </c>
      <c r="F669" s="3" t="s">
        <v>287</v>
      </c>
      <c r="G669" s="3" t="s">
        <v>131</v>
      </c>
      <c r="H669" s="3"/>
      <c r="I669" s="3"/>
      <c r="J669" s="3"/>
      <c r="K669" s="3"/>
      <c r="L669" s="3"/>
      <c r="M669" s="3"/>
      <c r="N669" s="3"/>
      <c r="O669" s="3">
        <v>2</v>
      </c>
      <c r="P669" s="3"/>
      <c r="Q669" s="3"/>
      <c r="R669" s="3">
        <v>1</v>
      </c>
      <c r="S669" s="3"/>
      <c r="T669" s="3"/>
    </row>
    <row r="670" spans="1:20">
      <c r="A670" s="3" t="s">
        <v>2559</v>
      </c>
      <c r="B670" s="3"/>
      <c r="C670" s="3">
        <v>2</v>
      </c>
      <c r="D670" s="3"/>
      <c r="E670" s="3" t="s">
        <v>59</v>
      </c>
      <c r="F670" s="3" t="s">
        <v>289</v>
      </c>
      <c r="G670" s="3" t="s">
        <v>290</v>
      </c>
      <c r="H670" s="3" t="s">
        <v>291</v>
      </c>
      <c r="I670" s="3"/>
      <c r="J670" s="3"/>
      <c r="K670" s="3"/>
      <c r="L670" s="3"/>
      <c r="M670" s="3"/>
      <c r="N670" s="3"/>
      <c r="O670" s="3">
        <v>2</v>
      </c>
      <c r="P670" s="3"/>
      <c r="Q670" s="3"/>
      <c r="R670" s="3"/>
      <c r="S670" s="3"/>
      <c r="T670" s="5">
        <v>-0.60360000000000003</v>
      </c>
    </row>
    <row r="671" spans="1:20">
      <c r="A671" s="3" t="s">
        <v>281</v>
      </c>
      <c r="B671" s="3"/>
      <c r="C671" s="3">
        <v>2</v>
      </c>
      <c r="D671" s="3"/>
      <c r="E671" s="3" t="s">
        <v>59</v>
      </c>
      <c r="F671" s="3" t="s">
        <v>293</v>
      </c>
      <c r="G671" s="3" t="s">
        <v>29</v>
      </c>
      <c r="H671" s="3"/>
      <c r="I671" s="3"/>
      <c r="J671" s="3"/>
      <c r="K671" s="3">
        <v>0</v>
      </c>
      <c r="L671" s="3">
        <v>3</v>
      </c>
      <c r="M671" s="3"/>
      <c r="N671" s="3" t="s">
        <v>294</v>
      </c>
      <c r="O671" s="3">
        <v>2</v>
      </c>
      <c r="P671" s="3"/>
      <c r="Q671" s="3">
        <v>2</v>
      </c>
      <c r="R671" s="3">
        <v>1</v>
      </c>
      <c r="S671" s="6">
        <v>46631.33</v>
      </c>
      <c r="T671" s="5">
        <v>-0.2361</v>
      </c>
    </row>
    <row r="672" spans="1:20">
      <c r="A672" s="3" t="s">
        <v>2561</v>
      </c>
      <c r="B672" s="3"/>
      <c r="C672" s="3">
        <v>2</v>
      </c>
      <c r="D672" s="3"/>
      <c r="E672" s="3" t="s">
        <v>88</v>
      </c>
      <c r="F672" s="3" t="s">
        <v>296</v>
      </c>
      <c r="G672" s="3" t="s">
        <v>29</v>
      </c>
      <c r="H672" s="3"/>
      <c r="I672" s="3"/>
      <c r="J672" s="3"/>
      <c r="K672" s="3"/>
      <c r="L672" s="3"/>
      <c r="M672" s="3"/>
      <c r="N672" s="3"/>
      <c r="O672" s="3">
        <v>2</v>
      </c>
      <c r="P672" s="3"/>
      <c r="Q672" s="3">
        <v>1</v>
      </c>
      <c r="R672" s="3">
        <v>1</v>
      </c>
      <c r="S672" s="3"/>
      <c r="T672" s="5">
        <v>0.13289999999999999</v>
      </c>
    </row>
    <row r="673" spans="1:20">
      <c r="A673" s="3" t="s">
        <v>2564</v>
      </c>
      <c r="B673" s="3"/>
      <c r="C673" s="3">
        <v>2</v>
      </c>
      <c r="D673" s="3"/>
      <c r="E673" s="3" t="s">
        <v>70</v>
      </c>
      <c r="F673" s="3" t="s">
        <v>300</v>
      </c>
      <c r="G673" s="3" t="s">
        <v>29</v>
      </c>
      <c r="H673" s="3" t="s">
        <v>54</v>
      </c>
      <c r="I673" s="3"/>
      <c r="J673" s="3"/>
      <c r="K673" s="3"/>
      <c r="L673" s="3"/>
      <c r="M673" s="3"/>
      <c r="N673" s="3"/>
      <c r="O673" s="3">
        <v>2</v>
      </c>
      <c r="P673" s="3"/>
      <c r="Q673" s="3"/>
      <c r="R673" s="3"/>
      <c r="S673" s="3"/>
      <c r="T673" s="3"/>
    </row>
    <row r="674" spans="1:20">
      <c r="A674" s="3" t="s">
        <v>2569</v>
      </c>
      <c r="B674" s="3"/>
      <c r="C674" s="3">
        <v>2</v>
      </c>
      <c r="D674" s="3"/>
      <c r="E674" s="3" t="s">
        <v>302</v>
      </c>
      <c r="F674" s="3" t="s">
        <v>303</v>
      </c>
      <c r="G674" s="3" t="s">
        <v>29</v>
      </c>
      <c r="H674" s="3"/>
      <c r="I674" s="3"/>
      <c r="J674" s="3"/>
      <c r="K674" s="3"/>
      <c r="L674" s="3"/>
      <c r="M674" s="3"/>
      <c r="N674" s="3"/>
      <c r="O674" s="3">
        <v>2</v>
      </c>
      <c r="P674" s="3"/>
      <c r="Q674" s="3"/>
      <c r="R674" s="3"/>
      <c r="S674" s="3"/>
      <c r="T674" s="3"/>
    </row>
    <row r="675" spans="1:20">
      <c r="A675" s="3" t="s">
        <v>2571</v>
      </c>
      <c r="B675" s="3"/>
      <c r="C675" s="3">
        <v>2</v>
      </c>
      <c r="D675" s="3"/>
      <c r="E675" s="3" t="s">
        <v>27</v>
      </c>
      <c r="F675" s="3" t="s">
        <v>305</v>
      </c>
      <c r="G675" s="3" t="s">
        <v>29</v>
      </c>
      <c r="H675" s="3"/>
      <c r="I675" s="3"/>
      <c r="J675" s="3"/>
      <c r="K675" s="3"/>
      <c r="L675" s="3"/>
      <c r="M675" s="3"/>
      <c r="N675" s="3"/>
      <c r="O675" s="3">
        <v>2</v>
      </c>
      <c r="P675" s="3"/>
      <c r="Q675" s="3"/>
      <c r="R675" s="3">
        <v>2</v>
      </c>
      <c r="S675" s="3"/>
      <c r="T675" s="3"/>
    </row>
    <row r="676" spans="1:20">
      <c r="A676" s="3" t="s">
        <v>288</v>
      </c>
      <c r="B676" s="3"/>
      <c r="C676" s="3">
        <v>2</v>
      </c>
      <c r="D676" s="3"/>
      <c r="E676" s="3" t="s">
        <v>307</v>
      </c>
      <c r="F676" s="3" t="s">
        <v>308</v>
      </c>
      <c r="G676" s="3" t="s">
        <v>131</v>
      </c>
      <c r="H676" s="3"/>
      <c r="I676" s="3"/>
      <c r="J676" s="3"/>
      <c r="K676" s="3">
        <v>0</v>
      </c>
      <c r="L676" s="3">
        <v>2</v>
      </c>
      <c r="M676" s="3"/>
      <c r="N676" s="3" t="s">
        <v>40</v>
      </c>
      <c r="O676" s="3">
        <v>1</v>
      </c>
      <c r="P676" s="3"/>
      <c r="Q676" s="3"/>
      <c r="R676" s="3"/>
      <c r="S676" s="6">
        <v>4534.17</v>
      </c>
      <c r="T676" s="5">
        <v>0.97199999999999998</v>
      </c>
    </row>
    <row r="677" spans="1:20">
      <c r="A677" s="3" t="s">
        <v>2573</v>
      </c>
      <c r="B677" s="3"/>
      <c r="C677" s="3">
        <v>2</v>
      </c>
      <c r="D677" s="3"/>
      <c r="E677" s="3" t="s">
        <v>310</v>
      </c>
      <c r="F677" s="3" t="s">
        <v>311</v>
      </c>
      <c r="G677" s="3" t="s">
        <v>29</v>
      </c>
      <c r="H677" s="3"/>
      <c r="I677" s="3"/>
      <c r="J677" s="3"/>
      <c r="K677" s="3"/>
      <c r="L677" s="3"/>
      <c r="M677" s="3"/>
      <c r="N677" s="3"/>
      <c r="O677" s="3">
        <v>2</v>
      </c>
      <c r="P677" s="3"/>
      <c r="Q677" s="3">
        <v>1</v>
      </c>
      <c r="R677" s="3"/>
      <c r="S677" s="3"/>
      <c r="T677" s="5">
        <v>1.0271999999999999</v>
      </c>
    </row>
    <row r="678" spans="1:20">
      <c r="A678" s="3" t="s">
        <v>2577</v>
      </c>
      <c r="B678" s="3"/>
      <c r="C678" s="3">
        <v>2</v>
      </c>
      <c r="D678" s="3"/>
      <c r="E678" s="3" t="s">
        <v>27</v>
      </c>
      <c r="F678" s="3" t="s">
        <v>313</v>
      </c>
      <c r="G678" s="3" t="s">
        <v>22</v>
      </c>
      <c r="H678" s="3"/>
      <c r="I678" s="3"/>
      <c r="J678" s="3"/>
      <c r="K678" s="3"/>
      <c r="L678" s="3"/>
      <c r="M678" s="3"/>
      <c r="N678" s="3"/>
      <c r="O678" s="3">
        <v>2</v>
      </c>
      <c r="P678" s="3"/>
      <c r="Q678" s="3">
        <v>2</v>
      </c>
      <c r="R678" s="3"/>
      <c r="S678" s="6">
        <v>919747.5</v>
      </c>
      <c r="T678" s="5">
        <v>-6.9699999999999998E-2</v>
      </c>
    </row>
    <row r="679" spans="1:20">
      <c r="A679" s="3" t="s">
        <v>2579</v>
      </c>
      <c r="B679" s="3"/>
      <c r="C679" s="3">
        <v>2</v>
      </c>
      <c r="D679" s="3"/>
      <c r="E679" s="3" t="s">
        <v>59</v>
      </c>
      <c r="F679" s="3" t="s">
        <v>315</v>
      </c>
      <c r="G679" s="3" t="s">
        <v>29</v>
      </c>
      <c r="H679" s="3"/>
      <c r="I679" s="3"/>
      <c r="J679" s="3"/>
      <c r="K679" s="3"/>
      <c r="L679" s="3"/>
      <c r="M679" s="3"/>
      <c r="N679" s="3"/>
      <c r="O679" s="3">
        <v>2</v>
      </c>
      <c r="P679" s="3"/>
      <c r="Q679" s="3"/>
      <c r="R679" s="3"/>
      <c r="S679" s="3"/>
      <c r="T679" s="3"/>
    </row>
    <row r="680" spans="1:20">
      <c r="A680" s="3" t="s">
        <v>2581</v>
      </c>
      <c r="B680" s="3"/>
      <c r="C680" s="3">
        <v>2</v>
      </c>
      <c r="D680" s="3"/>
      <c r="E680" s="3" t="s">
        <v>59</v>
      </c>
      <c r="F680" s="3" t="s">
        <v>322</v>
      </c>
      <c r="G680" s="3" t="s">
        <v>103</v>
      </c>
      <c r="H680" s="3"/>
      <c r="I680" s="3"/>
      <c r="J680" s="3"/>
      <c r="K680" s="3"/>
      <c r="L680" s="3"/>
      <c r="M680" s="3"/>
      <c r="N680" s="3"/>
      <c r="O680" s="3">
        <v>2</v>
      </c>
      <c r="P680" s="3"/>
      <c r="Q680" s="3">
        <v>1</v>
      </c>
      <c r="R680" s="3"/>
      <c r="S680" s="3"/>
      <c r="T680" s="3"/>
    </row>
    <row r="681" spans="1:20">
      <c r="A681" s="3" t="s">
        <v>2583</v>
      </c>
      <c r="B681" s="3"/>
      <c r="C681" s="3">
        <v>2</v>
      </c>
      <c r="D681" s="3"/>
      <c r="E681" s="3" t="s">
        <v>324</v>
      </c>
      <c r="F681" s="3" t="s">
        <v>325</v>
      </c>
      <c r="G681" s="3" t="s">
        <v>29</v>
      </c>
      <c r="H681" s="3" t="s">
        <v>39</v>
      </c>
      <c r="I681" s="3"/>
      <c r="J681" s="3"/>
      <c r="K681" s="3"/>
      <c r="L681" s="3"/>
      <c r="M681" s="3"/>
      <c r="N681" s="3"/>
      <c r="O681" s="3">
        <v>2</v>
      </c>
      <c r="P681" s="3"/>
      <c r="Q681" s="3"/>
      <c r="R681" s="3"/>
      <c r="S681" s="3"/>
      <c r="T681" s="3"/>
    </row>
    <row r="682" spans="1:20">
      <c r="A682" s="3" t="s">
        <v>2585</v>
      </c>
      <c r="B682" s="3"/>
      <c r="C682" s="3">
        <v>2</v>
      </c>
      <c r="D682" s="3"/>
      <c r="E682" s="3" t="s">
        <v>330</v>
      </c>
      <c r="F682" s="3" t="s">
        <v>331</v>
      </c>
      <c r="G682" s="3" t="s">
        <v>131</v>
      </c>
      <c r="H682" s="3" t="s">
        <v>54</v>
      </c>
      <c r="I682" s="3"/>
      <c r="J682" s="3"/>
      <c r="K682" s="3"/>
      <c r="L682" s="3"/>
      <c r="M682" s="3"/>
      <c r="N682" s="3"/>
      <c r="O682" s="3">
        <v>2</v>
      </c>
      <c r="P682" s="3"/>
      <c r="Q682" s="3"/>
      <c r="R682" s="3">
        <v>1</v>
      </c>
      <c r="S682" s="3"/>
      <c r="T682" s="3"/>
    </row>
    <row r="683" spans="1:20">
      <c r="A683" s="3" t="s">
        <v>2588</v>
      </c>
      <c r="B683" s="3"/>
      <c r="C683" s="3">
        <v>2</v>
      </c>
      <c r="D683" s="3"/>
      <c r="E683" s="3" t="s">
        <v>163</v>
      </c>
      <c r="F683" s="3" t="s">
        <v>337</v>
      </c>
      <c r="G683" s="3" t="s">
        <v>22</v>
      </c>
      <c r="H683" s="3" t="s">
        <v>338</v>
      </c>
      <c r="I683" s="3"/>
      <c r="J683" s="3"/>
      <c r="K683" s="3"/>
      <c r="L683" s="3"/>
      <c r="M683" s="3"/>
      <c r="N683" s="3"/>
      <c r="O683" s="3">
        <v>2</v>
      </c>
      <c r="P683" s="3"/>
      <c r="Q683" s="3">
        <v>1</v>
      </c>
      <c r="R683" s="3"/>
      <c r="S683" s="3"/>
      <c r="T683" s="3"/>
    </row>
    <row r="684" spans="1:20">
      <c r="A684" s="3" t="s">
        <v>2592</v>
      </c>
      <c r="B684" s="3"/>
      <c r="C684" s="3">
        <v>2</v>
      </c>
      <c r="D684" s="3"/>
      <c r="E684" s="3" t="s">
        <v>81</v>
      </c>
      <c r="F684" s="3" t="s">
        <v>340</v>
      </c>
      <c r="G684" s="3" t="s">
        <v>341</v>
      </c>
      <c r="H684" s="3" t="s">
        <v>39</v>
      </c>
      <c r="I684" s="3"/>
      <c r="J684" s="3"/>
      <c r="K684" s="3"/>
      <c r="L684" s="3"/>
      <c r="M684" s="3"/>
      <c r="N684" s="3"/>
      <c r="O684" s="3">
        <v>2</v>
      </c>
      <c r="P684" s="3"/>
      <c r="Q684" s="3"/>
      <c r="R684" s="3"/>
      <c r="S684" s="3"/>
      <c r="T684" s="3"/>
    </row>
    <row r="685" spans="1:20">
      <c r="A685" s="3" t="s">
        <v>2594</v>
      </c>
      <c r="B685" s="3"/>
      <c r="C685" s="3">
        <v>2</v>
      </c>
      <c r="D685" s="3"/>
      <c r="E685" s="3" t="s">
        <v>343</v>
      </c>
      <c r="F685" s="3" t="s">
        <v>344</v>
      </c>
      <c r="G685" s="3" t="s">
        <v>29</v>
      </c>
      <c r="H685" s="3" t="s">
        <v>54</v>
      </c>
      <c r="I685" s="3"/>
      <c r="J685" s="3"/>
      <c r="K685" s="3"/>
      <c r="L685" s="3"/>
      <c r="M685" s="3"/>
      <c r="N685" s="3"/>
      <c r="O685" s="3">
        <v>2</v>
      </c>
      <c r="P685" s="3"/>
      <c r="Q685" s="3"/>
      <c r="R685" s="3"/>
      <c r="S685" s="3"/>
      <c r="T685" s="3"/>
    </row>
    <row r="686" spans="1:20">
      <c r="A686" s="3" t="s">
        <v>2597</v>
      </c>
      <c r="B686" s="3"/>
      <c r="C686" s="3">
        <v>2</v>
      </c>
      <c r="D686" s="3"/>
      <c r="E686" s="3" t="s">
        <v>346</v>
      </c>
      <c r="F686" s="3" t="s">
        <v>347</v>
      </c>
      <c r="G686" s="3" t="s">
        <v>29</v>
      </c>
      <c r="H686" s="3" t="s">
        <v>39</v>
      </c>
      <c r="I686" s="3"/>
      <c r="J686" s="3"/>
      <c r="K686" s="3"/>
      <c r="L686" s="3"/>
      <c r="M686" s="3"/>
      <c r="N686" s="3"/>
      <c r="O686" s="3">
        <v>2</v>
      </c>
      <c r="P686" s="3"/>
      <c r="Q686" s="3"/>
      <c r="R686" s="3">
        <v>2</v>
      </c>
      <c r="S686" s="6">
        <v>2072694.33</v>
      </c>
      <c r="T686" s="5">
        <v>-6.6E-3</v>
      </c>
    </row>
    <row r="687" spans="1:20">
      <c r="A687" s="3" t="s">
        <v>2599</v>
      </c>
      <c r="B687" s="3"/>
      <c r="C687" s="3">
        <v>2</v>
      </c>
      <c r="D687" s="3"/>
      <c r="E687" s="3" t="s">
        <v>349</v>
      </c>
      <c r="F687" s="3" t="s">
        <v>350</v>
      </c>
      <c r="G687" s="3" t="s">
        <v>29</v>
      </c>
      <c r="H687" s="3" t="s">
        <v>39</v>
      </c>
      <c r="I687" s="3"/>
      <c r="J687" s="3"/>
      <c r="K687" s="3"/>
      <c r="L687" s="3"/>
      <c r="M687" s="3"/>
      <c r="N687" s="3"/>
      <c r="O687" s="3">
        <v>2</v>
      </c>
      <c r="P687" s="3"/>
      <c r="Q687" s="3">
        <v>1</v>
      </c>
      <c r="R687" s="3"/>
      <c r="S687" s="3"/>
      <c r="T687" s="5">
        <v>3.5999999999999999E-3</v>
      </c>
    </row>
    <row r="688" spans="1:20">
      <c r="A688" s="3" t="s">
        <v>2602</v>
      </c>
      <c r="B688" s="3"/>
      <c r="C688" s="3">
        <v>2</v>
      </c>
      <c r="D688" s="3"/>
      <c r="E688" s="3" t="s">
        <v>356</v>
      </c>
      <c r="F688" s="3" t="s">
        <v>357</v>
      </c>
      <c r="G688" s="3" t="s">
        <v>29</v>
      </c>
      <c r="H688" s="3"/>
      <c r="I688" s="3"/>
      <c r="J688" s="3"/>
      <c r="K688" s="3"/>
      <c r="L688" s="3"/>
      <c r="M688" s="3"/>
      <c r="N688" s="3"/>
      <c r="O688" s="3">
        <v>1</v>
      </c>
      <c r="P688" s="3"/>
      <c r="Q688" s="3"/>
      <c r="R688" s="3"/>
      <c r="S688" s="3"/>
      <c r="T688" s="3"/>
    </row>
    <row r="689" spans="1:20">
      <c r="A689" s="3" t="s">
        <v>2604</v>
      </c>
      <c r="B689" s="3"/>
      <c r="C689" s="3">
        <v>2</v>
      </c>
      <c r="D689" s="3"/>
      <c r="E689" s="3" t="s">
        <v>59</v>
      </c>
      <c r="F689" s="3" t="s">
        <v>359</v>
      </c>
      <c r="G689" s="3" t="s">
        <v>29</v>
      </c>
      <c r="H689" s="3"/>
      <c r="I689" s="3"/>
      <c r="J689" s="3"/>
      <c r="K689" s="3"/>
      <c r="L689" s="3"/>
      <c r="M689" s="3"/>
      <c r="N689" s="3"/>
      <c r="O689" s="3">
        <v>2</v>
      </c>
      <c r="P689" s="3"/>
      <c r="Q689" s="3"/>
      <c r="R689" s="3"/>
      <c r="S689" s="3"/>
      <c r="T689" s="3"/>
    </row>
    <row r="690" spans="1:20">
      <c r="A690" s="3" t="s">
        <v>321</v>
      </c>
      <c r="B690" s="3"/>
      <c r="C690" s="3">
        <v>2</v>
      </c>
      <c r="D690" s="3"/>
      <c r="E690" s="3" t="s">
        <v>361</v>
      </c>
      <c r="F690" s="3" t="s">
        <v>362</v>
      </c>
      <c r="G690" s="3" t="s">
        <v>29</v>
      </c>
      <c r="H690" s="3"/>
      <c r="I690" s="3"/>
      <c r="J690" s="3"/>
      <c r="K690" s="3"/>
      <c r="L690" s="3"/>
      <c r="M690" s="3"/>
      <c r="N690" s="3"/>
      <c r="O690" s="3">
        <v>2</v>
      </c>
      <c r="P690" s="3"/>
      <c r="Q690" s="3"/>
      <c r="R690" s="3">
        <v>1</v>
      </c>
      <c r="S690" s="6">
        <v>15774175.33</v>
      </c>
      <c r="T690" s="5">
        <v>-6.88E-2</v>
      </c>
    </row>
    <row r="691" spans="1:20">
      <c r="A691" s="3" t="s">
        <v>2606</v>
      </c>
      <c r="B691" s="3"/>
      <c r="C691" s="3">
        <v>2</v>
      </c>
      <c r="D691" s="3"/>
      <c r="E691" s="3" t="s">
        <v>70</v>
      </c>
      <c r="F691" s="3" t="s">
        <v>367</v>
      </c>
      <c r="G691" s="3" t="s">
        <v>29</v>
      </c>
      <c r="H691" s="3" t="s">
        <v>54</v>
      </c>
      <c r="I691" s="3"/>
      <c r="J691" s="3"/>
      <c r="K691" s="3"/>
      <c r="L691" s="3"/>
      <c r="M691" s="3"/>
      <c r="N691" s="3"/>
      <c r="O691" s="3">
        <v>2</v>
      </c>
      <c r="P691" s="3"/>
      <c r="Q691" s="3"/>
      <c r="R691" s="3">
        <v>2</v>
      </c>
      <c r="S691" s="3"/>
      <c r="T691" s="3"/>
    </row>
    <row r="692" spans="1:20">
      <c r="A692" s="3" t="s">
        <v>2608</v>
      </c>
      <c r="B692" s="3"/>
      <c r="C692" s="3">
        <v>2</v>
      </c>
      <c r="D692" s="3"/>
      <c r="E692" s="3" t="s">
        <v>117</v>
      </c>
      <c r="F692" s="3" t="s">
        <v>369</v>
      </c>
      <c r="G692" s="3" t="s">
        <v>29</v>
      </c>
      <c r="H692" s="3"/>
      <c r="I692" s="3"/>
      <c r="J692" s="3"/>
      <c r="K692" s="3"/>
      <c r="L692" s="3"/>
      <c r="M692" s="3"/>
      <c r="N692" s="3"/>
      <c r="O692" s="3">
        <v>2</v>
      </c>
      <c r="P692" s="3"/>
      <c r="Q692" s="3">
        <v>1</v>
      </c>
      <c r="R692" s="3"/>
      <c r="S692" s="3"/>
      <c r="T692" s="3"/>
    </row>
    <row r="693" spans="1:20">
      <c r="A693" s="3" t="s">
        <v>2612</v>
      </c>
      <c r="B693" s="3"/>
      <c r="C693" s="3">
        <v>2</v>
      </c>
      <c r="D693" s="3"/>
      <c r="E693" s="3" t="s">
        <v>371</v>
      </c>
      <c r="F693" s="3" t="s">
        <v>372</v>
      </c>
      <c r="G693" s="3" t="s">
        <v>29</v>
      </c>
      <c r="H693" s="3" t="s">
        <v>373</v>
      </c>
      <c r="I693" s="3"/>
      <c r="J693" s="3"/>
      <c r="K693" s="3"/>
      <c r="L693" s="3"/>
      <c r="M693" s="3"/>
      <c r="N693" s="3"/>
      <c r="O693" s="3">
        <v>2</v>
      </c>
      <c r="P693" s="3"/>
      <c r="Q693" s="3">
        <v>2</v>
      </c>
      <c r="R693" s="3">
        <v>2</v>
      </c>
      <c r="S693" s="3"/>
      <c r="T693" s="3"/>
    </row>
    <row r="694" spans="1:20">
      <c r="A694" s="3" t="s">
        <v>2614</v>
      </c>
      <c r="B694" s="3"/>
      <c r="C694" s="3">
        <v>2</v>
      </c>
      <c r="D694" s="3"/>
      <c r="E694" s="3" t="s">
        <v>88</v>
      </c>
      <c r="F694" s="3" t="s">
        <v>375</v>
      </c>
      <c r="G694" s="3" t="s">
        <v>103</v>
      </c>
      <c r="H694" s="3" t="s">
        <v>376</v>
      </c>
      <c r="I694" s="3"/>
      <c r="J694" s="3"/>
      <c r="K694" s="3"/>
      <c r="L694" s="3"/>
      <c r="M694" s="3"/>
      <c r="N694" s="3"/>
      <c r="O694" s="3">
        <v>1</v>
      </c>
      <c r="P694" s="3"/>
      <c r="Q694" s="3"/>
      <c r="R694" s="3">
        <v>1</v>
      </c>
      <c r="S694" s="3"/>
      <c r="T694" s="3"/>
    </row>
    <row r="695" spans="1:20">
      <c r="A695" s="3" t="s">
        <v>2616</v>
      </c>
      <c r="B695" s="3"/>
      <c r="C695" s="3">
        <v>2</v>
      </c>
      <c r="D695" s="3"/>
      <c r="E695" s="3" t="s">
        <v>59</v>
      </c>
      <c r="F695" s="3" t="s">
        <v>381</v>
      </c>
      <c r="G695" s="3" t="s">
        <v>29</v>
      </c>
      <c r="H695" s="3" t="s">
        <v>39</v>
      </c>
      <c r="I695" s="3"/>
      <c r="J695" s="3"/>
      <c r="K695" s="3"/>
      <c r="L695" s="3"/>
      <c r="M695" s="3"/>
      <c r="N695" s="3"/>
      <c r="O695" s="3">
        <v>1</v>
      </c>
      <c r="P695" s="3"/>
      <c r="Q695" s="3"/>
      <c r="R695" s="3">
        <v>1</v>
      </c>
      <c r="S695" s="6">
        <v>48686537.5</v>
      </c>
      <c r="T695" s="5">
        <v>-7.9600000000000004E-2</v>
      </c>
    </row>
    <row r="696" spans="1:20">
      <c r="A696" s="3" t="s">
        <v>2621</v>
      </c>
      <c r="B696" s="3"/>
      <c r="C696" s="3">
        <v>2</v>
      </c>
      <c r="D696" s="3"/>
      <c r="E696" s="3" t="s">
        <v>383</v>
      </c>
      <c r="F696" s="3" t="s">
        <v>384</v>
      </c>
      <c r="G696" s="3" t="s">
        <v>385</v>
      </c>
      <c r="H696" s="3" t="s">
        <v>39</v>
      </c>
      <c r="I696" s="3"/>
      <c r="J696" s="3"/>
      <c r="K696" s="3"/>
      <c r="L696" s="3"/>
      <c r="M696" s="3"/>
      <c r="N696" s="3"/>
      <c r="O696" s="3">
        <v>2</v>
      </c>
      <c r="P696" s="3"/>
      <c r="Q696" s="3"/>
      <c r="R696" s="3"/>
      <c r="S696" s="3"/>
      <c r="T696" s="3"/>
    </row>
    <row r="697" spans="1:20">
      <c r="A697" s="3" t="s">
        <v>2623</v>
      </c>
      <c r="B697" s="3"/>
      <c r="C697" s="3">
        <v>2</v>
      </c>
      <c r="D697" s="3"/>
      <c r="E697" s="3" t="s">
        <v>34</v>
      </c>
      <c r="F697" s="3" t="s">
        <v>2560</v>
      </c>
      <c r="G697" s="3" t="s">
        <v>2405</v>
      </c>
      <c r="H697" s="3"/>
      <c r="I697" s="3"/>
      <c r="J697" s="3"/>
      <c r="K697" s="3">
        <v>0</v>
      </c>
      <c r="L697" s="3">
        <v>2</v>
      </c>
      <c r="M697" s="3"/>
      <c r="N697" s="3" t="s">
        <v>40</v>
      </c>
      <c r="O697" s="3">
        <v>2</v>
      </c>
      <c r="P697" s="3"/>
      <c r="Q697" s="3"/>
      <c r="R697" s="3">
        <v>2</v>
      </c>
      <c r="S697" s="3"/>
      <c r="T697" s="3"/>
    </row>
    <row r="698" spans="1:20">
      <c r="A698" s="3" t="s">
        <v>374</v>
      </c>
      <c r="B698" s="3"/>
      <c r="C698" s="3">
        <v>2</v>
      </c>
      <c r="D698" s="3"/>
      <c r="E698" s="3" t="s">
        <v>282</v>
      </c>
      <c r="F698" s="3" t="s">
        <v>283</v>
      </c>
      <c r="G698" s="3" t="s">
        <v>284</v>
      </c>
      <c r="H698" s="3" t="s">
        <v>39</v>
      </c>
      <c r="I698" s="3"/>
      <c r="J698" s="3"/>
      <c r="K698" s="3">
        <v>0</v>
      </c>
      <c r="L698" s="3">
        <v>4</v>
      </c>
      <c r="M698" s="3"/>
      <c r="N698" s="3" t="s">
        <v>40</v>
      </c>
      <c r="O698" s="3">
        <v>2</v>
      </c>
      <c r="P698" s="3"/>
      <c r="Q698" s="3"/>
      <c r="R698" s="3"/>
      <c r="S698" s="3"/>
      <c r="T698" s="3"/>
    </row>
    <row r="699" spans="1:20">
      <c r="A699" s="3" t="s">
        <v>2625</v>
      </c>
      <c r="B699" s="3"/>
      <c r="C699" s="3">
        <v>2</v>
      </c>
      <c r="D699" s="3"/>
      <c r="E699" s="3" t="s">
        <v>482</v>
      </c>
      <c r="F699" s="3" t="s">
        <v>2562</v>
      </c>
      <c r="G699" s="3" t="s">
        <v>2414</v>
      </c>
      <c r="H699" s="3" t="s">
        <v>2563</v>
      </c>
      <c r="I699" s="3"/>
      <c r="J699" s="3"/>
      <c r="K699" s="3"/>
      <c r="L699" s="3"/>
      <c r="M699" s="3"/>
      <c r="N699" s="3"/>
      <c r="O699" s="3">
        <v>2</v>
      </c>
      <c r="P699" s="3"/>
      <c r="Q699" s="3"/>
      <c r="R699" s="3"/>
      <c r="S699" s="6">
        <v>2501.33</v>
      </c>
      <c r="T699" s="5">
        <v>0.28939999999999999</v>
      </c>
    </row>
    <row r="700" spans="1:20">
      <c r="A700" s="3" t="s">
        <v>2628</v>
      </c>
      <c r="B700" s="3"/>
      <c r="C700" s="3">
        <v>2</v>
      </c>
      <c r="D700" s="3"/>
      <c r="E700" s="3" t="s">
        <v>59</v>
      </c>
      <c r="F700" s="3" t="s">
        <v>2565</v>
      </c>
      <c r="G700" s="3" t="s">
        <v>2405</v>
      </c>
      <c r="H700" s="3"/>
      <c r="I700" s="3"/>
      <c r="J700" s="3"/>
      <c r="K700" s="3"/>
      <c r="L700" s="3"/>
      <c r="M700" s="3"/>
      <c r="N700" s="3"/>
      <c r="O700" s="3">
        <v>2</v>
      </c>
      <c r="P700" s="3"/>
      <c r="Q700" s="3">
        <v>1</v>
      </c>
      <c r="R700" s="3"/>
      <c r="S700" s="3"/>
      <c r="T700" s="3"/>
    </row>
    <row r="701" spans="1:20">
      <c r="A701" s="3" t="s">
        <v>281</v>
      </c>
      <c r="B701" s="3"/>
      <c r="C701" s="3">
        <v>2</v>
      </c>
      <c r="D701" s="3"/>
      <c r="E701" s="3" t="s">
        <v>59</v>
      </c>
      <c r="F701" s="3" t="s">
        <v>2570</v>
      </c>
      <c r="G701" s="3" t="s">
        <v>2405</v>
      </c>
      <c r="H701" s="3"/>
      <c r="I701" s="3"/>
      <c r="J701" s="3"/>
      <c r="K701" s="3"/>
      <c r="L701" s="3"/>
      <c r="M701" s="3"/>
      <c r="N701" s="3"/>
      <c r="O701" s="3">
        <v>2</v>
      </c>
      <c r="P701" s="3"/>
      <c r="Q701" s="3"/>
      <c r="R701" s="3">
        <v>1</v>
      </c>
      <c r="S701" s="3"/>
      <c r="T701" s="3"/>
    </row>
    <row r="702" spans="1:20">
      <c r="A702" s="3" t="s">
        <v>3561</v>
      </c>
      <c r="B702" s="3"/>
      <c r="C702" s="3">
        <v>2</v>
      </c>
      <c r="D702" s="3"/>
      <c r="E702" s="3" t="s">
        <v>442</v>
      </c>
      <c r="F702" s="3" t="s">
        <v>2572</v>
      </c>
      <c r="G702" s="3" t="s">
        <v>2405</v>
      </c>
      <c r="H702" s="3" t="s">
        <v>54</v>
      </c>
      <c r="I702" s="3"/>
      <c r="J702" s="3"/>
      <c r="K702" s="3">
        <v>0</v>
      </c>
      <c r="L702" s="3">
        <v>1</v>
      </c>
      <c r="M702" s="3"/>
      <c r="N702" s="3" t="s">
        <v>40</v>
      </c>
      <c r="O702" s="3">
        <v>1</v>
      </c>
      <c r="P702" s="3"/>
      <c r="Q702" s="3"/>
      <c r="R702" s="3"/>
      <c r="S702" s="3"/>
      <c r="T702" s="3"/>
    </row>
    <row r="703" spans="1:20">
      <c r="A703" s="3" t="s">
        <v>3563</v>
      </c>
      <c r="B703" s="3"/>
      <c r="C703" s="3">
        <v>2</v>
      </c>
      <c r="D703" s="3"/>
      <c r="E703" s="3" t="s">
        <v>59</v>
      </c>
      <c r="F703" s="3" t="s">
        <v>289</v>
      </c>
      <c r="G703" s="3" t="s">
        <v>290</v>
      </c>
      <c r="H703" s="3" t="s">
        <v>291</v>
      </c>
      <c r="I703" s="3"/>
      <c r="J703" s="3"/>
      <c r="K703" s="3"/>
      <c r="L703" s="3"/>
      <c r="M703" s="3"/>
      <c r="N703" s="3"/>
      <c r="O703" s="3">
        <v>2</v>
      </c>
      <c r="P703" s="3"/>
      <c r="Q703" s="3"/>
      <c r="R703" s="3"/>
      <c r="S703" s="3"/>
      <c r="T703" s="5">
        <v>-0.60360000000000003</v>
      </c>
    </row>
    <row r="704" spans="1:20">
      <c r="A704" s="3" t="s">
        <v>3567</v>
      </c>
      <c r="B704" s="3"/>
      <c r="C704" s="3">
        <v>2</v>
      </c>
      <c r="D704" s="3"/>
      <c r="E704" s="3" t="s">
        <v>2532</v>
      </c>
      <c r="F704" s="3" t="s">
        <v>2574</v>
      </c>
      <c r="G704" s="3" t="s">
        <v>2575</v>
      </c>
      <c r="H704" s="3" t="s">
        <v>2576</v>
      </c>
      <c r="I704" s="3"/>
      <c r="J704" s="3"/>
      <c r="K704" s="3"/>
      <c r="L704" s="3"/>
      <c r="M704" s="3"/>
      <c r="N704" s="3"/>
      <c r="O704" s="3">
        <v>1</v>
      </c>
      <c r="P704" s="3"/>
      <c r="Q704" s="3"/>
      <c r="R704" s="3">
        <v>2</v>
      </c>
      <c r="S704" s="3"/>
      <c r="T704" s="3"/>
    </row>
    <row r="705" spans="1:20">
      <c r="A705" s="3" t="s">
        <v>3754</v>
      </c>
      <c r="B705" s="3"/>
      <c r="C705" s="3">
        <v>2</v>
      </c>
      <c r="D705" s="3"/>
      <c r="E705" s="3" t="s">
        <v>88</v>
      </c>
      <c r="F705" s="3" t="s">
        <v>2578</v>
      </c>
      <c r="G705" s="3" t="s">
        <v>2405</v>
      </c>
      <c r="H705" s="3" t="s">
        <v>39</v>
      </c>
      <c r="I705" s="3"/>
      <c r="J705" s="3"/>
      <c r="K705" s="3"/>
      <c r="L705" s="3"/>
      <c r="M705" s="3"/>
      <c r="N705" s="3"/>
      <c r="O705" s="3">
        <v>2</v>
      </c>
      <c r="P705" s="3"/>
      <c r="Q705" s="3"/>
      <c r="R705" s="3"/>
      <c r="S705" s="6">
        <v>5494.5</v>
      </c>
      <c r="T705" s="5">
        <v>0.40660000000000002</v>
      </c>
    </row>
    <row r="706" spans="1:20">
      <c r="A706" s="3" t="s">
        <v>3757</v>
      </c>
      <c r="B706" s="3"/>
      <c r="C706" s="3">
        <v>2</v>
      </c>
      <c r="D706" s="3"/>
      <c r="E706" s="3" t="s">
        <v>59</v>
      </c>
      <c r="F706" s="3" t="s">
        <v>2580</v>
      </c>
      <c r="G706" s="3" t="s">
        <v>2414</v>
      </c>
      <c r="H706" s="3" t="s">
        <v>23</v>
      </c>
      <c r="I706" s="3"/>
      <c r="J706" s="3"/>
      <c r="K706" s="3"/>
      <c r="L706" s="3"/>
      <c r="M706" s="3"/>
      <c r="N706" s="3"/>
      <c r="O706" s="3">
        <v>2</v>
      </c>
      <c r="P706" s="3"/>
      <c r="Q706" s="3"/>
      <c r="R706" s="3"/>
      <c r="S706" s="3"/>
      <c r="T706" s="3"/>
    </row>
    <row r="707" spans="1:20">
      <c r="A707" s="3" t="s">
        <v>3762</v>
      </c>
      <c r="B707" s="3"/>
      <c r="C707" s="3">
        <v>2</v>
      </c>
      <c r="D707" s="3"/>
      <c r="E707" s="3" t="s">
        <v>530</v>
      </c>
      <c r="F707" s="3" t="s">
        <v>2582</v>
      </c>
      <c r="G707" s="3" t="s">
        <v>2405</v>
      </c>
      <c r="H707" s="3"/>
      <c r="I707" s="3"/>
      <c r="J707" s="3"/>
      <c r="K707" s="3"/>
      <c r="L707" s="3"/>
      <c r="M707" s="3"/>
      <c r="N707" s="3"/>
      <c r="O707" s="3">
        <v>2</v>
      </c>
      <c r="P707" s="3"/>
      <c r="Q707" s="3"/>
      <c r="R707" s="3"/>
      <c r="S707" s="3"/>
      <c r="T707" s="3"/>
    </row>
    <row r="708" spans="1:20">
      <c r="A708" s="3" t="s">
        <v>3764</v>
      </c>
      <c r="B708" s="3"/>
      <c r="C708" s="3">
        <v>2</v>
      </c>
      <c r="D708" s="3"/>
      <c r="E708" s="3" t="s">
        <v>163</v>
      </c>
      <c r="F708" s="3" t="s">
        <v>2584</v>
      </c>
      <c r="G708" s="3" t="s">
        <v>2405</v>
      </c>
      <c r="H708" s="3"/>
      <c r="I708" s="3"/>
      <c r="J708" s="3"/>
      <c r="K708" s="3"/>
      <c r="L708" s="3"/>
      <c r="M708" s="3"/>
      <c r="N708" s="3"/>
      <c r="O708" s="3">
        <v>2</v>
      </c>
      <c r="P708" s="3"/>
      <c r="Q708" s="3"/>
      <c r="R708" s="3"/>
      <c r="S708" s="3"/>
      <c r="T708" s="3"/>
    </row>
    <row r="709" spans="1:20">
      <c r="A709" s="3" t="s">
        <v>3766</v>
      </c>
      <c r="B709" s="3"/>
      <c r="C709" s="3">
        <v>2</v>
      </c>
      <c r="D709" s="3"/>
      <c r="E709" s="3" t="s">
        <v>838</v>
      </c>
      <c r="F709" s="3" t="s">
        <v>2586</v>
      </c>
      <c r="G709" s="3" t="s">
        <v>2587</v>
      </c>
      <c r="H709" s="3"/>
      <c r="I709" s="3"/>
      <c r="J709" s="3"/>
      <c r="K709" s="3">
        <v>0</v>
      </c>
      <c r="L709" s="3">
        <v>2</v>
      </c>
      <c r="M709" s="3"/>
      <c r="N709" s="3" t="s">
        <v>294</v>
      </c>
      <c r="O709" s="3">
        <v>2</v>
      </c>
      <c r="P709" s="3"/>
      <c r="Q709" s="3">
        <v>2</v>
      </c>
      <c r="R709" s="3">
        <v>1</v>
      </c>
      <c r="S709" s="6">
        <v>9098.5</v>
      </c>
      <c r="T709" s="5">
        <v>-0.49869999999999998</v>
      </c>
    </row>
    <row r="710" spans="1:20">
      <c r="A710" s="3" t="s">
        <v>3768</v>
      </c>
      <c r="B710" s="3"/>
      <c r="C710" s="3">
        <v>2</v>
      </c>
      <c r="D710" s="3"/>
      <c r="E710" s="3" t="s">
        <v>530</v>
      </c>
      <c r="F710" s="3" t="s">
        <v>2589</v>
      </c>
      <c r="G710" s="3" t="s">
        <v>2590</v>
      </c>
      <c r="H710" s="3" t="s">
        <v>2591</v>
      </c>
      <c r="I710" s="3"/>
      <c r="J710" s="3"/>
      <c r="K710" s="3"/>
      <c r="L710" s="3"/>
      <c r="M710" s="3"/>
      <c r="N710" s="3"/>
      <c r="O710" s="3">
        <v>2</v>
      </c>
      <c r="P710" s="3"/>
      <c r="Q710" s="3">
        <v>1</v>
      </c>
      <c r="R710" s="3">
        <v>1</v>
      </c>
      <c r="S710" s="3"/>
      <c r="T710" s="5">
        <v>0.7097</v>
      </c>
    </row>
    <row r="711" spans="1:20">
      <c r="A711" s="3" t="s">
        <v>3771</v>
      </c>
      <c r="B711" s="3"/>
      <c r="C711" s="3">
        <v>2</v>
      </c>
      <c r="D711" s="3"/>
      <c r="E711" s="3" t="s">
        <v>152</v>
      </c>
      <c r="F711" s="3" t="s">
        <v>2593</v>
      </c>
      <c r="G711" s="3" t="s">
        <v>2405</v>
      </c>
      <c r="H711" s="3" t="s">
        <v>23</v>
      </c>
      <c r="I711" s="3"/>
      <c r="J711" s="3"/>
      <c r="K711" s="3"/>
      <c r="L711" s="3"/>
      <c r="M711" s="3"/>
      <c r="N711" s="3"/>
      <c r="O711" s="3">
        <v>1</v>
      </c>
      <c r="P711" s="3"/>
      <c r="Q711" s="3"/>
      <c r="R711" s="3"/>
      <c r="S711" s="3"/>
      <c r="T711" s="3"/>
    </row>
    <row r="712" spans="1:20">
      <c r="A712" s="3" t="s">
        <v>3775</v>
      </c>
      <c r="B712" s="3"/>
      <c r="C712" s="3">
        <v>2</v>
      </c>
      <c r="D712" s="3"/>
      <c r="E712" s="3" t="s">
        <v>2595</v>
      </c>
      <c r="F712" s="3" t="s">
        <v>2596</v>
      </c>
      <c r="G712" s="3" t="s">
        <v>2405</v>
      </c>
      <c r="H712" s="3"/>
      <c r="I712" s="3"/>
      <c r="J712" s="3"/>
      <c r="K712" s="3"/>
      <c r="L712" s="3"/>
      <c r="M712" s="3"/>
      <c r="N712" s="3"/>
      <c r="O712" s="3">
        <v>2</v>
      </c>
      <c r="P712" s="3"/>
      <c r="Q712" s="3"/>
      <c r="R712" s="3"/>
      <c r="S712" s="3"/>
      <c r="T712" s="3"/>
    </row>
    <row r="713" spans="1:20">
      <c r="A713" s="3" t="s">
        <v>3777</v>
      </c>
      <c r="B713" s="3"/>
      <c r="C713" s="3">
        <v>2</v>
      </c>
      <c r="D713" s="3"/>
      <c r="E713" s="3" t="s">
        <v>88</v>
      </c>
      <c r="F713" s="3" t="s">
        <v>2598</v>
      </c>
      <c r="G713" s="3" t="s">
        <v>2405</v>
      </c>
      <c r="H713" s="3" t="s">
        <v>54</v>
      </c>
      <c r="I713" s="3"/>
      <c r="J713" s="3"/>
      <c r="K713" s="3"/>
      <c r="L713" s="3"/>
      <c r="M713" s="3"/>
      <c r="N713" s="3"/>
      <c r="O713" s="3">
        <v>2</v>
      </c>
      <c r="P713" s="3"/>
      <c r="Q713" s="3"/>
      <c r="R713" s="3">
        <v>1</v>
      </c>
      <c r="S713" s="3"/>
      <c r="T713" s="3"/>
    </row>
    <row r="714" spans="1:20">
      <c r="A714" s="3" t="s">
        <v>3779</v>
      </c>
      <c r="B714" s="3"/>
      <c r="C714" s="3">
        <v>2</v>
      </c>
      <c r="D714" s="3"/>
      <c r="E714" s="3" t="s">
        <v>2600</v>
      </c>
      <c r="F714" s="3" t="s">
        <v>2601</v>
      </c>
      <c r="G714" s="3" t="s">
        <v>2405</v>
      </c>
      <c r="H714" s="3" t="s">
        <v>23</v>
      </c>
      <c r="I714" s="3"/>
      <c r="J714" s="3"/>
      <c r="K714" s="3"/>
      <c r="L714" s="3"/>
      <c r="M714" s="3"/>
      <c r="N714" s="3"/>
      <c r="O714" s="3">
        <v>2</v>
      </c>
      <c r="P714" s="3"/>
      <c r="Q714" s="3"/>
      <c r="R714" s="3"/>
      <c r="S714" s="3">
        <v>450.33</v>
      </c>
      <c r="T714" s="7">
        <v>-0.05</v>
      </c>
    </row>
    <row r="715" spans="1:20">
      <c r="A715" s="3" t="s">
        <v>3784</v>
      </c>
      <c r="B715" s="3"/>
      <c r="C715" s="3">
        <v>2</v>
      </c>
      <c r="D715" s="3"/>
      <c r="E715" s="3" t="s">
        <v>70</v>
      </c>
      <c r="F715" s="3" t="s">
        <v>2603</v>
      </c>
      <c r="G715" s="3" t="s">
        <v>2405</v>
      </c>
      <c r="H715" s="3"/>
      <c r="I715" s="3"/>
      <c r="J715" s="3"/>
      <c r="K715" s="3"/>
      <c r="L715" s="3"/>
      <c r="M715" s="3"/>
      <c r="N715" s="3"/>
      <c r="O715" s="3">
        <v>1</v>
      </c>
      <c r="P715" s="3"/>
      <c r="Q715" s="3"/>
      <c r="R715" s="3"/>
      <c r="S715" s="3"/>
      <c r="T715" s="3"/>
    </row>
    <row r="716" spans="1:20">
      <c r="A716" s="3" t="s">
        <v>312</v>
      </c>
      <c r="B716" s="3"/>
      <c r="C716" s="3">
        <v>2</v>
      </c>
      <c r="D716" s="3"/>
      <c r="E716" s="3" t="s">
        <v>730</v>
      </c>
      <c r="F716" s="3" t="s">
        <v>2605</v>
      </c>
      <c r="G716" s="3" t="s">
        <v>2405</v>
      </c>
      <c r="H716" s="3" t="s">
        <v>54</v>
      </c>
      <c r="I716" s="3"/>
      <c r="J716" s="3"/>
      <c r="K716" s="3"/>
      <c r="L716" s="3"/>
      <c r="M716" s="3"/>
      <c r="N716" s="3"/>
      <c r="O716" s="3">
        <v>2</v>
      </c>
      <c r="P716" s="3"/>
      <c r="Q716" s="3"/>
      <c r="R716" s="3">
        <v>2</v>
      </c>
      <c r="S716" s="3"/>
      <c r="T716" s="3"/>
    </row>
    <row r="717" spans="1:20">
      <c r="A717" s="3" t="s">
        <v>336</v>
      </c>
      <c r="B717" s="3"/>
      <c r="C717" s="3">
        <v>2</v>
      </c>
      <c r="D717" s="3"/>
      <c r="E717" s="3" t="s">
        <v>59</v>
      </c>
      <c r="F717" s="3" t="s">
        <v>322</v>
      </c>
      <c r="G717" s="3" t="s">
        <v>103</v>
      </c>
      <c r="H717" s="3"/>
      <c r="I717" s="3"/>
      <c r="J717" s="3"/>
      <c r="K717" s="3"/>
      <c r="L717" s="3"/>
      <c r="M717" s="3"/>
      <c r="N717" s="3"/>
      <c r="O717" s="3">
        <v>2</v>
      </c>
      <c r="P717" s="3"/>
      <c r="Q717" s="3">
        <v>1</v>
      </c>
      <c r="R717" s="3"/>
      <c r="S717" s="3"/>
      <c r="T717" s="3"/>
    </row>
    <row r="718" spans="1:20">
      <c r="A718" s="3" t="s">
        <v>3788</v>
      </c>
      <c r="B718" s="3"/>
      <c r="C718" s="3">
        <v>2</v>
      </c>
      <c r="D718" s="3"/>
      <c r="E718" s="3" t="s">
        <v>59</v>
      </c>
      <c r="F718" s="3" t="s">
        <v>2607</v>
      </c>
      <c r="G718" s="3" t="s">
        <v>2405</v>
      </c>
      <c r="H718" s="3" t="s">
        <v>23</v>
      </c>
      <c r="I718" s="3"/>
      <c r="J718" s="3"/>
      <c r="K718" s="3"/>
      <c r="L718" s="3"/>
      <c r="M718" s="3"/>
      <c r="N718" s="3"/>
      <c r="O718" s="3">
        <v>2</v>
      </c>
      <c r="P718" s="3"/>
      <c r="Q718" s="3"/>
      <c r="R718" s="3"/>
      <c r="S718" s="3"/>
      <c r="T718" s="3"/>
    </row>
    <row r="719" spans="1:20">
      <c r="A719" s="3" t="s">
        <v>3790</v>
      </c>
      <c r="B719" s="3"/>
      <c r="C719" s="3">
        <v>2</v>
      </c>
      <c r="D719" s="3"/>
      <c r="E719" s="3" t="s">
        <v>27</v>
      </c>
      <c r="F719" s="3" t="s">
        <v>2609</v>
      </c>
      <c r="G719" s="3" t="s">
        <v>2405</v>
      </c>
      <c r="H719" s="3"/>
      <c r="I719" s="3"/>
      <c r="J719" s="3"/>
      <c r="K719" s="3"/>
      <c r="L719" s="3"/>
      <c r="M719" s="3"/>
      <c r="N719" s="3"/>
      <c r="O719" s="3">
        <v>2</v>
      </c>
      <c r="P719" s="3"/>
      <c r="Q719" s="3"/>
      <c r="R719" s="3">
        <v>1</v>
      </c>
      <c r="S719" s="3"/>
      <c r="T719" s="3"/>
    </row>
    <row r="720" spans="1:20">
      <c r="A720" s="3" t="s">
        <v>382</v>
      </c>
      <c r="B720" s="3"/>
      <c r="C720" s="3">
        <v>2</v>
      </c>
      <c r="D720" s="3"/>
      <c r="E720" s="3" t="s">
        <v>268</v>
      </c>
      <c r="F720" s="3" t="s">
        <v>2613</v>
      </c>
      <c r="G720" s="3" t="s">
        <v>2405</v>
      </c>
      <c r="H720" s="3"/>
      <c r="I720" s="3"/>
      <c r="J720" s="3"/>
      <c r="K720" s="3"/>
      <c r="L720" s="3"/>
      <c r="M720" s="3"/>
      <c r="N720" s="3"/>
      <c r="O720" s="3">
        <v>2</v>
      </c>
      <c r="P720" s="3"/>
      <c r="Q720" s="3"/>
      <c r="R720" s="3"/>
      <c r="S720" s="3"/>
      <c r="T720" s="3"/>
    </row>
    <row r="721" spans="1:20">
      <c r="A721" s="3" t="s">
        <v>3794</v>
      </c>
      <c r="B721" s="3"/>
      <c r="C721" s="3">
        <v>2</v>
      </c>
      <c r="D721" s="3"/>
      <c r="E721" s="3" t="s">
        <v>533</v>
      </c>
      <c r="F721" s="3" t="s">
        <v>2615</v>
      </c>
      <c r="G721" s="3" t="s">
        <v>2405</v>
      </c>
      <c r="H721" s="3"/>
      <c r="I721" s="3"/>
      <c r="J721" s="3"/>
      <c r="K721" s="3"/>
      <c r="L721" s="3"/>
      <c r="M721" s="3"/>
      <c r="N721" s="3"/>
      <c r="O721" s="3">
        <v>1</v>
      </c>
      <c r="P721" s="3"/>
      <c r="Q721" s="3">
        <v>2</v>
      </c>
      <c r="R721" s="3">
        <v>2</v>
      </c>
      <c r="S721" s="3"/>
      <c r="T721" s="3"/>
    </row>
    <row r="722" spans="1:20">
      <c r="A722" s="3" t="s">
        <v>4048</v>
      </c>
      <c r="B722" s="3"/>
      <c r="C722" s="3">
        <v>2</v>
      </c>
      <c r="D722" s="3"/>
      <c r="E722" s="3" t="s">
        <v>2617</v>
      </c>
      <c r="F722" s="3" t="s">
        <v>2618</v>
      </c>
      <c r="G722" s="3" t="s">
        <v>2405</v>
      </c>
      <c r="H722" s="3"/>
      <c r="I722" s="3"/>
      <c r="J722" s="3"/>
      <c r="K722" s="3">
        <v>0</v>
      </c>
      <c r="L722" s="3">
        <v>1</v>
      </c>
      <c r="M722" s="3"/>
      <c r="N722" s="3" t="s">
        <v>651</v>
      </c>
      <c r="O722" s="3">
        <v>1</v>
      </c>
      <c r="P722" s="3"/>
      <c r="Q722" s="3"/>
      <c r="R722" s="3"/>
      <c r="S722" s="3"/>
      <c r="T722" s="3"/>
    </row>
    <row r="723" spans="1:20">
      <c r="A723" s="3" t="s">
        <v>4055</v>
      </c>
      <c r="B723" s="3"/>
      <c r="C723" s="3">
        <v>2</v>
      </c>
      <c r="D723" s="3"/>
      <c r="E723" s="3" t="s">
        <v>427</v>
      </c>
      <c r="F723" s="3" t="s">
        <v>2622</v>
      </c>
      <c r="G723" s="3" t="s">
        <v>2405</v>
      </c>
      <c r="H723" s="3" t="s">
        <v>39</v>
      </c>
      <c r="I723" s="3"/>
      <c r="J723" s="3"/>
      <c r="K723" s="3"/>
      <c r="L723" s="3"/>
      <c r="M723" s="3"/>
      <c r="N723" s="3"/>
      <c r="O723" s="3">
        <v>2</v>
      </c>
      <c r="P723" s="3"/>
      <c r="Q723" s="3">
        <v>1</v>
      </c>
      <c r="R723" s="3"/>
      <c r="S723" s="3"/>
      <c r="T723" s="3"/>
    </row>
    <row r="724" spans="1:20">
      <c r="A724" s="3" t="s">
        <v>4060</v>
      </c>
      <c r="B724" s="3"/>
      <c r="C724" s="3">
        <v>2</v>
      </c>
      <c r="D724" s="3"/>
      <c r="E724" s="3" t="s">
        <v>533</v>
      </c>
      <c r="F724" s="3" t="s">
        <v>2624</v>
      </c>
      <c r="G724" s="3" t="s">
        <v>2405</v>
      </c>
      <c r="H724" s="3" t="s">
        <v>480</v>
      </c>
      <c r="I724" s="3"/>
      <c r="J724" s="3"/>
      <c r="K724" s="3"/>
      <c r="L724" s="3"/>
      <c r="M724" s="3"/>
      <c r="N724" s="3"/>
      <c r="O724" s="3">
        <v>2</v>
      </c>
      <c r="P724" s="3"/>
      <c r="Q724" s="3">
        <v>2</v>
      </c>
      <c r="R724" s="3"/>
      <c r="S724" s="3"/>
      <c r="T724" s="3"/>
    </row>
    <row r="725" spans="1:20">
      <c r="A725" s="3" t="s">
        <v>255</v>
      </c>
      <c r="B725" s="3"/>
      <c r="C725" s="3">
        <v>2</v>
      </c>
      <c r="D725" s="3"/>
      <c r="E725" s="3" t="s">
        <v>88</v>
      </c>
      <c r="F725" s="3" t="s">
        <v>375</v>
      </c>
      <c r="G725" s="3" t="s">
        <v>103</v>
      </c>
      <c r="H725" s="3" t="s">
        <v>376</v>
      </c>
      <c r="I725" s="3"/>
      <c r="J725" s="3"/>
      <c r="K725" s="3"/>
      <c r="L725" s="3"/>
      <c r="M725" s="3"/>
      <c r="N725" s="3"/>
      <c r="O725" s="3">
        <v>1</v>
      </c>
      <c r="P725" s="3"/>
      <c r="Q725" s="3"/>
      <c r="R725" s="3">
        <v>1</v>
      </c>
      <c r="S725" s="3"/>
      <c r="T725" s="3"/>
    </row>
    <row r="726" spans="1:20">
      <c r="A726" s="3" t="s">
        <v>63</v>
      </c>
      <c r="B726" s="3"/>
      <c r="C726" s="3">
        <v>2</v>
      </c>
      <c r="D726" s="3"/>
      <c r="E726" s="3" t="s">
        <v>2626</v>
      </c>
      <c r="F726" s="3" t="s">
        <v>2627</v>
      </c>
      <c r="G726" s="3" t="s">
        <v>2405</v>
      </c>
      <c r="H726" s="3"/>
      <c r="I726" s="3"/>
      <c r="J726" s="3"/>
      <c r="K726" s="3"/>
      <c r="L726" s="3"/>
      <c r="M726" s="3"/>
      <c r="N726" s="3"/>
      <c r="O726" s="3">
        <v>1</v>
      </c>
      <c r="P726" s="3"/>
      <c r="Q726" s="3"/>
      <c r="R726" s="3"/>
      <c r="S726" s="3"/>
      <c r="T726" s="3"/>
    </row>
    <row r="727" spans="1:20">
      <c r="A727" s="3" t="s">
        <v>133</v>
      </c>
      <c r="B727" s="3"/>
      <c r="C727" s="3">
        <v>2</v>
      </c>
      <c r="D727" s="3"/>
      <c r="E727" s="3" t="s">
        <v>101</v>
      </c>
      <c r="F727" s="3" t="s">
        <v>2629</v>
      </c>
      <c r="G727" s="3" t="s">
        <v>2405</v>
      </c>
      <c r="H727" s="3" t="s">
        <v>39</v>
      </c>
      <c r="I727" s="3"/>
      <c r="J727" s="3"/>
      <c r="K727" s="3"/>
      <c r="L727" s="3"/>
      <c r="M727" s="3"/>
      <c r="N727" s="3"/>
      <c r="O727" s="3">
        <v>2</v>
      </c>
      <c r="P727" s="3"/>
      <c r="Q727" s="3"/>
      <c r="R727" s="3"/>
      <c r="S727" s="3"/>
      <c r="T727" s="3"/>
    </row>
    <row r="728" spans="1:20">
      <c r="A728" s="3" t="s">
        <v>201</v>
      </c>
      <c r="B728" s="3"/>
      <c r="C728" s="3">
        <v>2</v>
      </c>
      <c r="D728" s="3"/>
      <c r="E728" s="3" t="s">
        <v>282</v>
      </c>
      <c r="F728" s="3" t="s">
        <v>283</v>
      </c>
      <c r="G728" s="3" t="s">
        <v>284</v>
      </c>
      <c r="H728" s="3" t="s">
        <v>39</v>
      </c>
      <c r="I728" s="3"/>
      <c r="J728" s="3"/>
      <c r="K728" s="3">
        <v>0</v>
      </c>
      <c r="L728" s="3">
        <v>4</v>
      </c>
      <c r="M728" s="3"/>
      <c r="N728" s="3" t="s">
        <v>40</v>
      </c>
      <c r="O728" s="3">
        <v>2</v>
      </c>
      <c r="P728" s="3"/>
      <c r="Q728" s="3"/>
      <c r="R728" s="3"/>
      <c r="S728" s="3"/>
      <c r="T728" s="3"/>
    </row>
    <row r="729" spans="1:20">
      <c r="A729" s="3" t="s">
        <v>220</v>
      </c>
      <c r="B729" s="3"/>
      <c r="C729" s="3">
        <v>2</v>
      </c>
      <c r="D729" s="3"/>
      <c r="E729" s="3" t="s">
        <v>70</v>
      </c>
      <c r="F729" s="3" t="s">
        <v>3562</v>
      </c>
      <c r="G729" s="3" t="s">
        <v>3556</v>
      </c>
      <c r="H729" s="3"/>
      <c r="I729" s="3"/>
      <c r="J729" s="3"/>
      <c r="K729" s="3"/>
      <c r="L729" s="3"/>
      <c r="M729" s="3"/>
      <c r="N729" s="3"/>
      <c r="O729" s="3">
        <v>2</v>
      </c>
      <c r="P729" s="3"/>
      <c r="Q729" s="3"/>
      <c r="R729" s="3">
        <v>1</v>
      </c>
      <c r="S729" s="3"/>
      <c r="T729" s="3"/>
    </row>
    <row r="730" spans="1:20">
      <c r="A730" s="3" t="s">
        <v>2410</v>
      </c>
      <c r="B730" s="3"/>
      <c r="C730" s="3">
        <v>2</v>
      </c>
      <c r="D730" s="3"/>
      <c r="E730" s="3" t="s">
        <v>3564</v>
      </c>
      <c r="F730" s="3" t="s">
        <v>3565</v>
      </c>
      <c r="G730" s="3" t="s">
        <v>3552</v>
      </c>
      <c r="H730" s="3" t="s">
        <v>3566</v>
      </c>
      <c r="I730" s="3"/>
      <c r="J730" s="3"/>
      <c r="K730" s="3"/>
      <c r="L730" s="3"/>
      <c r="M730" s="3"/>
      <c r="N730" s="3"/>
      <c r="O730" s="3">
        <v>1</v>
      </c>
      <c r="P730" s="3"/>
      <c r="Q730" s="3"/>
      <c r="R730" s="3">
        <v>2</v>
      </c>
      <c r="S730" s="3"/>
      <c r="T730" s="5">
        <v>-0.28799999999999998</v>
      </c>
    </row>
    <row r="731" spans="1:20">
      <c r="A731" s="3" t="s">
        <v>2423</v>
      </c>
      <c r="B731" s="3"/>
      <c r="C731" s="3">
        <v>2</v>
      </c>
      <c r="D731" s="3"/>
      <c r="E731" s="3" t="s">
        <v>3568</v>
      </c>
      <c r="F731" s="3" t="s">
        <v>3569</v>
      </c>
      <c r="G731" s="3" t="s">
        <v>3556</v>
      </c>
      <c r="H731" s="3"/>
      <c r="I731" s="3"/>
      <c r="J731" s="3"/>
      <c r="K731" s="3"/>
      <c r="L731" s="3"/>
      <c r="M731" s="3"/>
      <c r="N731" s="3"/>
      <c r="O731" s="3">
        <v>2</v>
      </c>
      <c r="P731" s="3"/>
      <c r="Q731" s="3"/>
      <c r="R731" s="3"/>
      <c r="S731" s="3"/>
      <c r="T731" s="3"/>
    </row>
    <row r="732" spans="1:20">
      <c r="A732" s="3" t="s">
        <v>2436</v>
      </c>
      <c r="B732" s="3"/>
      <c r="C732" s="3">
        <v>2</v>
      </c>
      <c r="D732" s="3"/>
      <c r="E732" s="3" t="s">
        <v>3755</v>
      </c>
      <c r="F732" s="3" t="s">
        <v>3756</v>
      </c>
      <c r="G732" s="3" t="s">
        <v>3666</v>
      </c>
      <c r="H732" s="3"/>
      <c r="I732" s="3"/>
      <c r="J732" s="3"/>
      <c r="K732" s="3">
        <v>171</v>
      </c>
      <c r="L732" s="3">
        <v>14</v>
      </c>
      <c r="M732" s="3" t="s">
        <v>24</v>
      </c>
      <c r="N732" s="3" t="s">
        <v>3676</v>
      </c>
      <c r="O732" s="3">
        <v>2</v>
      </c>
      <c r="P732" s="3"/>
      <c r="Q732" s="3"/>
      <c r="R732" s="3"/>
      <c r="S732" s="6">
        <v>6494683.1699999999</v>
      </c>
      <c r="T732" s="5">
        <v>-0.2092</v>
      </c>
    </row>
    <row r="733" spans="1:20">
      <c r="A733" s="3" t="s">
        <v>2444</v>
      </c>
      <c r="B733" s="3"/>
      <c r="C733" s="3">
        <v>2</v>
      </c>
      <c r="D733" s="3"/>
      <c r="E733" s="3" t="s">
        <v>1995</v>
      </c>
      <c r="F733" s="3" t="s">
        <v>3758</v>
      </c>
      <c r="G733" s="3" t="s">
        <v>3666</v>
      </c>
      <c r="H733" s="3" t="s">
        <v>39</v>
      </c>
      <c r="I733" s="3"/>
      <c r="J733" s="3"/>
      <c r="K733" s="3"/>
      <c r="L733" s="3"/>
      <c r="M733" s="3"/>
      <c r="N733" s="3"/>
      <c r="O733" s="3">
        <v>2</v>
      </c>
      <c r="P733" s="3"/>
      <c r="Q733" s="3">
        <v>1</v>
      </c>
      <c r="R733" s="3"/>
      <c r="S733" s="6">
        <v>1111394.33</v>
      </c>
      <c r="T733" s="5">
        <v>-0.14879999999999999</v>
      </c>
    </row>
    <row r="734" spans="1:20">
      <c r="A734" s="3" t="s">
        <v>2448</v>
      </c>
      <c r="B734" s="3"/>
      <c r="C734" s="3">
        <v>2</v>
      </c>
      <c r="D734" s="3"/>
      <c r="E734" s="3" t="s">
        <v>263</v>
      </c>
      <c r="F734" s="3" t="s">
        <v>3763</v>
      </c>
      <c r="G734" s="3" t="s">
        <v>3666</v>
      </c>
      <c r="H734" s="3"/>
      <c r="I734" s="3"/>
      <c r="J734" s="3"/>
      <c r="K734" s="3">
        <v>1</v>
      </c>
      <c r="L734" s="3">
        <v>0</v>
      </c>
      <c r="M734" s="3" t="s">
        <v>24</v>
      </c>
      <c r="N734" s="3"/>
      <c r="O734" s="3">
        <v>1</v>
      </c>
      <c r="P734" s="3"/>
      <c r="Q734" s="3"/>
      <c r="R734" s="3">
        <v>1</v>
      </c>
      <c r="S734" s="6">
        <v>1459108.5</v>
      </c>
      <c r="T734" s="5">
        <v>-8.5300000000000001E-2</v>
      </c>
    </row>
    <row r="735" spans="1:20">
      <c r="A735" s="3" t="s">
        <v>2463</v>
      </c>
      <c r="B735" s="3"/>
      <c r="C735" s="3">
        <v>2</v>
      </c>
      <c r="D735" s="3"/>
      <c r="E735" s="3" t="s">
        <v>37</v>
      </c>
      <c r="F735" s="3" t="s">
        <v>3765</v>
      </c>
      <c r="G735" s="3" t="s">
        <v>3666</v>
      </c>
      <c r="H735" s="3"/>
      <c r="I735" s="3"/>
      <c r="J735" s="3"/>
      <c r="K735" s="3">
        <v>514</v>
      </c>
      <c r="L735" s="3">
        <v>37</v>
      </c>
      <c r="M735" s="3" t="s">
        <v>24</v>
      </c>
      <c r="N735" s="3" t="s">
        <v>425</v>
      </c>
      <c r="O735" s="3">
        <v>2</v>
      </c>
      <c r="P735" s="3"/>
      <c r="Q735" s="3"/>
      <c r="R735" s="3"/>
      <c r="S735" s="6">
        <v>3123150.17</v>
      </c>
      <c r="T735" s="5">
        <v>2.3800000000000002E-2</v>
      </c>
    </row>
    <row r="736" spans="1:20">
      <c r="A736" s="3" t="s">
        <v>2465</v>
      </c>
      <c r="B736" s="3"/>
      <c r="C736" s="3">
        <v>2</v>
      </c>
      <c r="D736" s="3"/>
      <c r="E736" s="3" t="s">
        <v>847</v>
      </c>
      <c r="F736" s="3" t="s">
        <v>3767</v>
      </c>
      <c r="G736" s="3" t="s">
        <v>3666</v>
      </c>
      <c r="H736" s="3"/>
      <c r="I736" s="3"/>
      <c r="J736" s="3"/>
      <c r="K736" s="3">
        <v>72</v>
      </c>
      <c r="L736" s="3">
        <v>6</v>
      </c>
      <c r="M736" s="3" t="s">
        <v>24</v>
      </c>
      <c r="N736" s="3" t="s">
        <v>25</v>
      </c>
      <c r="O736" s="3">
        <v>1</v>
      </c>
      <c r="P736" s="3"/>
      <c r="Q736" s="3"/>
      <c r="R736" s="3"/>
      <c r="S736" s="6">
        <v>804219.17</v>
      </c>
      <c r="T736" s="5">
        <v>-0.1401</v>
      </c>
    </row>
    <row r="737" spans="1:20">
      <c r="A737" s="3" t="s">
        <v>2499</v>
      </c>
      <c r="B737" s="3"/>
      <c r="C737" s="3">
        <v>2</v>
      </c>
      <c r="D737" s="3"/>
      <c r="E737" s="3" t="s">
        <v>3769</v>
      </c>
      <c r="F737" s="3" t="s">
        <v>3770</v>
      </c>
      <c r="G737" s="3" t="s">
        <v>3666</v>
      </c>
      <c r="H737" s="3"/>
      <c r="I737" s="3"/>
      <c r="J737" s="3"/>
      <c r="K737" s="3">
        <v>186</v>
      </c>
      <c r="L737" s="3">
        <v>33</v>
      </c>
      <c r="M737" s="3" t="s">
        <v>3692</v>
      </c>
      <c r="N737" s="3" t="s">
        <v>25</v>
      </c>
      <c r="O737" s="3">
        <v>2</v>
      </c>
      <c r="P737" s="3"/>
      <c r="Q737" s="3"/>
      <c r="R737" s="3">
        <v>1</v>
      </c>
      <c r="S737" s="6">
        <v>5174057.17</v>
      </c>
      <c r="T737" s="5">
        <v>-9.4700000000000006E-2</v>
      </c>
    </row>
    <row r="738" spans="1:20">
      <c r="A738" s="3" t="s">
        <v>2506</v>
      </c>
      <c r="B738" s="3"/>
      <c r="C738" s="3">
        <v>2</v>
      </c>
      <c r="D738" s="3"/>
      <c r="E738" s="3" t="s">
        <v>212</v>
      </c>
      <c r="F738" s="3" t="s">
        <v>3772</v>
      </c>
      <c r="G738" s="3" t="s">
        <v>3666</v>
      </c>
      <c r="H738" s="3"/>
      <c r="I738" s="3"/>
      <c r="J738" s="3"/>
      <c r="K738" s="3">
        <v>0</v>
      </c>
      <c r="L738" s="3">
        <v>1</v>
      </c>
      <c r="M738" s="3"/>
      <c r="N738" s="3" t="s">
        <v>40</v>
      </c>
      <c r="O738" s="3">
        <v>2</v>
      </c>
      <c r="P738" s="3"/>
      <c r="Q738" s="3"/>
      <c r="R738" s="3">
        <v>1</v>
      </c>
      <c r="S738" s="6">
        <v>4484.17</v>
      </c>
      <c r="T738" s="5">
        <v>-0.31109999999999999</v>
      </c>
    </row>
    <row r="739" spans="1:20">
      <c r="A739" s="3" t="s">
        <v>2508</v>
      </c>
      <c r="B739" s="3"/>
      <c r="C739" s="3">
        <v>2</v>
      </c>
      <c r="D739" s="3"/>
      <c r="E739" s="3" t="s">
        <v>307</v>
      </c>
      <c r="F739" s="3" t="s">
        <v>3776</v>
      </c>
      <c r="G739" s="3" t="s">
        <v>3666</v>
      </c>
      <c r="H739" s="3"/>
      <c r="I739" s="3"/>
      <c r="J739" s="3"/>
      <c r="K739" s="3">
        <v>500</v>
      </c>
      <c r="L739" s="3">
        <v>35</v>
      </c>
      <c r="M739" s="3" t="s">
        <v>24</v>
      </c>
      <c r="N739" s="3" t="s">
        <v>25</v>
      </c>
      <c r="O739" s="3">
        <v>1</v>
      </c>
      <c r="P739" s="3"/>
      <c r="Q739" s="3"/>
      <c r="R739" s="3">
        <v>1</v>
      </c>
      <c r="S739" s="4">
        <v>4962371</v>
      </c>
      <c r="T739" s="5">
        <v>-0.1943</v>
      </c>
    </row>
    <row r="740" spans="1:20">
      <c r="A740" s="3" t="s">
        <v>201</v>
      </c>
      <c r="B740" s="3"/>
      <c r="C740" s="3">
        <v>2</v>
      </c>
      <c r="D740" s="3"/>
      <c r="E740" s="3" t="s">
        <v>73</v>
      </c>
      <c r="F740" s="3" t="s">
        <v>3778</v>
      </c>
      <c r="G740" s="3" t="s">
        <v>3666</v>
      </c>
      <c r="H740" s="3"/>
      <c r="I740" s="3"/>
      <c r="J740" s="3"/>
      <c r="K740" s="3"/>
      <c r="L740" s="3"/>
      <c r="M740" s="3"/>
      <c r="N740" s="3"/>
      <c r="O740" s="3">
        <v>2</v>
      </c>
      <c r="P740" s="3"/>
      <c r="Q740" s="3">
        <v>2</v>
      </c>
      <c r="R740" s="3">
        <v>1</v>
      </c>
      <c r="S740" s="6">
        <v>9572675.8300000001</v>
      </c>
      <c r="T740" s="5">
        <v>-0.11509999999999999</v>
      </c>
    </row>
    <row r="741" spans="1:20">
      <c r="A741" s="3" t="s">
        <v>2515</v>
      </c>
      <c r="B741" s="3"/>
      <c r="C741" s="3">
        <v>2</v>
      </c>
      <c r="D741" s="3"/>
      <c r="E741" s="3" t="s">
        <v>3780</v>
      </c>
      <c r="F741" s="3" t="s">
        <v>3781</v>
      </c>
      <c r="G741" s="3" t="s">
        <v>3666</v>
      </c>
      <c r="H741" s="3"/>
      <c r="I741" s="3"/>
      <c r="J741" s="3"/>
      <c r="K741" s="3">
        <v>61</v>
      </c>
      <c r="L741" s="3">
        <v>13</v>
      </c>
      <c r="M741" s="3" t="s">
        <v>24</v>
      </c>
      <c r="N741" s="3" t="s">
        <v>25</v>
      </c>
      <c r="O741" s="3">
        <v>1</v>
      </c>
      <c r="P741" s="3"/>
      <c r="Q741" s="3">
        <v>2</v>
      </c>
      <c r="R741" s="3"/>
      <c r="S741" s="6">
        <v>2614479.67</v>
      </c>
      <c r="T741" s="5">
        <v>-8.3099999999999993E-2</v>
      </c>
    </row>
    <row r="742" spans="1:20">
      <c r="A742" s="3" t="s">
        <v>2520</v>
      </c>
      <c r="B742" s="3"/>
      <c r="C742" s="3">
        <v>2</v>
      </c>
      <c r="D742" s="3"/>
      <c r="E742" s="3" t="s">
        <v>282</v>
      </c>
      <c r="F742" s="3" t="s">
        <v>3785</v>
      </c>
      <c r="G742" s="3" t="s">
        <v>3666</v>
      </c>
      <c r="H742" s="3"/>
      <c r="I742" s="3"/>
      <c r="J742" s="3"/>
      <c r="K742" s="3">
        <v>0</v>
      </c>
      <c r="L742" s="3">
        <v>68</v>
      </c>
      <c r="M742" s="3"/>
      <c r="N742" s="3" t="s">
        <v>25</v>
      </c>
      <c r="O742" s="3">
        <v>2</v>
      </c>
      <c r="P742" s="3"/>
      <c r="Q742" s="3">
        <v>1</v>
      </c>
      <c r="R742" s="3"/>
      <c r="S742" s="6">
        <v>10134406.33</v>
      </c>
      <c r="T742" s="5">
        <v>-0.32029999999999997</v>
      </c>
    </row>
    <row r="743" spans="1:20">
      <c r="A743" s="3" t="s">
        <v>2541</v>
      </c>
      <c r="B743" s="3"/>
      <c r="C743" s="3">
        <v>2</v>
      </c>
      <c r="D743" s="3"/>
      <c r="E743" s="3" t="s">
        <v>27</v>
      </c>
      <c r="F743" s="3" t="s">
        <v>313</v>
      </c>
      <c r="G743" s="3" t="s">
        <v>22</v>
      </c>
      <c r="H743" s="3"/>
      <c r="I743" s="3"/>
      <c r="J743" s="3"/>
      <c r="K743" s="3"/>
      <c r="L743" s="3"/>
      <c r="M743" s="3"/>
      <c r="N743" s="3"/>
      <c r="O743" s="3">
        <v>2</v>
      </c>
      <c r="P743" s="3"/>
      <c r="Q743" s="3">
        <v>2</v>
      </c>
      <c r="R743" s="3"/>
      <c r="S743" s="6">
        <v>919747.5</v>
      </c>
      <c r="T743" s="5">
        <v>-6.9699999999999998E-2</v>
      </c>
    </row>
    <row r="744" spans="1:20">
      <c r="A744" s="3" t="s">
        <v>2547</v>
      </c>
      <c r="B744" s="3"/>
      <c r="C744" s="3">
        <v>2</v>
      </c>
      <c r="D744" s="3"/>
      <c r="E744" s="3" t="s">
        <v>163</v>
      </c>
      <c r="F744" s="3" t="s">
        <v>337</v>
      </c>
      <c r="G744" s="3" t="s">
        <v>22</v>
      </c>
      <c r="H744" s="3" t="s">
        <v>338</v>
      </c>
      <c r="I744" s="3"/>
      <c r="J744" s="3"/>
      <c r="K744" s="3"/>
      <c r="L744" s="3"/>
      <c r="M744" s="3"/>
      <c r="N744" s="3"/>
      <c r="O744" s="3">
        <v>2</v>
      </c>
      <c r="P744" s="3"/>
      <c r="Q744" s="3">
        <v>1</v>
      </c>
      <c r="R744" s="3"/>
      <c r="S744" s="3"/>
      <c r="T744" s="3"/>
    </row>
    <row r="745" spans="1:20">
      <c r="A745" s="3" t="s">
        <v>3670</v>
      </c>
      <c r="B745" s="3"/>
      <c r="C745" s="3">
        <v>2</v>
      </c>
      <c r="D745" s="3"/>
      <c r="E745" s="3" t="s">
        <v>70</v>
      </c>
      <c r="F745" s="3" t="s">
        <v>3789</v>
      </c>
      <c r="G745" s="3" t="s">
        <v>3666</v>
      </c>
      <c r="H745" s="3" t="s">
        <v>54</v>
      </c>
      <c r="I745" s="3"/>
      <c r="J745" s="3"/>
      <c r="K745" s="3"/>
      <c r="L745" s="3"/>
      <c r="M745" s="3"/>
      <c r="N745" s="3"/>
      <c r="O745" s="3">
        <v>2</v>
      </c>
      <c r="P745" s="3"/>
      <c r="Q745" s="3"/>
      <c r="R745" s="3"/>
      <c r="S745" s="6">
        <v>17318474.170000002</v>
      </c>
      <c r="T745" s="5">
        <v>7.9299999999999995E-2</v>
      </c>
    </row>
    <row r="746" spans="1:20">
      <c r="A746" s="3" t="s">
        <v>3683</v>
      </c>
      <c r="B746" s="3"/>
      <c r="C746" s="3">
        <v>2</v>
      </c>
      <c r="D746" s="3"/>
      <c r="E746" s="3" t="s">
        <v>473</v>
      </c>
      <c r="F746" s="3" t="s">
        <v>3791</v>
      </c>
      <c r="G746" s="3" t="s">
        <v>3666</v>
      </c>
      <c r="H746" s="3"/>
      <c r="I746" s="3"/>
      <c r="J746" s="3"/>
      <c r="K746" s="3"/>
      <c r="L746" s="3"/>
      <c r="M746" s="3"/>
      <c r="N746" s="3"/>
      <c r="O746" s="3">
        <v>2</v>
      </c>
      <c r="P746" s="3"/>
      <c r="Q746" s="3"/>
      <c r="R746" s="3">
        <v>2</v>
      </c>
      <c r="S746" s="3"/>
      <c r="T746" s="3"/>
    </row>
    <row r="747" spans="1:20">
      <c r="A747" s="3" t="s">
        <v>3709</v>
      </c>
      <c r="B747" s="3"/>
      <c r="C747" s="3">
        <v>2</v>
      </c>
      <c r="D747" s="3"/>
      <c r="E747" s="3" t="s">
        <v>383</v>
      </c>
      <c r="F747" s="3" t="s">
        <v>384</v>
      </c>
      <c r="G747" s="3" t="s">
        <v>385</v>
      </c>
      <c r="H747" s="3" t="s">
        <v>39</v>
      </c>
      <c r="I747" s="3"/>
      <c r="J747" s="3"/>
      <c r="K747" s="3"/>
      <c r="L747" s="3"/>
      <c r="M747" s="3"/>
      <c r="N747" s="3"/>
      <c r="O747" s="3">
        <v>2</v>
      </c>
      <c r="P747" s="3"/>
      <c r="Q747" s="3"/>
      <c r="R747" s="3"/>
      <c r="S747" s="3"/>
      <c r="T747" s="3"/>
    </row>
    <row r="748" spans="1:20">
      <c r="A748" s="3" t="s">
        <v>201</v>
      </c>
      <c r="B748" s="3"/>
      <c r="C748" s="3">
        <v>2</v>
      </c>
      <c r="D748" s="3"/>
      <c r="E748" s="3" t="s">
        <v>152</v>
      </c>
      <c r="F748" s="3" t="s">
        <v>3795</v>
      </c>
      <c r="G748" s="3" t="s">
        <v>3666</v>
      </c>
      <c r="H748" s="3"/>
      <c r="I748" s="3"/>
      <c r="J748" s="3"/>
      <c r="K748" s="3"/>
      <c r="L748" s="3"/>
      <c r="M748" s="3"/>
      <c r="N748" s="3"/>
      <c r="O748" s="3">
        <v>2</v>
      </c>
      <c r="P748" s="3"/>
      <c r="Q748" s="3"/>
      <c r="R748" s="3"/>
      <c r="S748" s="6">
        <v>44232405.670000002</v>
      </c>
      <c r="T748" s="5">
        <v>2.7000000000000001E-3</v>
      </c>
    </row>
    <row r="749" spans="1:20">
      <c r="A749" s="3" t="s">
        <v>3732</v>
      </c>
      <c r="B749" s="3"/>
      <c r="C749" s="3">
        <v>2</v>
      </c>
      <c r="D749" s="3"/>
      <c r="E749" s="3" t="s">
        <v>196</v>
      </c>
      <c r="F749" s="3" t="s">
        <v>4049</v>
      </c>
      <c r="G749" s="3" t="s">
        <v>4031</v>
      </c>
      <c r="H749" s="3" t="s">
        <v>852</v>
      </c>
      <c r="I749" s="3"/>
      <c r="J749" s="3"/>
      <c r="K749" s="3"/>
      <c r="L749" s="3"/>
      <c r="M749" s="3"/>
      <c r="N749" s="3"/>
      <c r="O749" s="3">
        <v>2</v>
      </c>
      <c r="P749" s="3"/>
      <c r="Q749" s="3">
        <v>2</v>
      </c>
      <c r="R749" s="3"/>
      <c r="S749" s="3"/>
      <c r="T749" s="3"/>
    </row>
    <row r="750" spans="1:20">
      <c r="A750" s="3" t="s">
        <v>3743</v>
      </c>
      <c r="B750" s="3"/>
      <c r="C750" s="3">
        <v>2</v>
      </c>
      <c r="D750" s="3"/>
      <c r="E750" s="3" t="s">
        <v>59</v>
      </c>
      <c r="F750" s="3" t="s">
        <v>4056</v>
      </c>
      <c r="G750" s="3" t="s">
        <v>4031</v>
      </c>
      <c r="H750" s="3"/>
      <c r="I750" s="3"/>
      <c r="J750" s="3"/>
      <c r="K750" s="3"/>
      <c r="L750" s="3"/>
      <c r="M750" s="3"/>
      <c r="N750" s="3"/>
      <c r="O750" s="3">
        <v>2</v>
      </c>
      <c r="P750" s="3"/>
      <c r="Q750" s="3">
        <v>1</v>
      </c>
      <c r="R750" s="3"/>
      <c r="S750" s="6">
        <v>8960.67</v>
      </c>
      <c r="T750" s="5">
        <v>-0.27710000000000001</v>
      </c>
    </row>
    <row r="751" spans="1:20">
      <c r="A751" s="3" t="s">
        <v>4034</v>
      </c>
      <c r="B751" s="3"/>
      <c r="C751" s="3">
        <v>2</v>
      </c>
      <c r="D751" s="3"/>
      <c r="E751" s="3" t="s">
        <v>4061</v>
      </c>
      <c r="F751" s="3" t="s">
        <v>4062</v>
      </c>
      <c r="G751" s="3" t="s">
        <v>4031</v>
      </c>
      <c r="H751" s="3"/>
      <c r="I751" s="3"/>
      <c r="J751" s="3"/>
      <c r="K751" s="3"/>
      <c r="L751" s="3"/>
      <c r="M751" s="3"/>
      <c r="N751" s="3"/>
      <c r="O751" s="3">
        <v>2</v>
      </c>
      <c r="P751" s="3"/>
      <c r="Q751" s="3"/>
      <c r="R751" s="3"/>
      <c r="S751" s="3"/>
      <c r="T751" s="3"/>
    </row>
    <row r="752" spans="1:20">
      <c r="A752" s="3" t="s">
        <v>58</v>
      </c>
      <c r="B752" s="3"/>
      <c r="C752" s="3">
        <v>1</v>
      </c>
      <c r="D752" s="3"/>
      <c r="E752" s="3" t="s">
        <v>59</v>
      </c>
      <c r="F752" s="3" t="s">
        <v>60</v>
      </c>
      <c r="G752" s="3" t="s">
        <v>29</v>
      </c>
      <c r="H752" s="3"/>
      <c r="I752" s="3"/>
      <c r="J752" s="3">
        <v>48</v>
      </c>
      <c r="K752" s="3"/>
      <c r="L752" s="3"/>
      <c r="M752" s="3"/>
      <c r="N752" s="3"/>
      <c r="O752" s="3">
        <v>1</v>
      </c>
      <c r="P752" s="3"/>
      <c r="Q752" s="3"/>
      <c r="R752" s="3"/>
      <c r="S752" s="3"/>
      <c r="T752" s="3"/>
    </row>
    <row r="753" spans="1:20">
      <c r="A753" s="3" t="s">
        <v>195</v>
      </c>
      <c r="B753" s="3"/>
      <c r="C753" s="3">
        <v>1</v>
      </c>
      <c r="D753" s="3"/>
      <c r="E753" s="3" t="s">
        <v>196</v>
      </c>
      <c r="F753" s="3" t="s">
        <v>197</v>
      </c>
      <c r="G753" s="3" t="s">
        <v>29</v>
      </c>
      <c r="H753" s="3"/>
      <c r="I753" s="3"/>
      <c r="J753" s="3">
        <v>32</v>
      </c>
      <c r="K753" s="3"/>
      <c r="L753" s="3"/>
      <c r="M753" s="3"/>
      <c r="N753" s="3"/>
      <c r="O753" s="3">
        <v>1</v>
      </c>
      <c r="P753" s="3"/>
      <c r="Q753" s="3"/>
      <c r="R753" s="3"/>
      <c r="S753" s="6">
        <v>1395657.83</v>
      </c>
      <c r="T753" s="5">
        <v>-0.17960000000000001</v>
      </c>
    </row>
    <row r="754" spans="1:20">
      <c r="A754" s="3" t="s">
        <v>109</v>
      </c>
      <c r="B754" s="3"/>
      <c r="C754" s="3">
        <v>1</v>
      </c>
      <c r="D754" s="3"/>
      <c r="E754" s="3" t="s">
        <v>93</v>
      </c>
      <c r="F754" s="3" t="s">
        <v>110</v>
      </c>
      <c r="G754" s="3" t="s">
        <v>29</v>
      </c>
      <c r="H754" s="3" t="s">
        <v>39</v>
      </c>
      <c r="I754" s="3"/>
      <c r="J754" s="3">
        <v>24</v>
      </c>
      <c r="K754" s="3"/>
      <c r="L754" s="3"/>
      <c r="M754" s="3"/>
      <c r="N754" s="3"/>
      <c r="O754" s="3">
        <v>1</v>
      </c>
      <c r="P754" s="3"/>
      <c r="Q754" s="3"/>
      <c r="R754" s="3">
        <v>1</v>
      </c>
      <c r="S754" s="3"/>
      <c r="T754" s="3"/>
    </row>
    <row r="755" spans="1:20">
      <c r="A755" s="3" t="s">
        <v>30</v>
      </c>
      <c r="B755" s="3"/>
      <c r="C755" s="3">
        <v>1</v>
      </c>
      <c r="D755" s="3"/>
      <c r="E755" s="3" t="s">
        <v>31</v>
      </c>
      <c r="F755" s="3" t="s">
        <v>32</v>
      </c>
      <c r="G755" s="3" t="s">
        <v>29</v>
      </c>
      <c r="H755" s="3"/>
      <c r="I755" s="3"/>
      <c r="J755" s="3">
        <v>13</v>
      </c>
      <c r="K755" s="3"/>
      <c r="L755" s="3"/>
      <c r="M755" s="3"/>
      <c r="N755" s="3"/>
      <c r="O755" s="3">
        <v>1</v>
      </c>
      <c r="P755" s="3"/>
      <c r="Q755" s="3"/>
      <c r="R755" s="3"/>
      <c r="S755" s="6">
        <v>2267007.67</v>
      </c>
      <c r="T755" s="5">
        <v>-0.2621</v>
      </c>
    </row>
    <row r="756" spans="1:20">
      <c r="A756" s="3" t="s">
        <v>119</v>
      </c>
      <c r="B756" s="3"/>
      <c r="C756" s="3">
        <v>1</v>
      </c>
      <c r="D756" s="3"/>
      <c r="E756" s="3" t="s">
        <v>120</v>
      </c>
      <c r="F756" s="3" t="s">
        <v>121</v>
      </c>
      <c r="G756" s="3" t="s">
        <v>29</v>
      </c>
      <c r="H756" s="3" t="s">
        <v>39</v>
      </c>
      <c r="I756" s="3"/>
      <c r="J756" s="3">
        <v>13</v>
      </c>
      <c r="K756" s="3"/>
      <c r="L756" s="3"/>
      <c r="M756" s="3"/>
      <c r="N756" s="3"/>
      <c r="O756" s="3">
        <v>1</v>
      </c>
      <c r="P756" s="3"/>
      <c r="Q756" s="3"/>
      <c r="R756" s="3">
        <v>1</v>
      </c>
      <c r="S756" s="3"/>
      <c r="T756" s="3"/>
    </row>
    <row r="757" spans="1:20">
      <c r="A757" s="3" t="s">
        <v>124</v>
      </c>
      <c r="B757" s="3"/>
      <c r="C757" s="3">
        <v>1</v>
      </c>
      <c r="D757" s="3"/>
      <c r="E757" s="3" t="s">
        <v>125</v>
      </c>
      <c r="F757" s="3" t="s">
        <v>126</v>
      </c>
      <c r="G757" s="3" t="s">
        <v>29</v>
      </c>
      <c r="H757" s="3" t="s">
        <v>23</v>
      </c>
      <c r="I757" s="3"/>
      <c r="J757" s="3">
        <v>13</v>
      </c>
      <c r="K757" s="3"/>
      <c r="L757" s="3"/>
      <c r="M757" s="3"/>
      <c r="N757" s="3"/>
      <c r="O757" s="3">
        <v>1</v>
      </c>
      <c r="P757" s="3"/>
      <c r="Q757" s="3">
        <v>1</v>
      </c>
      <c r="R757" s="3"/>
      <c r="S757" s="3"/>
      <c r="T757" s="3"/>
    </row>
    <row r="758" spans="1:20">
      <c r="A758" s="3" t="s">
        <v>244</v>
      </c>
      <c r="B758" s="3"/>
      <c r="C758" s="3">
        <v>1</v>
      </c>
      <c r="D758" s="3"/>
      <c r="E758" s="3" t="s">
        <v>245</v>
      </c>
      <c r="F758" s="3" t="s">
        <v>246</v>
      </c>
      <c r="G758" s="3" t="s">
        <v>29</v>
      </c>
      <c r="H758" s="3"/>
      <c r="I758" s="3"/>
      <c r="J758" s="3">
        <v>13</v>
      </c>
      <c r="K758" s="3"/>
      <c r="L758" s="3"/>
      <c r="M758" s="3"/>
      <c r="N758" s="3"/>
      <c r="O758" s="3">
        <v>1</v>
      </c>
      <c r="P758" s="3"/>
      <c r="Q758" s="3"/>
      <c r="R758" s="3"/>
      <c r="S758" s="3"/>
      <c r="T758" s="3"/>
    </row>
    <row r="759" spans="1:20">
      <c r="A759" s="3" t="s">
        <v>262</v>
      </c>
      <c r="B759" s="3"/>
      <c r="C759" s="3">
        <v>1</v>
      </c>
      <c r="D759" s="3"/>
      <c r="E759" s="3" t="s">
        <v>263</v>
      </c>
      <c r="F759" s="3" t="s">
        <v>264</v>
      </c>
      <c r="G759" s="3" t="s">
        <v>29</v>
      </c>
      <c r="H759" s="3" t="s">
        <v>39</v>
      </c>
      <c r="I759" s="3"/>
      <c r="J759" s="3">
        <v>13</v>
      </c>
      <c r="K759" s="3"/>
      <c r="L759" s="3"/>
      <c r="M759" s="3"/>
      <c r="N759" s="3"/>
      <c r="O759" s="3">
        <v>1</v>
      </c>
      <c r="P759" s="3"/>
      <c r="Q759" s="3"/>
      <c r="R759" s="3">
        <v>1</v>
      </c>
      <c r="S759" s="3"/>
      <c r="T759" s="3"/>
    </row>
    <row r="760" spans="1:20">
      <c r="A760" s="3" t="s">
        <v>72</v>
      </c>
      <c r="B760" s="3"/>
      <c r="C760" s="3">
        <v>1</v>
      </c>
      <c r="D760" s="3"/>
      <c r="E760" s="3" t="s">
        <v>73</v>
      </c>
      <c r="F760" s="3" t="s">
        <v>74</v>
      </c>
      <c r="G760" s="3" t="s">
        <v>29</v>
      </c>
      <c r="H760" s="3"/>
      <c r="I760" s="3"/>
      <c r="J760" s="3">
        <v>12</v>
      </c>
      <c r="K760" s="3"/>
      <c r="L760" s="3"/>
      <c r="M760" s="3"/>
      <c r="N760" s="3"/>
      <c r="O760" s="3">
        <v>1</v>
      </c>
      <c r="P760" s="3"/>
      <c r="Q760" s="3"/>
      <c r="R760" s="3">
        <v>1</v>
      </c>
      <c r="S760" s="6">
        <v>29318.17</v>
      </c>
      <c r="T760" s="5">
        <v>-0.30220000000000002</v>
      </c>
    </row>
    <row r="761" spans="1:20">
      <c r="A761" s="3" t="s">
        <v>96</v>
      </c>
      <c r="B761" s="3"/>
      <c r="C761" s="3">
        <v>1</v>
      </c>
      <c r="D761" s="3"/>
      <c r="E761" s="3" t="s">
        <v>59</v>
      </c>
      <c r="F761" s="3" t="s">
        <v>97</v>
      </c>
      <c r="G761" s="3" t="s">
        <v>29</v>
      </c>
      <c r="H761" s="3" t="s">
        <v>39</v>
      </c>
      <c r="I761" s="3"/>
      <c r="J761" s="3">
        <v>12</v>
      </c>
      <c r="K761" s="3"/>
      <c r="L761" s="3"/>
      <c r="M761" s="3"/>
      <c r="N761" s="3"/>
      <c r="O761" s="3">
        <v>1</v>
      </c>
      <c r="P761" s="3"/>
      <c r="Q761" s="3"/>
      <c r="R761" s="3">
        <v>1</v>
      </c>
      <c r="S761" s="3"/>
      <c r="T761" s="3"/>
    </row>
    <row r="762" spans="1:20">
      <c r="A762" s="3" t="s">
        <v>122</v>
      </c>
      <c r="B762" s="3"/>
      <c r="C762" s="3">
        <v>1</v>
      </c>
      <c r="D762" s="3"/>
      <c r="E762" s="3" t="s">
        <v>42</v>
      </c>
      <c r="F762" s="3" t="s">
        <v>123</v>
      </c>
      <c r="G762" s="3" t="s">
        <v>29</v>
      </c>
      <c r="H762" s="3" t="s">
        <v>39</v>
      </c>
      <c r="I762" s="3"/>
      <c r="J762" s="3">
        <v>12</v>
      </c>
      <c r="K762" s="3"/>
      <c r="L762" s="3"/>
      <c r="M762" s="3"/>
      <c r="N762" s="3"/>
      <c r="O762" s="3">
        <v>1</v>
      </c>
      <c r="P762" s="3"/>
      <c r="Q762" s="3"/>
      <c r="R762" s="3"/>
      <c r="S762" s="3"/>
      <c r="T762" s="3"/>
    </row>
    <row r="763" spans="1:20">
      <c r="A763" s="3" t="s">
        <v>190</v>
      </c>
      <c r="B763" s="3"/>
      <c r="C763" s="3">
        <v>1</v>
      </c>
      <c r="D763" s="3"/>
      <c r="E763" s="3" t="s">
        <v>73</v>
      </c>
      <c r="F763" s="3" t="s">
        <v>191</v>
      </c>
      <c r="G763" s="3" t="s">
        <v>29</v>
      </c>
      <c r="H763" s="3" t="s">
        <v>39</v>
      </c>
      <c r="I763" s="3"/>
      <c r="J763" s="3">
        <v>12</v>
      </c>
      <c r="K763" s="3"/>
      <c r="L763" s="3"/>
      <c r="M763" s="3"/>
      <c r="N763" s="3"/>
      <c r="O763" s="3">
        <v>1</v>
      </c>
      <c r="P763" s="3"/>
      <c r="Q763" s="3">
        <v>1</v>
      </c>
      <c r="R763" s="3"/>
      <c r="S763" s="3"/>
      <c r="T763" s="3"/>
    </row>
    <row r="764" spans="1:20">
      <c r="A764" s="3" t="s">
        <v>223</v>
      </c>
      <c r="B764" s="3"/>
      <c r="C764" s="3">
        <v>1</v>
      </c>
      <c r="D764" s="3"/>
      <c r="E764" s="3" t="s">
        <v>224</v>
      </c>
      <c r="F764" s="3" t="s">
        <v>225</v>
      </c>
      <c r="G764" s="3" t="s">
        <v>29</v>
      </c>
      <c r="H764" s="3"/>
      <c r="I764" s="3"/>
      <c r="J764" s="3">
        <v>12</v>
      </c>
      <c r="K764" s="3"/>
      <c r="L764" s="3"/>
      <c r="M764" s="3"/>
      <c r="N764" s="3"/>
      <c r="O764" s="3">
        <v>1</v>
      </c>
      <c r="P764" s="3"/>
      <c r="Q764" s="3"/>
      <c r="R764" s="3"/>
      <c r="S764" s="3"/>
      <c r="T764" s="3"/>
    </row>
    <row r="765" spans="1:20">
      <c r="A765" s="3" t="s">
        <v>238</v>
      </c>
      <c r="B765" s="3"/>
      <c r="C765" s="3">
        <v>1</v>
      </c>
      <c r="D765" s="3"/>
      <c r="E765" s="3" t="s">
        <v>70</v>
      </c>
      <c r="F765" s="3" t="s">
        <v>239</v>
      </c>
      <c r="G765" s="3" t="s">
        <v>29</v>
      </c>
      <c r="H765" s="3" t="s">
        <v>39</v>
      </c>
      <c r="I765" s="3"/>
      <c r="J765" s="3">
        <v>12</v>
      </c>
      <c r="K765" s="3"/>
      <c r="L765" s="3"/>
      <c r="M765" s="3"/>
      <c r="N765" s="3"/>
      <c r="O765" s="3">
        <v>1</v>
      </c>
      <c r="P765" s="3"/>
      <c r="Q765" s="3"/>
      <c r="R765" s="3"/>
      <c r="S765" s="3"/>
      <c r="T765" s="3"/>
    </row>
    <row r="766" spans="1:20">
      <c r="A766" s="3" t="s">
        <v>250</v>
      </c>
      <c r="B766" s="3"/>
      <c r="C766" s="3">
        <v>1</v>
      </c>
      <c r="D766" s="3"/>
      <c r="E766" s="3" t="s">
        <v>251</v>
      </c>
      <c r="F766" s="3" t="s">
        <v>252</v>
      </c>
      <c r="G766" s="3" t="s">
        <v>29</v>
      </c>
      <c r="H766" s="3"/>
      <c r="I766" s="3"/>
      <c r="J766" s="3">
        <v>12</v>
      </c>
      <c r="K766" s="3"/>
      <c r="L766" s="3"/>
      <c r="M766" s="3"/>
      <c r="N766" s="3"/>
      <c r="O766" s="3">
        <v>1</v>
      </c>
      <c r="P766" s="3"/>
      <c r="Q766" s="3">
        <v>1</v>
      </c>
      <c r="R766" s="3"/>
      <c r="S766" s="3"/>
      <c r="T766" s="3"/>
    </row>
    <row r="767" spans="1:20">
      <c r="A767" s="3" t="s">
        <v>257</v>
      </c>
      <c r="B767" s="3"/>
      <c r="C767" s="3">
        <v>1</v>
      </c>
      <c r="D767" s="3"/>
      <c r="E767" s="3" t="s">
        <v>59</v>
      </c>
      <c r="F767" s="3" t="s">
        <v>258</v>
      </c>
      <c r="G767" s="3" t="s">
        <v>29</v>
      </c>
      <c r="H767" s="3" t="s">
        <v>259</v>
      </c>
      <c r="I767" s="3"/>
      <c r="J767" s="3">
        <v>12</v>
      </c>
      <c r="K767" s="3"/>
      <c r="L767" s="3"/>
      <c r="M767" s="3"/>
      <c r="N767" s="3"/>
      <c r="O767" s="3">
        <v>1</v>
      </c>
      <c r="P767" s="3"/>
      <c r="Q767" s="3"/>
      <c r="R767" s="3"/>
      <c r="S767" s="3"/>
      <c r="T767" s="3"/>
    </row>
    <row r="768" spans="1:20">
      <c r="A768" s="3" t="s">
        <v>98</v>
      </c>
      <c r="B768" s="3"/>
      <c r="C768" s="3">
        <v>1</v>
      </c>
      <c r="D768" s="3"/>
      <c r="E768" s="3" t="s">
        <v>70</v>
      </c>
      <c r="F768" s="3" t="s">
        <v>99</v>
      </c>
      <c r="G768" s="3" t="s">
        <v>29</v>
      </c>
      <c r="H768" s="3"/>
      <c r="I768" s="3"/>
      <c r="J768" s="3">
        <v>10</v>
      </c>
      <c r="K768" s="3"/>
      <c r="L768" s="3"/>
      <c r="M768" s="3"/>
      <c r="N768" s="3"/>
      <c r="O768" s="3">
        <v>1</v>
      </c>
      <c r="P768" s="3"/>
      <c r="Q768" s="3">
        <v>1</v>
      </c>
      <c r="R768" s="3">
        <v>1</v>
      </c>
      <c r="S768" s="6">
        <v>6453.33</v>
      </c>
      <c r="T768" s="5">
        <v>-0.3962</v>
      </c>
    </row>
    <row r="769" spans="1:20">
      <c r="A769" s="3" t="s">
        <v>235</v>
      </c>
      <c r="B769" s="3"/>
      <c r="C769" s="3">
        <v>1</v>
      </c>
      <c r="D769" s="3"/>
      <c r="E769" s="3" t="s">
        <v>236</v>
      </c>
      <c r="F769" s="3" t="s">
        <v>237</v>
      </c>
      <c r="G769" s="3" t="s">
        <v>29</v>
      </c>
      <c r="H769" s="3" t="s">
        <v>39</v>
      </c>
      <c r="I769" s="3"/>
      <c r="J769" s="3">
        <v>9</v>
      </c>
      <c r="K769" s="3"/>
      <c r="L769" s="3"/>
      <c r="M769" s="3"/>
      <c r="N769" s="3"/>
      <c r="O769" s="3">
        <v>1</v>
      </c>
      <c r="P769" s="3"/>
      <c r="Q769" s="3"/>
      <c r="R769" s="3">
        <v>1</v>
      </c>
      <c r="S769" s="3"/>
      <c r="T769" s="3"/>
    </row>
    <row r="770" spans="1:20">
      <c r="A770" s="3" t="s">
        <v>170</v>
      </c>
      <c r="B770" s="3"/>
      <c r="C770" s="3">
        <v>1</v>
      </c>
      <c r="D770" s="3"/>
      <c r="E770" s="3" t="s">
        <v>171</v>
      </c>
      <c r="F770" s="3" t="s">
        <v>172</v>
      </c>
      <c r="G770" s="3" t="s">
        <v>29</v>
      </c>
      <c r="H770" s="3"/>
      <c r="I770" s="3"/>
      <c r="J770" s="3">
        <v>6</v>
      </c>
      <c r="K770" s="3"/>
      <c r="L770" s="3"/>
      <c r="M770" s="3"/>
      <c r="N770" s="3"/>
      <c r="O770" s="3">
        <v>1</v>
      </c>
      <c r="P770" s="3"/>
      <c r="Q770" s="3"/>
      <c r="R770" s="3">
        <v>1</v>
      </c>
      <c r="S770" s="3"/>
      <c r="T770" s="3"/>
    </row>
    <row r="771" spans="1:20">
      <c r="A771" s="3" t="s">
        <v>90</v>
      </c>
      <c r="B771" s="3"/>
      <c r="C771" s="3">
        <v>1</v>
      </c>
      <c r="D771" s="3"/>
      <c r="E771" s="3" t="s">
        <v>70</v>
      </c>
      <c r="F771" s="3" t="s">
        <v>91</v>
      </c>
      <c r="G771" s="3" t="s">
        <v>29</v>
      </c>
      <c r="H771" s="3"/>
      <c r="I771" s="3"/>
      <c r="J771" s="3">
        <v>1</v>
      </c>
      <c r="K771" s="3"/>
      <c r="L771" s="3"/>
      <c r="M771" s="3"/>
      <c r="N771" s="3"/>
      <c r="O771" s="3">
        <v>1</v>
      </c>
      <c r="P771" s="3"/>
      <c r="Q771" s="3"/>
      <c r="R771" s="3"/>
      <c r="S771" s="6">
        <v>1519.83</v>
      </c>
      <c r="T771" s="5">
        <v>0.75549999999999995</v>
      </c>
    </row>
    <row r="772" spans="1:20">
      <c r="A772" s="3" t="s">
        <v>19</v>
      </c>
      <c r="B772" s="3"/>
      <c r="C772" s="3">
        <v>1</v>
      </c>
      <c r="D772" s="3"/>
      <c r="E772" s="3" t="s">
        <v>20</v>
      </c>
      <c r="F772" s="3" t="s">
        <v>21</v>
      </c>
      <c r="G772" s="3" t="s">
        <v>22</v>
      </c>
      <c r="H772" s="3" t="s">
        <v>23</v>
      </c>
      <c r="I772" s="3"/>
      <c r="J772" s="3"/>
      <c r="K772" s="4">
        <v>4083</v>
      </c>
      <c r="L772" s="3">
        <v>69</v>
      </c>
      <c r="M772" s="3" t="s">
        <v>24</v>
      </c>
      <c r="N772" s="3" t="s">
        <v>25</v>
      </c>
      <c r="O772" s="3">
        <v>1</v>
      </c>
      <c r="P772" s="3"/>
      <c r="Q772" s="3"/>
      <c r="R772" s="3"/>
      <c r="S772" s="4">
        <v>21282026</v>
      </c>
      <c r="T772" s="5">
        <v>-0.1099</v>
      </c>
    </row>
    <row r="773" spans="1:20">
      <c r="A773" s="3" t="s">
        <v>26</v>
      </c>
      <c r="B773" s="3"/>
      <c r="C773" s="3">
        <v>1</v>
      </c>
      <c r="D773" s="3"/>
      <c r="E773" s="3" t="s">
        <v>27</v>
      </c>
      <c r="F773" s="3" t="s">
        <v>28</v>
      </c>
      <c r="G773" s="3" t="s">
        <v>29</v>
      </c>
      <c r="H773" s="3"/>
      <c r="I773" s="3"/>
      <c r="J773" s="3"/>
      <c r="K773" s="3"/>
      <c r="L773" s="3"/>
      <c r="M773" s="3"/>
      <c r="N773" s="3"/>
      <c r="O773" s="3">
        <v>1</v>
      </c>
      <c r="P773" s="3"/>
      <c r="Q773" s="3"/>
      <c r="R773" s="3"/>
      <c r="S773" s="3"/>
      <c r="T773" s="3"/>
    </row>
    <row r="774" spans="1:20">
      <c r="A774" s="3" t="s">
        <v>33</v>
      </c>
      <c r="B774" s="3"/>
      <c r="C774" s="3">
        <v>1</v>
      </c>
      <c r="D774" s="3"/>
      <c r="E774" s="3" t="s">
        <v>34</v>
      </c>
      <c r="F774" s="3" t="s">
        <v>35</v>
      </c>
      <c r="G774" s="3" t="s">
        <v>29</v>
      </c>
      <c r="H774" s="3"/>
      <c r="I774" s="3"/>
      <c r="J774" s="3"/>
      <c r="K774" s="3"/>
      <c r="L774" s="3"/>
      <c r="M774" s="3"/>
      <c r="N774" s="3"/>
      <c r="O774" s="3">
        <v>1</v>
      </c>
      <c r="P774" s="3"/>
      <c r="Q774" s="3"/>
      <c r="R774" s="3"/>
      <c r="S774" s="3"/>
      <c r="T774" s="3"/>
    </row>
    <row r="775" spans="1:20">
      <c r="A775" s="3" t="s">
        <v>36</v>
      </c>
      <c r="B775" s="3"/>
      <c r="C775" s="3">
        <v>1</v>
      </c>
      <c r="D775" s="3"/>
      <c r="E775" s="3" t="s">
        <v>37</v>
      </c>
      <c r="F775" s="3" t="s">
        <v>38</v>
      </c>
      <c r="G775" s="3" t="s">
        <v>29</v>
      </c>
      <c r="H775" s="3" t="s">
        <v>39</v>
      </c>
      <c r="I775" s="3"/>
      <c r="J775" s="3"/>
      <c r="K775" s="3">
        <v>0</v>
      </c>
      <c r="L775" s="3">
        <v>1</v>
      </c>
      <c r="M775" s="3"/>
      <c r="N775" s="3" t="s">
        <v>40</v>
      </c>
      <c r="O775" s="3">
        <v>1</v>
      </c>
      <c r="P775" s="3"/>
      <c r="Q775" s="3">
        <v>1</v>
      </c>
      <c r="R775" s="3"/>
      <c r="S775" s="3"/>
      <c r="T775" s="3"/>
    </row>
    <row r="776" spans="1:20">
      <c r="A776" s="3" t="s">
        <v>41</v>
      </c>
      <c r="B776" s="3"/>
      <c r="C776" s="3">
        <v>1</v>
      </c>
      <c r="D776" s="3"/>
      <c r="E776" s="3" t="s">
        <v>42</v>
      </c>
      <c r="F776" s="3" t="s">
        <v>43</v>
      </c>
      <c r="G776" s="3" t="s">
        <v>29</v>
      </c>
      <c r="H776" s="3"/>
      <c r="I776" s="3"/>
      <c r="J776" s="3"/>
      <c r="K776" s="3">
        <v>0</v>
      </c>
      <c r="L776" s="3">
        <v>5</v>
      </c>
      <c r="M776" s="3"/>
      <c r="N776" s="3" t="s">
        <v>40</v>
      </c>
      <c r="O776" s="3">
        <v>1</v>
      </c>
      <c r="P776" s="3"/>
      <c r="Q776" s="3">
        <v>1</v>
      </c>
      <c r="R776" s="3"/>
      <c r="S776" s="6">
        <v>10702.33</v>
      </c>
      <c r="T776" s="5">
        <v>6.3500000000000001E-2</v>
      </c>
    </row>
    <row r="777" spans="1:20">
      <c r="A777" s="3" t="s">
        <v>44</v>
      </c>
      <c r="B777" s="3"/>
      <c r="C777" s="3">
        <v>1</v>
      </c>
      <c r="D777" s="3"/>
      <c r="E777" s="3" t="s">
        <v>45</v>
      </c>
      <c r="F777" s="3" t="s">
        <v>46</v>
      </c>
      <c r="G777" s="3" t="s">
        <v>29</v>
      </c>
      <c r="H777" s="3"/>
      <c r="I777" s="3"/>
      <c r="J777" s="3"/>
      <c r="K777" s="3"/>
      <c r="L777" s="3"/>
      <c r="M777" s="3"/>
      <c r="N777" s="3"/>
      <c r="O777" s="3">
        <v>1</v>
      </c>
      <c r="P777" s="3"/>
      <c r="Q777" s="3"/>
      <c r="R777" s="3"/>
      <c r="S777" s="3"/>
      <c r="T777" s="3"/>
    </row>
    <row r="778" spans="1:20">
      <c r="A778" s="3" t="s">
        <v>47</v>
      </c>
      <c r="B778" s="3"/>
      <c r="C778" s="3">
        <v>1</v>
      </c>
      <c r="D778" s="3"/>
      <c r="E778" s="3" t="s">
        <v>48</v>
      </c>
      <c r="F778" s="3" t="s">
        <v>49</v>
      </c>
      <c r="G778" s="3" t="s">
        <v>29</v>
      </c>
      <c r="H778" s="3" t="s">
        <v>23</v>
      </c>
      <c r="I778" s="3"/>
      <c r="J778" s="3"/>
      <c r="K778" s="3"/>
      <c r="L778" s="3"/>
      <c r="M778" s="3"/>
      <c r="N778" s="3"/>
      <c r="O778" s="3">
        <v>1</v>
      </c>
      <c r="P778" s="3"/>
      <c r="Q778" s="3"/>
      <c r="R778" s="3"/>
      <c r="S778" s="3"/>
      <c r="T778" s="7">
        <v>29.88</v>
      </c>
    </row>
    <row r="779" spans="1:20">
      <c r="A779" s="3" t="s">
        <v>50</v>
      </c>
      <c r="B779" s="3"/>
      <c r="C779" s="3">
        <v>1</v>
      </c>
      <c r="D779" s="3"/>
      <c r="E779" s="3" t="s">
        <v>51</v>
      </c>
      <c r="F779" s="3" t="s">
        <v>52</v>
      </c>
      <c r="G779" s="3" t="s">
        <v>53</v>
      </c>
      <c r="H779" s="3" t="s">
        <v>54</v>
      </c>
      <c r="I779" s="3"/>
      <c r="J779" s="3"/>
      <c r="K779" s="3"/>
      <c r="L779" s="3"/>
      <c r="M779" s="3"/>
      <c r="N779" s="3"/>
      <c r="O779" s="3">
        <v>1</v>
      </c>
      <c r="P779" s="3"/>
      <c r="Q779" s="3"/>
      <c r="R779" s="3"/>
      <c r="S779" s="3"/>
      <c r="T779" s="5">
        <v>-0.48130000000000001</v>
      </c>
    </row>
    <row r="780" spans="1:20">
      <c r="A780" s="3" t="s">
        <v>55</v>
      </c>
      <c r="B780" s="3"/>
      <c r="C780" s="3">
        <v>1</v>
      </c>
      <c r="D780" s="3"/>
      <c r="E780" s="3" t="s">
        <v>56</v>
      </c>
      <c r="F780" s="3" t="s">
        <v>57</v>
      </c>
      <c r="G780" s="3" t="s">
        <v>29</v>
      </c>
      <c r="H780" s="3"/>
      <c r="I780" s="3"/>
      <c r="J780" s="3"/>
      <c r="K780" s="3"/>
      <c r="L780" s="3"/>
      <c r="M780" s="3"/>
      <c r="N780" s="3"/>
      <c r="O780" s="3">
        <v>1</v>
      </c>
      <c r="P780" s="3"/>
      <c r="Q780" s="3">
        <v>1</v>
      </c>
      <c r="R780" s="3"/>
      <c r="S780" s="3"/>
      <c r="T780" s="3"/>
    </row>
    <row r="781" spans="1:20">
      <c r="A781" s="3" t="s">
        <v>61</v>
      </c>
      <c r="B781" s="3"/>
      <c r="C781" s="3">
        <v>1</v>
      </c>
      <c r="D781" s="3"/>
      <c r="E781" s="3" t="s">
        <v>59</v>
      </c>
      <c r="F781" s="3" t="s">
        <v>62</v>
      </c>
      <c r="G781" s="3" t="s">
        <v>29</v>
      </c>
      <c r="H781" s="3"/>
      <c r="I781" s="3"/>
      <c r="J781" s="3"/>
      <c r="K781" s="3"/>
      <c r="L781" s="3"/>
      <c r="M781" s="3"/>
      <c r="N781" s="3"/>
      <c r="O781" s="3">
        <v>1</v>
      </c>
      <c r="P781" s="3"/>
      <c r="Q781" s="3"/>
      <c r="R781" s="3"/>
      <c r="S781" s="3"/>
      <c r="T781" s="3"/>
    </row>
    <row r="782" spans="1:20">
      <c r="A782" s="3" t="s">
        <v>66</v>
      </c>
      <c r="B782" s="3"/>
      <c r="C782" s="3">
        <v>1</v>
      </c>
      <c r="D782" s="3"/>
      <c r="E782" s="3" t="s">
        <v>67</v>
      </c>
      <c r="F782" s="3" t="s">
        <v>68</v>
      </c>
      <c r="G782" s="3" t="s">
        <v>29</v>
      </c>
      <c r="H782" s="3" t="s">
        <v>23</v>
      </c>
      <c r="I782" s="3"/>
      <c r="J782" s="3"/>
      <c r="K782" s="3"/>
      <c r="L782" s="3"/>
      <c r="M782" s="3"/>
      <c r="N782" s="3"/>
      <c r="O782" s="3">
        <v>1</v>
      </c>
      <c r="P782" s="3"/>
      <c r="Q782" s="3"/>
      <c r="R782" s="3">
        <v>1</v>
      </c>
      <c r="S782" s="3"/>
      <c r="T782" s="3"/>
    </row>
    <row r="783" spans="1:20">
      <c r="A783" s="3" t="s">
        <v>69</v>
      </c>
      <c r="B783" s="3"/>
      <c r="C783" s="3">
        <v>1</v>
      </c>
      <c r="D783" s="3"/>
      <c r="E783" s="3" t="s">
        <v>70</v>
      </c>
      <c r="F783" s="3" t="s">
        <v>71</v>
      </c>
      <c r="G783" s="3" t="s">
        <v>29</v>
      </c>
      <c r="H783" s="3"/>
      <c r="I783" s="3"/>
      <c r="J783" s="3"/>
      <c r="K783" s="3"/>
      <c r="L783" s="3"/>
      <c r="M783" s="3"/>
      <c r="N783" s="3"/>
      <c r="O783" s="3">
        <v>1</v>
      </c>
      <c r="P783" s="3"/>
      <c r="Q783" s="3"/>
      <c r="R783" s="3">
        <v>1</v>
      </c>
      <c r="S783" s="3"/>
      <c r="T783" s="3"/>
    </row>
    <row r="784" spans="1:20">
      <c r="A784" s="3" t="s">
        <v>75</v>
      </c>
      <c r="B784" s="3"/>
      <c r="C784" s="3">
        <v>1</v>
      </c>
      <c r="D784" s="3"/>
      <c r="E784" s="3" t="s">
        <v>45</v>
      </c>
      <c r="F784" s="3" t="s">
        <v>76</v>
      </c>
      <c r="G784" s="3" t="s">
        <v>29</v>
      </c>
      <c r="H784" s="3"/>
      <c r="I784" s="3"/>
      <c r="J784" s="3"/>
      <c r="K784" s="3">
        <v>0</v>
      </c>
      <c r="L784" s="3">
        <v>2</v>
      </c>
      <c r="M784" s="3"/>
      <c r="N784" s="3" t="s">
        <v>77</v>
      </c>
      <c r="O784" s="3">
        <v>1</v>
      </c>
      <c r="P784" s="3"/>
      <c r="Q784" s="3"/>
      <c r="R784" s="3">
        <v>1</v>
      </c>
      <c r="S784" s="3"/>
      <c r="T784" s="7">
        <v>-0.41</v>
      </c>
    </row>
    <row r="785" spans="1:20">
      <c r="A785" s="3" t="s">
        <v>78</v>
      </c>
      <c r="B785" s="3"/>
      <c r="C785" s="3">
        <v>1</v>
      </c>
      <c r="D785" s="3"/>
      <c r="E785" s="3" t="s">
        <v>51</v>
      </c>
      <c r="F785" s="3" t="s">
        <v>79</v>
      </c>
      <c r="G785" s="3" t="s">
        <v>29</v>
      </c>
      <c r="H785" s="3" t="s">
        <v>39</v>
      </c>
      <c r="I785" s="3"/>
      <c r="J785" s="3"/>
      <c r="K785" s="3"/>
      <c r="L785" s="3"/>
      <c r="M785" s="3"/>
      <c r="N785" s="3"/>
      <c r="O785" s="3">
        <v>1</v>
      </c>
      <c r="P785" s="3"/>
      <c r="Q785" s="3"/>
      <c r="R785" s="3"/>
      <c r="S785" s="3"/>
      <c r="T785" s="3"/>
    </row>
    <row r="786" spans="1:20">
      <c r="A786" s="3" t="s">
        <v>80</v>
      </c>
      <c r="B786" s="3"/>
      <c r="C786" s="3">
        <v>1</v>
      </c>
      <c r="D786" s="3"/>
      <c r="E786" s="3" t="s">
        <v>81</v>
      </c>
      <c r="F786" s="3" t="s">
        <v>82</v>
      </c>
      <c r="G786" s="3" t="s">
        <v>83</v>
      </c>
      <c r="H786" s="3" t="s">
        <v>84</v>
      </c>
      <c r="I786" s="3"/>
      <c r="J786" s="3"/>
      <c r="K786" s="3"/>
      <c r="L786" s="3"/>
      <c r="M786" s="3"/>
      <c r="N786" s="3"/>
      <c r="O786" s="3">
        <v>1</v>
      </c>
      <c r="P786" s="3"/>
      <c r="Q786" s="3"/>
      <c r="R786" s="3">
        <v>1</v>
      </c>
      <c r="S786" s="3"/>
      <c r="T786" s="3"/>
    </row>
    <row r="787" spans="1:20">
      <c r="A787" s="3" t="s">
        <v>85</v>
      </c>
      <c r="B787" s="3"/>
      <c r="C787" s="3">
        <v>1</v>
      </c>
      <c r="D787" s="3"/>
      <c r="E787" s="3" t="s">
        <v>70</v>
      </c>
      <c r="F787" s="3" t="s">
        <v>86</v>
      </c>
      <c r="G787" s="3" t="s">
        <v>29</v>
      </c>
      <c r="H787" s="3"/>
      <c r="I787" s="3"/>
      <c r="J787" s="3"/>
      <c r="K787" s="3"/>
      <c r="L787" s="3"/>
      <c r="M787" s="3"/>
      <c r="N787" s="3"/>
      <c r="O787" s="3">
        <v>1</v>
      </c>
      <c r="P787" s="3"/>
      <c r="Q787" s="3">
        <v>1</v>
      </c>
      <c r="R787" s="3"/>
      <c r="S787" s="3"/>
      <c r="T787" s="3"/>
    </row>
    <row r="788" spans="1:20">
      <c r="A788" s="3" t="s">
        <v>87</v>
      </c>
      <c r="B788" s="3"/>
      <c r="C788" s="3">
        <v>1</v>
      </c>
      <c r="D788" s="3"/>
      <c r="E788" s="3" t="s">
        <v>88</v>
      </c>
      <c r="F788" s="3" t="s">
        <v>89</v>
      </c>
      <c r="G788" s="3" t="s">
        <v>29</v>
      </c>
      <c r="H788" s="3" t="s">
        <v>23</v>
      </c>
      <c r="I788" s="3"/>
      <c r="J788" s="3"/>
      <c r="K788" s="3"/>
      <c r="L788" s="3"/>
      <c r="M788" s="3"/>
      <c r="N788" s="3"/>
      <c r="O788" s="3">
        <v>1</v>
      </c>
      <c r="P788" s="3"/>
      <c r="Q788" s="3"/>
      <c r="R788" s="3">
        <v>1</v>
      </c>
      <c r="S788" s="3"/>
      <c r="T788" s="3"/>
    </row>
    <row r="789" spans="1:20">
      <c r="A789" s="3" t="s">
        <v>92</v>
      </c>
      <c r="B789" s="3"/>
      <c r="C789" s="3">
        <v>1</v>
      </c>
      <c r="D789" s="3"/>
      <c r="E789" s="3" t="s">
        <v>93</v>
      </c>
      <c r="F789" s="3" t="s">
        <v>94</v>
      </c>
      <c r="G789" s="3" t="s">
        <v>29</v>
      </c>
      <c r="H789" s="3" t="s">
        <v>95</v>
      </c>
      <c r="I789" s="3"/>
      <c r="J789" s="3"/>
      <c r="K789" s="3"/>
      <c r="L789" s="3"/>
      <c r="M789" s="3"/>
      <c r="N789" s="3"/>
      <c r="O789" s="3">
        <v>1</v>
      </c>
      <c r="P789" s="3"/>
      <c r="Q789" s="3">
        <v>1</v>
      </c>
      <c r="R789" s="3"/>
      <c r="S789" s="3"/>
      <c r="T789" s="3"/>
    </row>
    <row r="790" spans="1:20">
      <c r="A790" s="3" t="s">
        <v>100</v>
      </c>
      <c r="B790" s="3"/>
      <c r="C790" s="3">
        <v>1</v>
      </c>
      <c r="D790" s="3"/>
      <c r="E790" s="3" t="s">
        <v>101</v>
      </c>
      <c r="F790" s="3" t="s">
        <v>102</v>
      </c>
      <c r="G790" s="3" t="s">
        <v>103</v>
      </c>
      <c r="H790" s="3" t="s">
        <v>39</v>
      </c>
      <c r="I790" s="3"/>
      <c r="J790" s="3"/>
      <c r="K790" s="3"/>
      <c r="L790" s="3"/>
      <c r="M790" s="3"/>
      <c r="N790" s="3"/>
      <c r="O790" s="3">
        <v>1</v>
      </c>
      <c r="P790" s="3"/>
      <c r="Q790" s="3"/>
      <c r="R790" s="3">
        <v>1</v>
      </c>
      <c r="S790" s="3"/>
      <c r="T790" s="3"/>
    </row>
    <row r="791" spans="1:20">
      <c r="A791" s="3" t="s">
        <v>104</v>
      </c>
      <c r="B791" s="3"/>
      <c r="C791" s="3">
        <v>1</v>
      </c>
      <c r="D791" s="3"/>
      <c r="E791" s="3" t="s">
        <v>20</v>
      </c>
      <c r="F791" s="3" t="s">
        <v>105</v>
      </c>
      <c r="G791" s="3" t="s">
        <v>29</v>
      </c>
      <c r="H791" s="3" t="s">
        <v>39</v>
      </c>
      <c r="I791" s="3"/>
      <c r="J791" s="3"/>
      <c r="K791" s="3"/>
      <c r="L791" s="3"/>
      <c r="M791" s="3"/>
      <c r="N791" s="3"/>
      <c r="O791" s="3">
        <v>1</v>
      </c>
      <c r="P791" s="3"/>
      <c r="Q791" s="3">
        <v>1</v>
      </c>
      <c r="R791" s="3"/>
      <c r="S791" s="3"/>
      <c r="T791" s="3"/>
    </row>
    <row r="792" spans="1:20">
      <c r="A792" s="3" t="s">
        <v>106</v>
      </c>
      <c r="B792" s="3"/>
      <c r="C792" s="3">
        <v>1</v>
      </c>
      <c r="D792" s="3"/>
      <c r="E792" s="3" t="s">
        <v>59</v>
      </c>
      <c r="F792" s="3" t="s">
        <v>107</v>
      </c>
      <c r="G792" s="3" t="s">
        <v>29</v>
      </c>
      <c r="H792" s="3" t="s">
        <v>108</v>
      </c>
      <c r="I792" s="3"/>
      <c r="J792" s="3"/>
      <c r="K792" s="3"/>
      <c r="L792" s="3"/>
      <c r="M792" s="3"/>
      <c r="N792" s="3"/>
      <c r="O792" s="3">
        <v>1</v>
      </c>
      <c r="P792" s="3"/>
      <c r="Q792" s="3"/>
      <c r="R792" s="3"/>
      <c r="S792" s="6">
        <v>2921.17</v>
      </c>
      <c r="T792" s="5">
        <v>-0.85450000000000004</v>
      </c>
    </row>
    <row r="793" spans="1:20">
      <c r="A793" s="3" t="s">
        <v>111</v>
      </c>
      <c r="B793" s="3"/>
      <c r="C793" s="3">
        <v>1</v>
      </c>
      <c r="D793" s="3"/>
      <c r="E793" s="3" t="s">
        <v>112</v>
      </c>
      <c r="F793" s="3" t="s">
        <v>113</v>
      </c>
      <c r="G793" s="3" t="s">
        <v>29</v>
      </c>
      <c r="H793" s="3"/>
      <c r="I793" s="3"/>
      <c r="J793" s="3"/>
      <c r="K793" s="3"/>
      <c r="L793" s="3"/>
      <c r="M793" s="3"/>
      <c r="N793" s="3"/>
      <c r="O793" s="3">
        <v>1</v>
      </c>
      <c r="P793" s="3"/>
      <c r="Q793" s="3"/>
      <c r="R793" s="3"/>
      <c r="S793" s="3"/>
      <c r="T793" s="3"/>
    </row>
    <row r="794" spans="1:20">
      <c r="A794" s="3" t="s">
        <v>114</v>
      </c>
      <c r="B794" s="3"/>
      <c r="C794" s="3">
        <v>1</v>
      </c>
      <c r="D794" s="3"/>
      <c r="E794" s="3" t="s">
        <v>70</v>
      </c>
      <c r="F794" s="3" t="s">
        <v>115</v>
      </c>
      <c r="G794" s="3" t="s">
        <v>29</v>
      </c>
      <c r="H794" s="3"/>
      <c r="I794" s="3"/>
      <c r="J794" s="3"/>
      <c r="K794" s="3"/>
      <c r="L794" s="3"/>
      <c r="M794" s="3"/>
      <c r="N794" s="3"/>
      <c r="O794" s="3">
        <v>1</v>
      </c>
      <c r="P794" s="3"/>
      <c r="Q794" s="3">
        <v>1</v>
      </c>
      <c r="R794" s="3"/>
      <c r="S794" s="3"/>
      <c r="T794" s="3"/>
    </row>
    <row r="795" spans="1:20">
      <c r="A795" s="3" t="s">
        <v>116</v>
      </c>
      <c r="B795" s="3"/>
      <c r="C795" s="3">
        <v>1</v>
      </c>
      <c r="D795" s="3"/>
      <c r="E795" s="3" t="s">
        <v>117</v>
      </c>
      <c r="F795" s="3" t="s">
        <v>118</v>
      </c>
      <c r="G795" s="3" t="s">
        <v>29</v>
      </c>
      <c r="H795" s="3"/>
      <c r="I795" s="3"/>
      <c r="J795" s="3"/>
      <c r="K795" s="3"/>
      <c r="L795" s="3"/>
      <c r="M795" s="3"/>
      <c r="N795" s="3"/>
      <c r="O795" s="3">
        <v>1</v>
      </c>
      <c r="P795" s="3"/>
      <c r="Q795" s="3"/>
      <c r="R795" s="3">
        <v>1</v>
      </c>
      <c r="S795" s="3"/>
      <c r="T795" s="3"/>
    </row>
    <row r="796" spans="1:20">
      <c r="A796" s="3" t="s">
        <v>127</v>
      </c>
      <c r="B796" s="3"/>
      <c r="C796" s="3">
        <v>1</v>
      </c>
      <c r="D796" s="3"/>
      <c r="E796" s="3" t="s">
        <v>59</v>
      </c>
      <c r="F796" s="3" t="s">
        <v>128</v>
      </c>
      <c r="G796" s="3" t="s">
        <v>53</v>
      </c>
      <c r="H796" s="3"/>
      <c r="I796" s="3"/>
      <c r="J796" s="3"/>
      <c r="K796" s="3"/>
      <c r="L796" s="3"/>
      <c r="M796" s="3"/>
      <c r="N796" s="3"/>
      <c r="O796" s="3">
        <v>1</v>
      </c>
      <c r="P796" s="3"/>
      <c r="Q796" s="3"/>
      <c r="R796" s="3"/>
      <c r="S796" s="3"/>
      <c r="T796" s="3"/>
    </row>
    <row r="797" spans="1:20">
      <c r="A797" s="3" t="s">
        <v>129</v>
      </c>
      <c r="B797" s="3"/>
      <c r="C797" s="3">
        <v>1</v>
      </c>
      <c r="D797" s="3"/>
      <c r="E797" s="3" t="s">
        <v>70</v>
      </c>
      <c r="F797" s="3" t="s">
        <v>130</v>
      </c>
      <c r="G797" s="3" t="s">
        <v>131</v>
      </c>
      <c r="H797" s="3" t="s">
        <v>132</v>
      </c>
      <c r="I797" s="3"/>
      <c r="J797" s="3"/>
      <c r="K797" s="3"/>
      <c r="L797" s="3"/>
      <c r="M797" s="3"/>
      <c r="N797" s="3"/>
      <c r="O797" s="3">
        <v>1</v>
      </c>
      <c r="P797" s="3"/>
      <c r="Q797" s="3"/>
      <c r="R797" s="3">
        <v>1</v>
      </c>
      <c r="S797" s="3"/>
      <c r="T797" s="3"/>
    </row>
    <row r="798" spans="1:20">
      <c r="A798" s="3" t="s">
        <v>136</v>
      </c>
      <c r="B798" s="3"/>
      <c r="C798" s="3">
        <v>1</v>
      </c>
      <c r="D798" s="3"/>
      <c r="E798" s="3" t="s">
        <v>137</v>
      </c>
      <c r="F798" s="3" t="s">
        <v>138</v>
      </c>
      <c r="G798" s="3" t="s">
        <v>29</v>
      </c>
      <c r="H798" s="3"/>
      <c r="I798" s="3"/>
      <c r="J798" s="3"/>
      <c r="K798" s="3"/>
      <c r="L798" s="3"/>
      <c r="M798" s="3"/>
      <c r="N798" s="3"/>
      <c r="O798" s="3">
        <v>1</v>
      </c>
      <c r="P798" s="3"/>
      <c r="Q798" s="3">
        <v>1</v>
      </c>
      <c r="R798" s="3"/>
      <c r="S798" s="3"/>
      <c r="T798" s="3"/>
    </row>
    <row r="799" spans="1:20">
      <c r="A799" s="3" t="s">
        <v>139</v>
      </c>
      <c r="B799" s="3"/>
      <c r="C799" s="3">
        <v>1</v>
      </c>
      <c r="D799" s="3"/>
      <c r="E799" s="3" t="s">
        <v>70</v>
      </c>
      <c r="F799" s="3" t="s">
        <v>140</v>
      </c>
      <c r="G799" s="3" t="s">
        <v>29</v>
      </c>
      <c r="H799" s="3"/>
      <c r="I799" s="3"/>
      <c r="J799" s="3"/>
      <c r="K799" s="3"/>
      <c r="L799" s="3"/>
      <c r="M799" s="3"/>
      <c r="N799" s="3"/>
      <c r="O799" s="3">
        <v>1</v>
      </c>
      <c r="P799" s="3"/>
      <c r="Q799" s="3"/>
      <c r="R799" s="3">
        <v>1</v>
      </c>
      <c r="S799" s="3"/>
      <c r="T799" s="3"/>
    </row>
    <row r="800" spans="1:20">
      <c r="A800" s="3" t="s">
        <v>141</v>
      </c>
      <c r="B800" s="3"/>
      <c r="C800" s="3">
        <v>1</v>
      </c>
      <c r="D800" s="3"/>
      <c r="E800" s="3" t="s">
        <v>134</v>
      </c>
      <c r="F800" s="3" t="s">
        <v>142</v>
      </c>
      <c r="G800" s="3" t="s">
        <v>29</v>
      </c>
      <c r="H800" s="3" t="s">
        <v>39</v>
      </c>
      <c r="I800" s="3"/>
      <c r="J800" s="3"/>
      <c r="K800" s="3"/>
      <c r="L800" s="3"/>
      <c r="M800" s="3"/>
      <c r="N800" s="3"/>
      <c r="O800" s="3">
        <v>1</v>
      </c>
      <c r="P800" s="3"/>
      <c r="Q800" s="3"/>
      <c r="R800" s="3"/>
      <c r="S800" s="3"/>
      <c r="T800" s="3"/>
    </row>
    <row r="801" spans="1:20">
      <c r="A801" s="3" t="s">
        <v>143</v>
      </c>
      <c r="B801" s="3"/>
      <c r="C801" s="3">
        <v>1</v>
      </c>
      <c r="D801" s="3"/>
      <c r="E801" s="3" t="s">
        <v>70</v>
      </c>
      <c r="F801" s="3" t="s">
        <v>144</v>
      </c>
      <c r="G801" s="3" t="s">
        <v>29</v>
      </c>
      <c r="H801" s="3"/>
      <c r="I801" s="3"/>
      <c r="J801" s="3"/>
      <c r="K801" s="3">
        <v>0</v>
      </c>
      <c r="L801" s="3">
        <v>1</v>
      </c>
      <c r="M801" s="3"/>
      <c r="N801" s="3" t="s">
        <v>145</v>
      </c>
      <c r="O801" s="3">
        <v>1</v>
      </c>
      <c r="P801" s="3"/>
      <c r="Q801" s="3"/>
      <c r="R801" s="3">
        <v>1</v>
      </c>
      <c r="S801" s="3"/>
      <c r="T801" s="3"/>
    </row>
    <row r="802" spans="1:20">
      <c r="A802" s="3" t="s">
        <v>146</v>
      </c>
      <c r="B802" s="3"/>
      <c r="C802" s="3">
        <v>1</v>
      </c>
      <c r="D802" s="3"/>
      <c r="E802" s="3" t="s">
        <v>27</v>
      </c>
      <c r="F802" s="3" t="s">
        <v>147</v>
      </c>
      <c r="G802" s="3" t="s">
        <v>29</v>
      </c>
      <c r="H802" s="3" t="s">
        <v>39</v>
      </c>
      <c r="I802" s="3"/>
      <c r="J802" s="3"/>
      <c r="K802" s="3"/>
      <c r="L802" s="3"/>
      <c r="M802" s="3"/>
      <c r="N802" s="3"/>
      <c r="O802" s="3">
        <v>1</v>
      </c>
      <c r="P802" s="3"/>
      <c r="Q802" s="3"/>
      <c r="R802" s="3"/>
      <c r="S802" s="3">
        <v>748.83</v>
      </c>
      <c r="T802" s="5">
        <v>-0.1074</v>
      </c>
    </row>
    <row r="803" spans="1:20">
      <c r="A803" s="3" t="s">
        <v>148</v>
      </c>
      <c r="B803" s="3"/>
      <c r="C803" s="3">
        <v>1</v>
      </c>
      <c r="D803" s="3"/>
      <c r="E803" s="3" t="s">
        <v>149</v>
      </c>
      <c r="F803" s="3" t="s">
        <v>150</v>
      </c>
      <c r="G803" s="3" t="s">
        <v>29</v>
      </c>
      <c r="H803" s="3"/>
      <c r="I803" s="3"/>
      <c r="J803" s="3"/>
      <c r="K803" s="3"/>
      <c r="L803" s="3"/>
      <c r="M803" s="3"/>
      <c r="N803" s="3"/>
      <c r="O803" s="3">
        <v>1</v>
      </c>
      <c r="P803" s="3"/>
      <c r="Q803" s="3">
        <v>1</v>
      </c>
      <c r="R803" s="3"/>
      <c r="S803" s="3"/>
      <c r="T803" s="3"/>
    </row>
    <row r="804" spans="1:20">
      <c r="A804" s="3" t="s">
        <v>151</v>
      </c>
      <c r="B804" s="3"/>
      <c r="C804" s="3">
        <v>1</v>
      </c>
      <c r="D804" s="3"/>
      <c r="E804" s="3" t="s">
        <v>152</v>
      </c>
      <c r="F804" s="3" t="s">
        <v>153</v>
      </c>
      <c r="G804" s="3" t="s">
        <v>29</v>
      </c>
      <c r="H804" s="3"/>
      <c r="I804" s="3"/>
      <c r="J804" s="3"/>
      <c r="K804" s="3"/>
      <c r="L804" s="3"/>
      <c r="M804" s="3"/>
      <c r="N804" s="3"/>
      <c r="O804" s="3">
        <v>1</v>
      </c>
      <c r="P804" s="3"/>
      <c r="Q804" s="3"/>
      <c r="R804" s="3"/>
      <c r="S804" s="6">
        <v>44232405.670000002</v>
      </c>
      <c r="T804" s="5">
        <v>2.7000000000000001E-3</v>
      </c>
    </row>
    <row r="805" spans="1:20">
      <c r="A805" s="3" t="s">
        <v>154</v>
      </c>
      <c r="B805" s="3"/>
      <c r="C805" s="3">
        <v>1</v>
      </c>
      <c r="D805" s="3"/>
      <c r="E805" s="3" t="s">
        <v>48</v>
      </c>
      <c r="F805" s="3" t="s">
        <v>155</v>
      </c>
      <c r="G805" s="3" t="s">
        <v>29</v>
      </c>
      <c r="H805" s="3"/>
      <c r="I805" s="3"/>
      <c r="J805" s="3"/>
      <c r="K805" s="3"/>
      <c r="L805" s="3"/>
      <c r="M805" s="3"/>
      <c r="N805" s="3"/>
      <c r="O805" s="3">
        <v>1</v>
      </c>
      <c r="P805" s="3"/>
      <c r="Q805" s="3"/>
      <c r="R805" s="3">
        <v>1</v>
      </c>
      <c r="S805" s="3"/>
      <c r="T805" s="5">
        <v>8.2713000000000001</v>
      </c>
    </row>
    <row r="806" spans="1:20">
      <c r="A806" s="3" t="s">
        <v>156</v>
      </c>
      <c r="B806" s="3"/>
      <c r="C806" s="3">
        <v>1</v>
      </c>
      <c r="D806" s="3"/>
      <c r="E806" s="3" t="s">
        <v>157</v>
      </c>
      <c r="F806" s="3" t="s">
        <v>158</v>
      </c>
      <c r="G806" s="3" t="s">
        <v>29</v>
      </c>
      <c r="H806" s="3" t="s">
        <v>39</v>
      </c>
      <c r="I806" s="3"/>
      <c r="J806" s="3"/>
      <c r="K806" s="3"/>
      <c r="L806" s="3"/>
      <c r="M806" s="3"/>
      <c r="N806" s="3"/>
      <c r="O806" s="3">
        <v>1</v>
      </c>
      <c r="P806" s="3"/>
      <c r="Q806" s="3"/>
      <c r="R806" s="3"/>
      <c r="S806" s="3"/>
      <c r="T806" s="3"/>
    </row>
    <row r="807" spans="1:20">
      <c r="A807" s="3" t="s">
        <v>159</v>
      </c>
      <c r="B807" s="3"/>
      <c r="C807" s="3">
        <v>1</v>
      </c>
      <c r="D807" s="3"/>
      <c r="E807" s="3" t="s">
        <v>160</v>
      </c>
      <c r="F807" s="3" t="s">
        <v>161</v>
      </c>
      <c r="G807" s="3" t="s">
        <v>29</v>
      </c>
      <c r="H807" s="3" t="s">
        <v>39</v>
      </c>
      <c r="I807" s="3"/>
      <c r="J807" s="3"/>
      <c r="K807" s="3"/>
      <c r="L807" s="3"/>
      <c r="M807" s="3"/>
      <c r="N807" s="3"/>
      <c r="O807" s="3">
        <v>1</v>
      </c>
      <c r="P807" s="3"/>
      <c r="Q807" s="3"/>
      <c r="R807" s="3"/>
      <c r="S807" s="3"/>
      <c r="T807" s="3"/>
    </row>
    <row r="808" spans="1:20">
      <c r="A808" s="3" t="s">
        <v>162</v>
      </c>
      <c r="B808" s="3"/>
      <c r="C808" s="3">
        <v>1</v>
      </c>
      <c r="D808" s="3"/>
      <c r="E808" s="3" t="s">
        <v>163</v>
      </c>
      <c r="F808" s="3" t="s">
        <v>164</v>
      </c>
      <c r="G808" s="3" t="s">
        <v>29</v>
      </c>
      <c r="H808" s="3" t="s">
        <v>23</v>
      </c>
      <c r="I808" s="3"/>
      <c r="J808" s="3"/>
      <c r="K808" s="3"/>
      <c r="L808" s="3"/>
      <c r="M808" s="3"/>
      <c r="N808" s="3"/>
      <c r="O808" s="3">
        <v>1</v>
      </c>
      <c r="P808" s="3"/>
      <c r="Q808" s="3"/>
      <c r="R808" s="3"/>
      <c r="S808" s="3"/>
      <c r="T808" s="3"/>
    </row>
    <row r="809" spans="1:20">
      <c r="A809" s="3" t="s">
        <v>165</v>
      </c>
      <c r="B809" s="3"/>
      <c r="C809" s="3">
        <v>1</v>
      </c>
      <c r="D809" s="3"/>
      <c r="E809" s="3" t="s">
        <v>134</v>
      </c>
      <c r="F809" s="3" t="s">
        <v>166</v>
      </c>
      <c r="G809" s="3" t="s">
        <v>29</v>
      </c>
      <c r="H809" s="3"/>
      <c r="I809" s="3"/>
      <c r="J809" s="3"/>
      <c r="K809" s="3"/>
      <c r="L809" s="3"/>
      <c r="M809" s="3"/>
      <c r="N809" s="3"/>
      <c r="O809" s="3">
        <v>1</v>
      </c>
      <c r="P809" s="3"/>
      <c r="Q809" s="3"/>
      <c r="R809" s="3"/>
      <c r="S809" s="3"/>
      <c r="T809" s="3"/>
    </row>
    <row r="810" spans="1:20">
      <c r="A810" s="3" t="s">
        <v>167</v>
      </c>
      <c r="B810" s="3"/>
      <c r="C810" s="3">
        <v>1</v>
      </c>
      <c r="D810" s="3"/>
      <c r="E810" s="3" t="s">
        <v>168</v>
      </c>
      <c r="F810" s="3" t="s">
        <v>169</v>
      </c>
      <c r="G810" s="3" t="s">
        <v>29</v>
      </c>
      <c r="H810" s="3"/>
      <c r="I810" s="3"/>
      <c r="J810" s="3"/>
      <c r="K810" s="3"/>
      <c r="L810" s="3"/>
      <c r="M810" s="3"/>
      <c r="N810" s="3"/>
      <c r="O810" s="3">
        <v>1</v>
      </c>
      <c r="P810" s="3"/>
      <c r="Q810" s="3"/>
      <c r="R810" s="3">
        <v>1</v>
      </c>
      <c r="S810" s="3"/>
      <c r="T810" s="3"/>
    </row>
    <row r="811" spans="1:20">
      <c r="A811" s="3" t="s">
        <v>173</v>
      </c>
      <c r="B811" s="3"/>
      <c r="C811" s="3">
        <v>1</v>
      </c>
      <c r="D811" s="3"/>
      <c r="E811" s="3" t="s">
        <v>174</v>
      </c>
      <c r="F811" s="3" t="s">
        <v>175</v>
      </c>
      <c r="G811" s="3" t="s">
        <v>29</v>
      </c>
      <c r="H811" s="3"/>
      <c r="I811" s="3"/>
      <c r="J811" s="3"/>
      <c r="K811" s="3"/>
      <c r="L811" s="3"/>
      <c r="M811" s="3"/>
      <c r="N811" s="3"/>
      <c r="O811" s="3">
        <v>1</v>
      </c>
      <c r="P811" s="3"/>
      <c r="Q811" s="3"/>
      <c r="R811" s="3"/>
      <c r="S811" s="4">
        <v>32118841</v>
      </c>
      <c r="T811" s="5">
        <v>-8.9300000000000004E-2</v>
      </c>
    </row>
    <row r="812" spans="1:20">
      <c r="A812" s="3" t="s">
        <v>176</v>
      </c>
      <c r="B812" s="3"/>
      <c r="C812" s="3">
        <v>1</v>
      </c>
      <c r="D812" s="3"/>
      <c r="E812" s="3" t="s">
        <v>177</v>
      </c>
      <c r="F812" s="3" t="s">
        <v>178</v>
      </c>
      <c r="G812" s="3" t="s">
        <v>29</v>
      </c>
      <c r="H812" s="3"/>
      <c r="I812" s="3"/>
      <c r="J812" s="3"/>
      <c r="K812" s="3"/>
      <c r="L812" s="3"/>
      <c r="M812" s="3"/>
      <c r="N812" s="3"/>
      <c r="O812" s="3">
        <v>1</v>
      </c>
      <c r="P812" s="3"/>
      <c r="Q812" s="3"/>
      <c r="R812" s="3"/>
      <c r="S812" s="3"/>
      <c r="T812" s="3"/>
    </row>
    <row r="813" spans="1:20">
      <c r="A813" s="3" t="s">
        <v>179</v>
      </c>
      <c r="B813" s="3"/>
      <c r="C813" s="3">
        <v>1</v>
      </c>
      <c r="D813" s="3"/>
      <c r="E813" s="3" t="s">
        <v>59</v>
      </c>
      <c r="F813" s="3" t="s">
        <v>180</v>
      </c>
      <c r="G813" s="3" t="s">
        <v>29</v>
      </c>
      <c r="H813" s="3" t="s">
        <v>54</v>
      </c>
      <c r="I813" s="3"/>
      <c r="J813" s="3"/>
      <c r="K813" s="3"/>
      <c r="L813" s="3"/>
      <c r="M813" s="3"/>
      <c r="N813" s="3"/>
      <c r="O813" s="3">
        <v>1</v>
      </c>
      <c r="P813" s="3"/>
      <c r="Q813" s="3"/>
      <c r="R813" s="3">
        <v>1</v>
      </c>
      <c r="S813" s="3"/>
      <c r="T813" s="3"/>
    </row>
    <row r="814" spans="1:20">
      <c r="A814" s="3" t="s">
        <v>181</v>
      </c>
      <c r="B814" s="3"/>
      <c r="C814" s="3">
        <v>1</v>
      </c>
      <c r="D814" s="3"/>
      <c r="E814" s="3" t="s">
        <v>51</v>
      </c>
      <c r="F814" s="3" t="s">
        <v>182</v>
      </c>
      <c r="G814" s="3" t="s">
        <v>103</v>
      </c>
      <c r="H814" s="3" t="s">
        <v>54</v>
      </c>
      <c r="I814" s="3"/>
      <c r="J814" s="3"/>
      <c r="K814" s="3"/>
      <c r="L814" s="3"/>
      <c r="M814" s="3"/>
      <c r="N814" s="3"/>
      <c r="O814" s="3">
        <v>1</v>
      </c>
      <c r="P814" s="3"/>
      <c r="Q814" s="3">
        <v>1</v>
      </c>
      <c r="R814" s="3"/>
      <c r="S814" s="3"/>
      <c r="T814" s="3"/>
    </row>
    <row r="815" spans="1:20">
      <c r="A815" s="3" t="s">
        <v>183</v>
      </c>
      <c r="B815" s="3"/>
      <c r="C815" s="3">
        <v>1</v>
      </c>
      <c r="D815" s="3"/>
      <c r="E815" s="3" t="s">
        <v>59</v>
      </c>
      <c r="F815" s="3" t="s">
        <v>184</v>
      </c>
      <c r="G815" s="3" t="s">
        <v>29</v>
      </c>
      <c r="H815" s="3" t="s">
        <v>54</v>
      </c>
      <c r="I815" s="3"/>
      <c r="J815" s="3"/>
      <c r="K815" s="3"/>
      <c r="L815" s="3"/>
      <c r="M815" s="3"/>
      <c r="N815" s="3"/>
      <c r="O815" s="3">
        <v>1</v>
      </c>
      <c r="P815" s="3"/>
      <c r="Q815" s="3"/>
      <c r="R815" s="3"/>
      <c r="S815" s="3"/>
      <c r="T815" s="3"/>
    </row>
    <row r="816" spans="1:20">
      <c r="A816" s="3" t="s">
        <v>185</v>
      </c>
      <c r="B816" s="3"/>
      <c r="C816" s="3">
        <v>1</v>
      </c>
      <c r="D816" s="3"/>
      <c r="E816" s="3" t="s">
        <v>186</v>
      </c>
      <c r="F816" s="3" t="s">
        <v>187</v>
      </c>
      <c r="G816" s="3" t="s">
        <v>29</v>
      </c>
      <c r="H816" s="3" t="s">
        <v>23</v>
      </c>
      <c r="I816" s="3"/>
      <c r="J816" s="3"/>
      <c r="K816" s="3"/>
      <c r="L816" s="3"/>
      <c r="M816" s="3"/>
      <c r="N816" s="3"/>
      <c r="O816" s="3">
        <v>1</v>
      </c>
      <c r="P816" s="3"/>
      <c r="Q816" s="3"/>
      <c r="R816" s="3"/>
      <c r="S816" s="3"/>
      <c r="T816" s="3"/>
    </row>
    <row r="817" spans="1:20">
      <c r="A817" s="3" t="s">
        <v>188</v>
      </c>
      <c r="B817" s="3"/>
      <c r="C817" s="3">
        <v>1</v>
      </c>
      <c r="D817" s="3"/>
      <c r="E817" s="3" t="s">
        <v>70</v>
      </c>
      <c r="F817" s="3" t="s">
        <v>189</v>
      </c>
      <c r="G817" s="3" t="s">
        <v>29</v>
      </c>
      <c r="H817" s="3"/>
      <c r="I817" s="3"/>
      <c r="J817" s="3"/>
      <c r="K817" s="3"/>
      <c r="L817" s="3"/>
      <c r="M817" s="3"/>
      <c r="N817" s="3"/>
      <c r="O817" s="3">
        <v>1</v>
      </c>
      <c r="P817" s="3"/>
      <c r="Q817" s="3"/>
      <c r="R817" s="3"/>
      <c r="S817" s="3"/>
      <c r="T817" s="3"/>
    </row>
    <row r="818" spans="1:20">
      <c r="A818" s="3" t="s">
        <v>192</v>
      </c>
      <c r="B818" s="3"/>
      <c r="C818" s="3">
        <v>1</v>
      </c>
      <c r="D818" s="3"/>
      <c r="E818" s="3" t="s">
        <v>193</v>
      </c>
      <c r="F818" s="3" t="s">
        <v>194</v>
      </c>
      <c r="G818" s="3" t="s">
        <v>29</v>
      </c>
      <c r="H818" s="3" t="s">
        <v>39</v>
      </c>
      <c r="I818" s="3"/>
      <c r="J818" s="3"/>
      <c r="K818" s="3"/>
      <c r="L818" s="3"/>
      <c r="M818" s="3"/>
      <c r="N818" s="3"/>
      <c r="O818" s="3">
        <v>1</v>
      </c>
      <c r="P818" s="3"/>
      <c r="Q818" s="3">
        <v>1</v>
      </c>
      <c r="R818" s="3"/>
      <c r="S818" s="3"/>
      <c r="T818" s="3"/>
    </row>
    <row r="819" spans="1:20">
      <c r="A819" s="3" t="s">
        <v>198</v>
      </c>
      <c r="B819" s="3"/>
      <c r="C819" s="3">
        <v>1</v>
      </c>
      <c r="D819" s="3"/>
      <c r="E819" s="3" t="s">
        <v>199</v>
      </c>
      <c r="F819" s="3" t="s">
        <v>200</v>
      </c>
      <c r="G819" s="3" t="s">
        <v>29</v>
      </c>
      <c r="H819" s="3" t="s">
        <v>39</v>
      </c>
      <c r="I819" s="3"/>
      <c r="J819" s="3"/>
      <c r="K819" s="3"/>
      <c r="L819" s="3"/>
      <c r="M819" s="3"/>
      <c r="N819" s="3"/>
      <c r="O819" s="3">
        <v>1</v>
      </c>
      <c r="P819" s="3"/>
      <c r="Q819" s="3"/>
      <c r="R819" s="3"/>
      <c r="S819" s="3"/>
      <c r="T819" s="3"/>
    </row>
    <row r="820" spans="1:20">
      <c r="A820" s="3" t="s">
        <v>205</v>
      </c>
      <c r="B820" s="3"/>
      <c r="C820" s="3">
        <v>1</v>
      </c>
      <c r="D820" s="3"/>
      <c r="E820" s="3" t="s">
        <v>206</v>
      </c>
      <c r="F820" s="3" t="s">
        <v>207</v>
      </c>
      <c r="G820" s="3" t="s">
        <v>29</v>
      </c>
      <c r="H820" s="3"/>
      <c r="I820" s="3"/>
      <c r="J820" s="3"/>
      <c r="K820" s="3"/>
      <c r="L820" s="3"/>
      <c r="M820" s="3"/>
      <c r="N820" s="3"/>
      <c r="O820" s="3">
        <v>1</v>
      </c>
      <c r="P820" s="3"/>
      <c r="Q820" s="3"/>
      <c r="R820" s="3">
        <v>1</v>
      </c>
      <c r="S820" s="3"/>
      <c r="T820" s="3"/>
    </row>
    <row r="821" spans="1:20">
      <c r="A821" s="3" t="s">
        <v>208</v>
      </c>
      <c r="B821" s="3"/>
      <c r="C821" s="3">
        <v>1</v>
      </c>
      <c r="D821" s="3"/>
      <c r="E821" s="3" t="s">
        <v>209</v>
      </c>
      <c r="F821" s="3" t="s">
        <v>210</v>
      </c>
      <c r="G821" s="3" t="s">
        <v>29</v>
      </c>
      <c r="H821" s="3"/>
      <c r="I821" s="3"/>
      <c r="J821" s="3"/>
      <c r="K821" s="3"/>
      <c r="L821" s="3"/>
      <c r="M821" s="3"/>
      <c r="N821" s="3"/>
      <c r="O821" s="3">
        <v>1</v>
      </c>
      <c r="P821" s="3"/>
      <c r="Q821" s="3"/>
      <c r="R821" s="3"/>
      <c r="S821" s="3"/>
      <c r="T821" s="3"/>
    </row>
    <row r="822" spans="1:20">
      <c r="A822" s="3" t="s">
        <v>211</v>
      </c>
      <c r="B822" s="3"/>
      <c r="C822" s="3">
        <v>1</v>
      </c>
      <c r="D822" s="3"/>
      <c r="E822" s="3" t="s">
        <v>212</v>
      </c>
      <c r="F822" s="3" t="s">
        <v>213</v>
      </c>
      <c r="G822" s="3" t="s">
        <v>214</v>
      </c>
      <c r="H822" s="3"/>
      <c r="I822" s="3"/>
      <c r="J822" s="3"/>
      <c r="K822" s="3"/>
      <c r="L822" s="3"/>
      <c r="M822" s="3"/>
      <c r="N822" s="3"/>
      <c r="O822" s="3">
        <v>1</v>
      </c>
      <c r="P822" s="3"/>
      <c r="Q822" s="3"/>
      <c r="R822" s="3"/>
      <c r="S822" s="4">
        <v>12949480</v>
      </c>
      <c r="T822" s="5">
        <v>-2.5000000000000001E-2</v>
      </c>
    </row>
    <row r="823" spans="1:20">
      <c r="A823" s="3" t="s">
        <v>215</v>
      </c>
      <c r="B823" s="3"/>
      <c r="C823" s="3">
        <v>1</v>
      </c>
      <c r="D823" s="3"/>
      <c r="E823" s="3" t="s">
        <v>27</v>
      </c>
      <c r="F823" s="3" t="s">
        <v>216</v>
      </c>
      <c r="G823" s="3" t="s">
        <v>29</v>
      </c>
      <c r="H823" s="3" t="s">
        <v>39</v>
      </c>
      <c r="I823" s="3"/>
      <c r="J823" s="3"/>
      <c r="K823" s="3">
        <v>0</v>
      </c>
      <c r="L823" s="3">
        <v>1</v>
      </c>
      <c r="M823" s="3"/>
      <c r="N823" s="3" t="s">
        <v>40</v>
      </c>
      <c r="O823" s="3">
        <v>1</v>
      </c>
      <c r="P823" s="3"/>
      <c r="Q823" s="3"/>
      <c r="R823" s="3">
        <v>1</v>
      </c>
      <c r="S823" s="3"/>
      <c r="T823" s="3"/>
    </row>
    <row r="824" spans="1:20">
      <c r="A824" s="3" t="s">
        <v>217</v>
      </c>
      <c r="B824" s="3"/>
      <c r="C824" s="3">
        <v>1</v>
      </c>
      <c r="D824" s="3"/>
      <c r="E824" s="3" t="s">
        <v>218</v>
      </c>
      <c r="F824" s="3" t="s">
        <v>219</v>
      </c>
      <c r="G824" s="3" t="s">
        <v>29</v>
      </c>
      <c r="H824" s="3" t="s">
        <v>23</v>
      </c>
      <c r="I824" s="3"/>
      <c r="J824" s="3"/>
      <c r="K824" s="3"/>
      <c r="L824" s="3"/>
      <c r="M824" s="3"/>
      <c r="N824" s="3"/>
      <c r="O824" s="3">
        <v>1</v>
      </c>
      <c r="P824" s="3"/>
      <c r="Q824" s="3"/>
      <c r="R824" s="3"/>
      <c r="S824" s="3"/>
      <c r="T824" s="3"/>
    </row>
    <row r="825" spans="1:20">
      <c r="A825" s="3" t="s">
        <v>226</v>
      </c>
      <c r="B825" s="3"/>
      <c r="C825" s="3">
        <v>1</v>
      </c>
      <c r="D825" s="3"/>
      <c r="E825" s="3" t="s">
        <v>227</v>
      </c>
      <c r="F825" s="3" t="s">
        <v>228</v>
      </c>
      <c r="G825" s="3" t="s">
        <v>29</v>
      </c>
      <c r="H825" s="3"/>
      <c r="I825" s="3"/>
      <c r="J825" s="3"/>
      <c r="K825" s="3"/>
      <c r="L825" s="3"/>
      <c r="M825" s="3"/>
      <c r="N825" s="3"/>
      <c r="O825" s="3">
        <v>1</v>
      </c>
      <c r="P825" s="3"/>
      <c r="Q825" s="3">
        <v>1</v>
      </c>
      <c r="R825" s="3"/>
      <c r="S825" s="6">
        <v>3904752.17</v>
      </c>
      <c r="T825" s="5">
        <v>5.3E-3</v>
      </c>
    </row>
    <row r="826" spans="1:20">
      <c r="A826" s="3" t="s">
        <v>229</v>
      </c>
      <c r="B826" s="3"/>
      <c r="C826" s="3">
        <v>1</v>
      </c>
      <c r="D826" s="3"/>
      <c r="E826" s="3" t="s">
        <v>70</v>
      </c>
      <c r="F826" s="3" t="s">
        <v>230</v>
      </c>
      <c r="G826" s="3" t="s">
        <v>231</v>
      </c>
      <c r="H826" s="3" t="s">
        <v>23</v>
      </c>
      <c r="I826" s="3"/>
      <c r="J826" s="3"/>
      <c r="K826" s="3"/>
      <c r="L826" s="3"/>
      <c r="M826" s="3"/>
      <c r="N826" s="3"/>
      <c r="O826" s="3">
        <v>1</v>
      </c>
      <c r="P826" s="3"/>
      <c r="Q826" s="3"/>
      <c r="R826" s="3">
        <v>1</v>
      </c>
      <c r="S826" s="3"/>
      <c r="T826" s="3"/>
    </row>
    <row r="827" spans="1:20">
      <c r="A827" s="3" t="s">
        <v>232</v>
      </c>
      <c r="B827" s="3"/>
      <c r="C827" s="3">
        <v>1</v>
      </c>
      <c r="D827" s="3"/>
      <c r="E827" s="3" t="s">
        <v>233</v>
      </c>
      <c r="F827" s="3" t="s">
        <v>234</v>
      </c>
      <c r="G827" s="3" t="s">
        <v>29</v>
      </c>
      <c r="H827" s="3"/>
      <c r="I827" s="3"/>
      <c r="J827" s="3"/>
      <c r="K827" s="3"/>
      <c r="L827" s="3"/>
      <c r="M827" s="3"/>
      <c r="N827" s="3"/>
      <c r="O827" s="3">
        <v>1</v>
      </c>
      <c r="P827" s="3"/>
      <c r="Q827" s="3"/>
      <c r="R827" s="3"/>
      <c r="S827" s="3"/>
      <c r="T827" s="3"/>
    </row>
    <row r="828" spans="1:20">
      <c r="A828" s="3" t="s">
        <v>240</v>
      </c>
      <c r="B828" s="3"/>
      <c r="C828" s="3">
        <v>1</v>
      </c>
      <c r="D828" s="3"/>
      <c r="E828" s="3" t="s">
        <v>70</v>
      </c>
      <c r="F828" s="3" t="s">
        <v>241</v>
      </c>
      <c r="G828" s="3" t="s">
        <v>29</v>
      </c>
      <c r="H828" s="3" t="s">
        <v>54</v>
      </c>
      <c r="I828" s="3"/>
      <c r="J828" s="3"/>
      <c r="K828" s="3"/>
      <c r="L828" s="3"/>
      <c r="M828" s="3"/>
      <c r="N828" s="3"/>
      <c r="O828" s="3">
        <v>1</v>
      </c>
      <c r="P828" s="3"/>
      <c r="Q828" s="3"/>
      <c r="R828" s="3">
        <v>1</v>
      </c>
      <c r="S828" s="3"/>
      <c r="T828" s="3"/>
    </row>
    <row r="829" spans="1:20">
      <c r="A829" s="3" t="s">
        <v>242</v>
      </c>
      <c r="B829" s="3"/>
      <c r="C829" s="3">
        <v>1</v>
      </c>
      <c r="D829" s="3"/>
      <c r="E829" s="3" t="s">
        <v>59</v>
      </c>
      <c r="F829" s="3" t="s">
        <v>243</v>
      </c>
      <c r="G829" s="3" t="s">
        <v>29</v>
      </c>
      <c r="H829" s="3" t="s">
        <v>39</v>
      </c>
      <c r="I829" s="3"/>
      <c r="J829" s="3"/>
      <c r="K829" s="3"/>
      <c r="L829" s="3"/>
      <c r="M829" s="3"/>
      <c r="N829" s="3"/>
      <c r="O829" s="3">
        <v>1</v>
      </c>
      <c r="P829" s="3"/>
      <c r="Q829" s="3"/>
      <c r="R829" s="3"/>
      <c r="S829" s="3"/>
      <c r="T829" s="3"/>
    </row>
    <row r="830" spans="1:20">
      <c r="A830" s="3" t="s">
        <v>247</v>
      </c>
      <c r="B830" s="3"/>
      <c r="C830" s="3">
        <v>1</v>
      </c>
      <c r="D830" s="3"/>
      <c r="E830" s="3" t="s">
        <v>248</v>
      </c>
      <c r="F830" s="3" t="s">
        <v>249</v>
      </c>
      <c r="G830" s="3" t="s">
        <v>29</v>
      </c>
      <c r="H830" s="3"/>
      <c r="I830" s="3"/>
      <c r="J830" s="3"/>
      <c r="K830" s="3"/>
      <c r="L830" s="3"/>
      <c r="M830" s="3"/>
      <c r="N830" s="3"/>
      <c r="O830" s="3">
        <v>1</v>
      </c>
      <c r="P830" s="3"/>
      <c r="Q830" s="3"/>
      <c r="R830" s="3"/>
      <c r="S830" s="3"/>
      <c r="T830" s="3"/>
    </row>
    <row r="831" spans="1:20">
      <c r="A831" s="3" t="s">
        <v>253</v>
      </c>
      <c r="B831" s="3"/>
      <c r="C831" s="3">
        <v>1</v>
      </c>
      <c r="D831" s="3"/>
      <c r="E831" s="3" t="s">
        <v>70</v>
      </c>
      <c r="F831" s="3" t="s">
        <v>254</v>
      </c>
      <c r="G831" s="3" t="s">
        <v>29</v>
      </c>
      <c r="H831" s="3"/>
      <c r="I831" s="3"/>
      <c r="J831" s="3"/>
      <c r="K831" s="3"/>
      <c r="L831" s="3"/>
      <c r="M831" s="3"/>
      <c r="N831" s="3"/>
      <c r="O831" s="3">
        <v>1</v>
      </c>
      <c r="P831" s="3"/>
      <c r="Q831" s="3">
        <v>1</v>
      </c>
      <c r="R831" s="3">
        <v>1</v>
      </c>
      <c r="S831" s="3"/>
      <c r="T831" s="3"/>
    </row>
    <row r="832" spans="1:20">
      <c r="A832" s="3" t="s">
        <v>260</v>
      </c>
      <c r="B832" s="3"/>
      <c r="C832" s="3">
        <v>1</v>
      </c>
      <c r="D832" s="3"/>
      <c r="E832" s="3" t="s">
        <v>70</v>
      </c>
      <c r="F832" s="3" t="s">
        <v>261</v>
      </c>
      <c r="G832" s="3" t="s">
        <v>131</v>
      </c>
      <c r="H832" s="3" t="s">
        <v>39</v>
      </c>
      <c r="I832" s="3"/>
      <c r="J832" s="3"/>
      <c r="K832" s="3"/>
      <c r="L832" s="3"/>
      <c r="M832" s="3"/>
      <c r="N832" s="3"/>
      <c r="O832" s="3">
        <v>1</v>
      </c>
      <c r="P832" s="3"/>
      <c r="Q832" s="3"/>
      <c r="R832" s="3"/>
      <c r="S832" s="3"/>
      <c r="T832" s="3"/>
    </row>
    <row r="833" spans="1:20">
      <c r="A833" s="3" t="s">
        <v>265</v>
      </c>
      <c r="B833" s="3"/>
      <c r="C833" s="3">
        <v>1</v>
      </c>
      <c r="D833" s="3"/>
      <c r="E833" s="3" t="s">
        <v>212</v>
      </c>
      <c r="F833" s="3" t="s">
        <v>266</v>
      </c>
      <c r="G833" s="3" t="s">
        <v>29</v>
      </c>
      <c r="H833" s="3"/>
      <c r="I833" s="3"/>
      <c r="J833" s="3"/>
      <c r="K833" s="3"/>
      <c r="L833" s="3"/>
      <c r="M833" s="3"/>
      <c r="N833" s="3"/>
      <c r="O833" s="3">
        <v>1</v>
      </c>
      <c r="P833" s="3"/>
      <c r="Q833" s="3"/>
      <c r="R833" s="3"/>
      <c r="S833" s="3"/>
      <c r="T833" s="3"/>
    </row>
    <row r="834" spans="1:20">
      <c r="A834" s="3" t="s">
        <v>267</v>
      </c>
      <c r="B834" s="3"/>
      <c r="C834" s="3">
        <v>1</v>
      </c>
      <c r="D834" s="3"/>
      <c r="E834" s="3" t="s">
        <v>268</v>
      </c>
      <c r="F834" s="3" t="s">
        <v>267</v>
      </c>
      <c r="G834" s="3" t="s">
        <v>29</v>
      </c>
      <c r="H834" s="3" t="s">
        <v>39</v>
      </c>
      <c r="I834" s="3"/>
      <c r="J834" s="3"/>
      <c r="K834" s="3"/>
      <c r="L834" s="3"/>
      <c r="M834" s="3"/>
      <c r="N834" s="3"/>
      <c r="O834" s="3">
        <v>1</v>
      </c>
      <c r="P834" s="3"/>
      <c r="Q834" s="3"/>
      <c r="R834" s="3"/>
      <c r="S834" s="3"/>
      <c r="T834" s="3"/>
    </row>
    <row r="835" spans="1:20">
      <c r="A835" s="3" t="s">
        <v>2399</v>
      </c>
      <c r="B835" s="3"/>
      <c r="C835" s="3">
        <v>1</v>
      </c>
      <c r="D835" s="3"/>
      <c r="E835" s="3" t="s">
        <v>27</v>
      </c>
      <c r="F835" s="3" t="s">
        <v>2400</v>
      </c>
      <c r="G835" s="3" t="s">
        <v>2401</v>
      </c>
      <c r="H835" s="3" t="s">
        <v>2402</v>
      </c>
      <c r="I835" s="3"/>
      <c r="J835" s="3"/>
      <c r="K835" s="3"/>
      <c r="L835" s="3"/>
      <c r="M835" s="3"/>
      <c r="N835" s="3"/>
      <c r="O835" s="3">
        <v>1</v>
      </c>
      <c r="P835" s="3"/>
      <c r="Q835" s="3"/>
      <c r="R835" s="3">
        <v>1</v>
      </c>
      <c r="S835" s="3"/>
      <c r="T835" s="3"/>
    </row>
    <row r="836" spans="1:20">
      <c r="A836" s="3" t="s">
        <v>2403</v>
      </c>
      <c r="B836" s="3"/>
      <c r="C836" s="3">
        <v>1</v>
      </c>
      <c r="D836" s="3"/>
      <c r="E836" s="3" t="s">
        <v>653</v>
      </c>
      <c r="F836" s="3" t="s">
        <v>2404</v>
      </c>
      <c r="G836" s="3" t="s">
        <v>2405</v>
      </c>
      <c r="H836" s="3"/>
      <c r="I836" s="3"/>
      <c r="J836" s="3"/>
      <c r="K836" s="3"/>
      <c r="L836" s="3"/>
      <c r="M836" s="3"/>
      <c r="N836" s="3"/>
      <c r="O836" s="3">
        <v>1</v>
      </c>
      <c r="P836" s="3"/>
      <c r="Q836" s="3"/>
      <c r="R836" s="3"/>
      <c r="S836" s="6">
        <v>1125.5</v>
      </c>
      <c r="T836" s="5">
        <v>-0.39479999999999998</v>
      </c>
    </row>
    <row r="837" spans="1:20">
      <c r="A837" s="3" t="s">
        <v>2406</v>
      </c>
      <c r="B837" s="3"/>
      <c r="C837" s="3">
        <v>1</v>
      </c>
      <c r="D837" s="3"/>
      <c r="E837" s="3" t="s">
        <v>530</v>
      </c>
      <c r="F837" s="3" t="s">
        <v>2407</v>
      </c>
      <c r="G837" s="3" t="s">
        <v>2405</v>
      </c>
      <c r="H837" s="3"/>
      <c r="I837" s="3"/>
      <c r="J837" s="3"/>
      <c r="K837" s="3">
        <v>2</v>
      </c>
      <c r="L837" s="3">
        <v>0</v>
      </c>
      <c r="M837" s="3" t="s">
        <v>24</v>
      </c>
      <c r="N837" s="3"/>
      <c r="O837" s="3">
        <v>1</v>
      </c>
      <c r="P837" s="3"/>
      <c r="Q837" s="3">
        <v>1</v>
      </c>
      <c r="R837" s="3"/>
      <c r="S837" s="3"/>
      <c r="T837" s="3"/>
    </row>
    <row r="838" spans="1:20">
      <c r="A838" s="3" t="s">
        <v>2408</v>
      </c>
      <c r="B838" s="3"/>
      <c r="C838" s="3">
        <v>1</v>
      </c>
      <c r="D838" s="3"/>
      <c r="E838" s="3" t="s">
        <v>70</v>
      </c>
      <c r="F838" s="3" t="s">
        <v>2409</v>
      </c>
      <c r="G838" s="3" t="s">
        <v>2405</v>
      </c>
      <c r="H838" s="3" t="s">
        <v>23</v>
      </c>
      <c r="I838" s="3"/>
      <c r="J838" s="3"/>
      <c r="K838" s="3"/>
      <c r="L838" s="3"/>
      <c r="M838" s="3"/>
      <c r="N838" s="3"/>
      <c r="O838" s="3">
        <v>1</v>
      </c>
      <c r="P838" s="3"/>
      <c r="Q838" s="3"/>
      <c r="R838" s="3"/>
      <c r="S838" s="3"/>
      <c r="T838" s="3"/>
    </row>
    <row r="839" spans="1:20">
      <c r="A839" s="3" t="s">
        <v>2412</v>
      </c>
      <c r="B839" s="3"/>
      <c r="C839" s="3">
        <v>1</v>
      </c>
      <c r="D839" s="3"/>
      <c r="E839" s="3" t="s">
        <v>88</v>
      </c>
      <c r="F839" s="3" t="s">
        <v>2413</v>
      </c>
      <c r="G839" s="3" t="s">
        <v>2414</v>
      </c>
      <c r="H839" s="3"/>
      <c r="I839" s="3"/>
      <c r="J839" s="3"/>
      <c r="K839" s="3"/>
      <c r="L839" s="3"/>
      <c r="M839" s="3"/>
      <c r="N839" s="3"/>
      <c r="O839" s="3">
        <v>1</v>
      </c>
      <c r="P839" s="3"/>
      <c r="Q839" s="3"/>
      <c r="R839" s="3"/>
      <c r="S839" s="3"/>
      <c r="T839" s="3"/>
    </row>
    <row r="840" spans="1:20">
      <c r="A840" s="3" t="s">
        <v>2415</v>
      </c>
      <c r="B840" s="3"/>
      <c r="C840" s="3">
        <v>1</v>
      </c>
      <c r="D840" s="3"/>
      <c r="E840" s="3" t="s">
        <v>1200</v>
      </c>
      <c r="F840" s="3" t="s">
        <v>2416</v>
      </c>
      <c r="G840" s="3" t="s">
        <v>2414</v>
      </c>
      <c r="H840" s="3" t="s">
        <v>801</v>
      </c>
      <c r="I840" s="3"/>
      <c r="J840" s="3"/>
      <c r="K840" s="3"/>
      <c r="L840" s="3"/>
      <c r="M840" s="3"/>
      <c r="N840" s="3"/>
      <c r="O840" s="3">
        <v>1</v>
      </c>
      <c r="P840" s="3"/>
      <c r="Q840" s="3">
        <v>1</v>
      </c>
      <c r="R840" s="3">
        <v>1</v>
      </c>
      <c r="S840" s="3"/>
      <c r="T840" s="3"/>
    </row>
    <row r="841" spans="1:20">
      <c r="A841" s="3" t="s">
        <v>2417</v>
      </c>
      <c r="B841" s="3"/>
      <c r="C841" s="3">
        <v>1</v>
      </c>
      <c r="D841" s="3"/>
      <c r="E841" s="3" t="s">
        <v>1875</v>
      </c>
      <c r="F841" s="3" t="s">
        <v>2418</v>
      </c>
      <c r="G841" s="3" t="s">
        <v>2405</v>
      </c>
      <c r="H841" s="3"/>
      <c r="I841" s="3"/>
      <c r="J841" s="3"/>
      <c r="K841" s="3"/>
      <c r="L841" s="3"/>
      <c r="M841" s="3"/>
      <c r="N841" s="3"/>
      <c r="O841" s="3">
        <v>1</v>
      </c>
      <c r="P841" s="3"/>
      <c r="Q841" s="3">
        <v>1</v>
      </c>
      <c r="R841" s="3">
        <v>1</v>
      </c>
      <c r="S841" s="3"/>
      <c r="T841" s="3"/>
    </row>
    <row r="842" spans="1:20">
      <c r="A842" s="3" t="s">
        <v>2419</v>
      </c>
      <c r="B842" s="3"/>
      <c r="C842" s="3">
        <v>1</v>
      </c>
      <c r="D842" s="3"/>
      <c r="E842" s="3" t="s">
        <v>2420</v>
      </c>
      <c r="F842" s="3" t="s">
        <v>2421</v>
      </c>
      <c r="G842" s="3" t="s">
        <v>2422</v>
      </c>
      <c r="H842" s="3" t="s">
        <v>376</v>
      </c>
      <c r="I842" s="3"/>
      <c r="J842" s="3"/>
      <c r="K842" s="3">
        <v>0</v>
      </c>
      <c r="L842" s="3">
        <v>2</v>
      </c>
      <c r="M842" s="3"/>
      <c r="N842" s="3" t="s">
        <v>651</v>
      </c>
      <c r="O842" s="3">
        <v>1</v>
      </c>
      <c r="P842" s="3"/>
      <c r="Q842" s="3"/>
      <c r="R842" s="3"/>
      <c r="S842" s="3"/>
      <c r="T842" s="3"/>
    </row>
    <row r="843" spans="1:20">
      <c r="A843" s="3" t="s">
        <v>2425</v>
      </c>
      <c r="B843" s="3"/>
      <c r="C843" s="3">
        <v>1</v>
      </c>
      <c r="D843" s="3"/>
      <c r="E843" s="3" t="s">
        <v>51</v>
      </c>
      <c r="F843" s="3" t="s">
        <v>2426</v>
      </c>
      <c r="G843" s="3" t="s">
        <v>2414</v>
      </c>
      <c r="H843" s="3" t="s">
        <v>39</v>
      </c>
      <c r="I843" s="3"/>
      <c r="J843" s="3"/>
      <c r="K843" s="3"/>
      <c r="L843" s="3"/>
      <c r="M843" s="3"/>
      <c r="N843" s="3"/>
      <c r="O843" s="3">
        <v>1</v>
      </c>
      <c r="P843" s="3"/>
      <c r="Q843" s="3"/>
      <c r="R843" s="3"/>
      <c r="S843" s="3"/>
      <c r="T843" s="3"/>
    </row>
    <row r="844" spans="1:20">
      <c r="A844" s="3" t="s">
        <v>2427</v>
      </c>
      <c r="B844" s="3"/>
      <c r="C844" s="3">
        <v>1</v>
      </c>
      <c r="D844" s="3"/>
      <c r="E844" s="3" t="s">
        <v>70</v>
      </c>
      <c r="F844" s="3" t="s">
        <v>2428</v>
      </c>
      <c r="G844" s="3" t="s">
        <v>2405</v>
      </c>
      <c r="H844" s="3"/>
      <c r="I844" s="3"/>
      <c r="J844" s="3"/>
      <c r="K844" s="3"/>
      <c r="L844" s="3"/>
      <c r="M844" s="3"/>
      <c r="N844" s="3"/>
      <c r="O844" s="3">
        <v>1</v>
      </c>
      <c r="P844" s="3"/>
      <c r="Q844" s="3"/>
      <c r="R844" s="3">
        <v>1</v>
      </c>
      <c r="S844" s="3"/>
      <c r="T844" s="3"/>
    </row>
    <row r="845" spans="1:20">
      <c r="A845" s="3" t="s">
        <v>2429</v>
      </c>
      <c r="B845" s="3"/>
      <c r="C845" s="3">
        <v>1</v>
      </c>
      <c r="D845" s="3"/>
      <c r="E845" s="3" t="s">
        <v>2430</v>
      </c>
      <c r="F845" s="3" t="s">
        <v>2431</v>
      </c>
      <c r="G845" s="3" t="s">
        <v>2414</v>
      </c>
      <c r="H845" s="3" t="s">
        <v>54</v>
      </c>
      <c r="I845" s="3"/>
      <c r="J845" s="3"/>
      <c r="K845" s="3">
        <v>0</v>
      </c>
      <c r="L845" s="3">
        <v>2</v>
      </c>
      <c r="M845" s="3"/>
      <c r="N845" s="3" t="s">
        <v>651</v>
      </c>
      <c r="O845" s="3">
        <v>1</v>
      </c>
      <c r="P845" s="3"/>
      <c r="Q845" s="3"/>
      <c r="R845" s="3"/>
      <c r="S845" s="6">
        <v>1836.83</v>
      </c>
      <c r="T845" s="5">
        <v>-0.63949999999999996</v>
      </c>
    </row>
    <row r="846" spans="1:20">
      <c r="A846" s="3" t="s">
        <v>2432</v>
      </c>
      <c r="B846" s="3"/>
      <c r="C846" s="3">
        <v>1</v>
      </c>
      <c r="D846" s="3"/>
      <c r="E846" s="3" t="s">
        <v>88</v>
      </c>
      <c r="F846" s="3" t="s">
        <v>2433</v>
      </c>
      <c r="G846" s="3" t="s">
        <v>2405</v>
      </c>
      <c r="H846" s="3" t="s">
        <v>39</v>
      </c>
      <c r="I846" s="3"/>
      <c r="J846" s="3"/>
      <c r="K846" s="3"/>
      <c r="L846" s="3"/>
      <c r="M846" s="3"/>
      <c r="N846" s="3"/>
      <c r="O846" s="3">
        <v>1</v>
      </c>
      <c r="P846" s="3"/>
      <c r="Q846" s="3"/>
      <c r="R846" s="3"/>
      <c r="S846" s="3"/>
      <c r="T846" s="3"/>
    </row>
    <row r="847" spans="1:20">
      <c r="A847" s="3" t="s">
        <v>80</v>
      </c>
      <c r="B847" s="3"/>
      <c r="C847" s="3">
        <v>1</v>
      </c>
      <c r="D847" s="3"/>
      <c r="E847" s="3" t="s">
        <v>81</v>
      </c>
      <c r="F847" s="3" t="s">
        <v>82</v>
      </c>
      <c r="G847" s="3" t="s">
        <v>83</v>
      </c>
      <c r="H847" s="3" t="s">
        <v>84</v>
      </c>
      <c r="I847" s="3"/>
      <c r="J847" s="3"/>
      <c r="K847" s="3"/>
      <c r="L847" s="3"/>
      <c r="M847" s="3"/>
      <c r="N847" s="3"/>
      <c r="O847" s="3">
        <v>1</v>
      </c>
      <c r="P847" s="3"/>
      <c r="Q847" s="3"/>
      <c r="R847" s="3">
        <v>1</v>
      </c>
      <c r="S847" s="3"/>
      <c r="T847" s="3"/>
    </row>
    <row r="848" spans="1:20">
      <c r="A848" s="3" t="s">
        <v>2434</v>
      </c>
      <c r="B848" s="3"/>
      <c r="C848" s="3">
        <v>1</v>
      </c>
      <c r="D848" s="3"/>
      <c r="E848" s="3" t="s">
        <v>1071</v>
      </c>
      <c r="F848" s="3" t="s">
        <v>2435</v>
      </c>
      <c r="G848" s="3" t="s">
        <v>2405</v>
      </c>
      <c r="H848" s="3"/>
      <c r="I848" s="3"/>
      <c r="J848" s="3"/>
      <c r="K848" s="3"/>
      <c r="L848" s="3"/>
      <c r="M848" s="3"/>
      <c r="N848" s="3"/>
      <c r="O848" s="3">
        <v>1</v>
      </c>
      <c r="P848" s="3"/>
      <c r="Q848" s="3">
        <v>1</v>
      </c>
      <c r="R848" s="3"/>
      <c r="S848" s="3"/>
      <c r="T848" s="3"/>
    </row>
    <row r="849" spans="1:20">
      <c r="A849" s="3" t="s">
        <v>2438</v>
      </c>
      <c r="B849" s="3"/>
      <c r="C849" s="3">
        <v>1</v>
      </c>
      <c r="D849" s="3"/>
      <c r="E849" s="3" t="s">
        <v>70</v>
      </c>
      <c r="F849" s="3" t="s">
        <v>2439</v>
      </c>
      <c r="G849" s="3" t="s">
        <v>2405</v>
      </c>
      <c r="H849" s="3"/>
      <c r="I849" s="3"/>
      <c r="J849" s="3"/>
      <c r="K849" s="3"/>
      <c r="L849" s="3"/>
      <c r="M849" s="3"/>
      <c r="N849" s="3"/>
      <c r="O849" s="3">
        <v>1</v>
      </c>
      <c r="P849" s="3"/>
      <c r="Q849" s="3"/>
      <c r="R849" s="3"/>
      <c r="S849" s="3"/>
      <c r="T849" s="3"/>
    </row>
    <row r="850" spans="1:20">
      <c r="A850" s="3" t="s">
        <v>2440</v>
      </c>
      <c r="B850" s="3"/>
      <c r="C850" s="3">
        <v>1</v>
      </c>
      <c r="D850" s="3"/>
      <c r="E850" s="3" t="s">
        <v>2441</v>
      </c>
      <c r="F850" s="3" t="s">
        <v>2442</v>
      </c>
      <c r="G850" s="3" t="s">
        <v>2443</v>
      </c>
      <c r="H850" s="3" t="s">
        <v>132</v>
      </c>
      <c r="I850" s="3"/>
      <c r="J850" s="3"/>
      <c r="K850" s="3"/>
      <c r="L850" s="3"/>
      <c r="M850" s="3"/>
      <c r="N850" s="3"/>
      <c r="O850" s="3">
        <v>1</v>
      </c>
      <c r="P850" s="3"/>
      <c r="Q850" s="3">
        <v>1</v>
      </c>
      <c r="R850" s="3">
        <v>1</v>
      </c>
      <c r="S850" s="3"/>
      <c r="T850" s="3"/>
    </row>
    <row r="851" spans="1:20">
      <c r="A851" s="3" t="s">
        <v>2446</v>
      </c>
      <c r="B851" s="3"/>
      <c r="C851" s="3">
        <v>1</v>
      </c>
      <c r="D851" s="3"/>
      <c r="E851" s="3" t="s">
        <v>149</v>
      </c>
      <c r="F851" s="3" t="s">
        <v>2447</v>
      </c>
      <c r="G851" s="3" t="s">
        <v>2405</v>
      </c>
      <c r="H851" s="3"/>
      <c r="I851" s="3"/>
      <c r="J851" s="3"/>
      <c r="K851" s="3"/>
      <c r="L851" s="3"/>
      <c r="M851" s="3"/>
      <c r="N851" s="3"/>
      <c r="O851" s="3">
        <v>1</v>
      </c>
      <c r="P851" s="3"/>
      <c r="Q851" s="3"/>
      <c r="R851" s="3"/>
      <c r="S851" s="3">
        <v>749.83</v>
      </c>
      <c r="T851" s="5">
        <v>1.0125</v>
      </c>
    </row>
    <row r="852" spans="1:20">
      <c r="A852" s="3" t="s">
        <v>100</v>
      </c>
      <c r="B852" s="3"/>
      <c r="C852" s="3">
        <v>1</v>
      </c>
      <c r="D852" s="3"/>
      <c r="E852" s="3" t="s">
        <v>101</v>
      </c>
      <c r="F852" s="3" t="s">
        <v>102</v>
      </c>
      <c r="G852" s="3" t="s">
        <v>103</v>
      </c>
      <c r="H852" s="3" t="s">
        <v>39</v>
      </c>
      <c r="I852" s="3"/>
      <c r="J852" s="3"/>
      <c r="K852" s="3"/>
      <c r="L852" s="3"/>
      <c r="M852" s="3"/>
      <c r="N852" s="3"/>
      <c r="O852" s="3">
        <v>1</v>
      </c>
      <c r="P852" s="3"/>
      <c r="Q852" s="3"/>
      <c r="R852" s="3">
        <v>1</v>
      </c>
      <c r="S852" s="3"/>
      <c r="T852" s="3"/>
    </row>
    <row r="853" spans="1:20">
      <c r="A853" s="3" t="s">
        <v>2449</v>
      </c>
      <c r="B853" s="3"/>
      <c r="C853" s="3">
        <v>1</v>
      </c>
      <c r="D853" s="3"/>
      <c r="E853" s="3" t="s">
        <v>202</v>
      </c>
      <c r="F853" s="3" t="s">
        <v>2450</v>
      </c>
      <c r="G853" s="3" t="s">
        <v>2405</v>
      </c>
      <c r="H853" s="3"/>
      <c r="I853" s="3"/>
      <c r="J853" s="3"/>
      <c r="K853" s="3"/>
      <c r="L853" s="3"/>
      <c r="M853" s="3"/>
      <c r="N853" s="3"/>
      <c r="O853" s="3">
        <v>1</v>
      </c>
      <c r="P853" s="3"/>
      <c r="Q853" s="3">
        <v>1</v>
      </c>
      <c r="R853" s="3"/>
      <c r="S853" s="3"/>
      <c r="T853" s="3"/>
    </row>
    <row r="854" spans="1:20">
      <c r="A854" s="3" t="s">
        <v>2451</v>
      </c>
      <c r="B854" s="3"/>
      <c r="C854" s="3">
        <v>1</v>
      </c>
      <c r="D854" s="3"/>
      <c r="E854" s="3" t="s">
        <v>2452</v>
      </c>
      <c r="F854" s="3" t="s">
        <v>2453</v>
      </c>
      <c r="G854" s="3" t="s">
        <v>2405</v>
      </c>
      <c r="H854" s="3"/>
      <c r="I854" s="3"/>
      <c r="J854" s="3"/>
      <c r="K854" s="3"/>
      <c r="L854" s="3"/>
      <c r="M854" s="3"/>
      <c r="N854" s="3"/>
      <c r="O854" s="3">
        <v>1</v>
      </c>
      <c r="P854" s="3"/>
      <c r="Q854" s="3"/>
      <c r="R854" s="3"/>
      <c r="S854" s="6">
        <v>9284168.1699999999</v>
      </c>
      <c r="T854" s="5">
        <v>-0.23430000000000001</v>
      </c>
    </row>
    <row r="855" spans="1:20">
      <c r="A855" s="3" t="s">
        <v>2454</v>
      </c>
      <c r="B855" s="3"/>
      <c r="C855" s="3">
        <v>1</v>
      </c>
      <c r="D855" s="3"/>
      <c r="E855" s="3" t="s">
        <v>2455</v>
      </c>
      <c r="F855" s="3" t="s">
        <v>2456</v>
      </c>
      <c r="G855" s="3" t="s">
        <v>2457</v>
      </c>
      <c r="H855" s="3" t="s">
        <v>23</v>
      </c>
      <c r="I855" s="3"/>
      <c r="J855" s="3"/>
      <c r="K855" s="3"/>
      <c r="L855" s="3"/>
      <c r="M855" s="3"/>
      <c r="N855" s="3"/>
      <c r="O855" s="3">
        <v>1</v>
      </c>
      <c r="P855" s="3"/>
      <c r="Q855" s="3"/>
      <c r="R855" s="3"/>
      <c r="S855" s="3"/>
      <c r="T855" s="3"/>
    </row>
    <row r="856" spans="1:20">
      <c r="A856" s="3" t="s">
        <v>2458</v>
      </c>
      <c r="B856" s="3"/>
      <c r="C856" s="3">
        <v>1</v>
      </c>
      <c r="D856" s="3"/>
      <c r="E856" s="3" t="s">
        <v>2459</v>
      </c>
      <c r="F856" s="3" t="s">
        <v>2460</v>
      </c>
      <c r="G856" s="3" t="s">
        <v>2405</v>
      </c>
      <c r="H856" s="3"/>
      <c r="I856" s="3"/>
      <c r="J856" s="3"/>
      <c r="K856" s="3"/>
      <c r="L856" s="3"/>
      <c r="M856" s="3"/>
      <c r="N856" s="3"/>
      <c r="O856" s="3">
        <v>1</v>
      </c>
      <c r="P856" s="3"/>
      <c r="Q856" s="3"/>
      <c r="R856" s="3">
        <v>1</v>
      </c>
      <c r="S856" s="3"/>
      <c r="T856" s="3"/>
    </row>
    <row r="857" spans="1:20">
      <c r="A857" s="3" t="s">
        <v>2461</v>
      </c>
      <c r="B857" s="3"/>
      <c r="C857" s="3">
        <v>1</v>
      </c>
      <c r="D857" s="3"/>
      <c r="E857" s="3" t="s">
        <v>371</v>
      </c>
      <c r="F857" s="3" t="s">
        <v>2462</v>
      </c>
      <c r="G857" s="3" t="s">
        <v>2405</v>
      </c>
      <c r="H857" s="3"/>
      <c r="I857" s="3"/>
      <c r="J857" s="3"/>
      <c r="K857" s="3"/>
      <c r="L857" s="3"/>
      <c r="M857" s="3"/>
      <c r="N857" s="3"/>
      <c r="O857" s="3">
        <v>1</v>
      </c>
      <c r="P857" s="3"/>
      <c r="Q857" s="3"/>
      <c r="R857" s="3"/>
      <c r="S857" s="6">
        <v>13862393.33</v>
      </c>
      <c r="T857" s="5">
        <v>-0.1842</v>
      </c>
    </row>
    <row r="858" spans="1:20">
      <c r="A858" s="3" t="s">
        <v>2468</v>
      </c>
      <c r="B858" s="3"/>
      <c r="C858" s="3">
        <v>1</v>
      </c>
      <c r="D858" s="3"/>
      <c r="E858" s="3" t="s">
        <v>59</v>
      </c>
      <c r="F858" s="3" t="s">
        <v>2469</v>
      </c>
      <c r="G858" s="3" t="s">
        <v>2405</v>
      </c>
      <c r="H858" s="3" t="s">
        <v>39</v>
      </c>
      <c r="I858" s="3"/>
      <c r="J858" s="3"/>
      <c r="K858" s="3"/>
      <c r="L858" s="3"/>
      <c r="M858" s="3"/>
      <c r="N858" s="3"/>
      <c r="O858" s="3">
        <v>1</v>
      </c>
      <c r="P858" s="3"/>
      <c r="Q858" s="3">
        <v>1</v>
      </c>
      <c r="R858" s="3"/>
      <c r="S858" s="3"/>
      <c r="T858" s="3"/>
    </row>
    <row r="859" spans="1:20">
      <c r="A859" s="3" t="s">
        <v>2470</v>
      </c>
      <c r="B859" s="3"/>
      <c r="C859" s="3">
        <v>1</v>
      </c>
      <c r="D859" s="3"/>
      <c r="E859" s="3" t="s">
        <v>37</v>
      </c>
      <c r="F859" s="3" t="s">
        <v>2471</v>
      </c>
      <c r="G859" s="3" t="s">
        <v>2405</v>
      </c>
      <c r="H859" s="3" t="s">
        <v>54</v>
      </c>
      <c r="I859" s="3"/>
      <c r="J859" s="3"/>
      <c r="K859" s="3"/>
      <c r="L859" s="3"/>
      <c r="M859" s="3"/>
      <c r="N859" s="3"/>
      <c r="O859" s="3">
        <v>1</v>
      </c>
      <c r="P859" s="3"/>
      <c r="Q859" s="3">
        <v>1</v>
      </c>
      <c r="R859" s="3"/>
      <c r="S859" s="3"/>
      <c r="T859" s="3"/>
    </row>
    <row r="860" spans="1:20">
      <c r="A860" s="3" t="s">
        <v>2472</v>
      </c>
      <c r="B860" s="3"/>
      <c r="C860" s="3">
        <v>1</v>
      </c>
      <c r="D860" s="3"/>
      <c r="E860" s="3" t="s">
        <v>70</v>
      </c>
      <c r="F860" s="3" t="s">
        <v>2473</v>
      </c>
      <c r="G860" s="3" t="s">
        <v>2405</v>
      </c>
      <c r="H860" s="3" t="s">
        <v>259</v>
      </c>
      <c r="I860" s="3"/>
      <c r="J860" s="3"/>
      <c r="K860" s="3"/>
      <c r="L860" s="3"/>
      <c r="M860" s="3"/>
      <c r="N860" s="3"/>
      <c r="O860" s="3">
        <v>1</v>
      </c>
      <c r="P860" s="3"/>
      <c r="Q860" s="3">
        <v>1</v>
      </c>
      <c r="R860" s="3"/>
      <c r="S860" s="3"/>
      <c r="T860" s="3"/>
    </row>
    <row r="861" spans="1:20">
      <c r="A861" s="3" t="s">
        <v>2474</v>
      </c>
      <c r="B861" s="3"/>
      <c r="C861" s="3">
        <v>1</v>
      </c>
      <c r="D861" s="3"/>
      <c r="E861" s="3" t="s">
        <v>88</v>
      </c>
      <c r="F861" s="3" t="s">
        <v>2475</v>
      </c>
      <c r="G861" s="3" t="s">
        <v>2405</v>
      </c>
      <c r="H861" s="3" t="s">
        <v>39</v>
      </c>
      <c r="I861" s="3"/>
      <c r="J861" s="3"/>
      <c r="K861" s="3">
        <v>0</v>
      </c>
      <c r="L861" s="3">
        <v>1</v>
      </c>
      <c r="M861" s="3"/>
      <c r="N861" s="3" t="s">
        <v>40</v>
      </c>
      <c r="O861" s="3">
        <v>1</v>
      </c>
      <c r="P861" s="3"/>
      <c r="Q861" s="3"/>
      <c r="R861" s="3"/>
      <c r="S861" s="3"/>
      <c r="T861" s="3"/>
    </row>
    <row r="862" spans="1:20">
      <c r="A862" s="3" t="s">
        <v>2476</v>
      </c>
      <c r="B862" s="3"/>
      <c r="C862" s="3">
        <v>1</v>
      </c>
      <c r="D862" s="3"/>
      <c r="E862" s="3" t="s">
        <v>212</v>
      </c>
      <c r="F862" s="3" t="s">
        <v>2477</v>
      </c>
      <c r="G862" s="3" t="s">
        <v>2405</v>
      </c>
      <c r="H862" s="3"/>
      <c r="I862" s="3"/>
      <c r="J862" s="3"/>
      <c r="K862" s="3"/>
      <c r="L862" s="3"/>
      <c r="M862" s="3"/>
      <c r="N862" s="3"/>
      <c r="O862" s="3">
        <v>1</v>
      </c>
      <c r="P862" s="3"/>
      <c r="Q862" s="3"/>
      <c r="R862" s="3">
        <v>1</v>
      </c>
      <c r="S862" s="3"/>
      <c r="T862" s="3"/>
    </row>
    <row r="863" spans="1:20">
      <c r="A863" s="3" t="s">
        <v>2478</v>
      </c>
      <c r="B863" s="3"/>
      <c r="C863" s="3">
        <v>1</v>
      </c>
      <c r="D863" s="3"/>
      <c r="E863" s="3" t="s">
        <v>2479</v>
      </c>
      <c r="F863" s="3" t="s">
        <v>2480</v>
      </c>
      <c r="G863" s="3" t="s">
        <v>2405</v>
      </c>
      <c r="H863" s="3" t="s">
        <v>39</v>
      </c>
      <c r="I863" s="3"/>
      <c r="J863" s="3"/>
      <c r="K863" s="3"/>
      <c r="L863" s="3"/>
      <c r="M863" s="3"/>
      <c r="N863" s="3"/>
      <c r="O863" s="3">
        <v>1</v>
      </c>
      <c r="P863" s="3"/>
      <c r="Q863" s="3"/>
      <c r="R863" s="3"/>
      <c r="S863" s="3"/>
      <c r="T863" s="3"/>
    </row>
    <row r="864" spans="1:20">
      <c r="A864" s="3" t="s">
        <v>2481</v>
      </c>
      <c r="B864" s="3"/>
      <c r="C864" s="3">
        <v>1</v>
      </c>
      <c r="D864" s="3"/>
      <c r="E864" s="3" t="s">
        <v>93</v>
      </c>
      <c r="F864" s="3" t="s">
        <v>2482</v>
      </c>
      <c r="G864" s="3" t="s">
        <v>2405</v>
      </c>
      <c r="H864" s="3" t="s">
        <v>39</v>
      </c>
      <c r="I864" s="3"/>
      <c r="J864" s="3"/>
      <c r="K864" s="3"/>
      <c r="L864" s="3"/>
      <c r="M864" s="3"/>
      <c r="N864" s="3"/>
      <c r="O864" s="3">
        <v>1</v>
      </c>
      <c r="P864" s="3"/>
      <c r="Q864" s="3"/>
      <c r="R864" s="3">
        <v>1</v>
      </c>
      <c r="S864" s="3"/>
      <c r="T864" s="3"/>
    </row>
    <row r="865" spans="1:20">
      <c r="A865" s="3" t="s">
        <v>2483</v>
      </c>
      <c r="B865" s="3"/>
      <c r="C865" s="3">
        <v>1</v>
      </c>
      <c r="D865" s="3"/>
      <c r="E865" s="3" t="s">
        <v>2484</v>
      </c>
      <c r="F865" s="3" t="s">
        <v>2485</v>
      </c>
      <c r="G865" s="3" t="s">
        <v>2405</v>
      </c>
      <c r="H865" s="3"/>
      <c r="I865" s="3"/>
      <c r="J865" s="3"/>
      <c r="K865" s="3"/>
      <c r="L865" s="3"/>
      <c r="M865" s="3"/>
      <c r="N865" s="3"/>
      <c r="O865" s="3">
        <v>1</v>
      </c>
      <c r="P865" s="3"/>
      <c r="Q865" s="3"/>
      <c r="R865" s="3"/>
      <c r="S865" s="3"/>
      <c r="T865" s="3"/>
    </row>
    <row r="866" spans="1:20">
      <c r="A866" s="3" t="s">
        <v>2486</v>
      </c>
      <c r="B866" s="3"/>
      <c r="C866" s="3">
        <v>1</v>
      </c>
      <c r="D866" s="3"/>
      <c r="E866" s="3" t="s">
        <v>59</v>
      </c>
      <c r="F866" s="3" t="s">
        <v>2487</v>
      </c>
      <c r="G866" s="3" t="s">
        <v>2405</v>
      </c>
      <c r="H866" s="3"/>
      <c r="I866" s="3"/>
      <c r="J866" s="3"/>
      <c r="K866" s="3"/>
      <c r="L866" s="3"/>
      <c r="M866" s="3"/>
      <c r="N866" s="3"/>
      <c r="O866" s="3">
        <v>1</v>
      </c>
      <c r="P866" s="3"/>
      <c r="Q866" s="3">
        <v>1</v>
      </c>
      <c r="R866" s="3"/>
      <c r="S866" s="3"/>
      <c r="T866" s="3"/>
    </row>
    <row r="867" spans="1:20">
      <c r="A867" s="3" t="s">
        <v>2488</v>
      </c>
      <c r="B867" s="3"/>
      <c r="C867" s="3">
        <v>1</v>
      </c>
      <c r="D867" s="3"/>
      <c r="E867" s="3" t="s">
        <v>2489</v>
      </c>
      <c r="F867" s="3" t="s">
        <v>2490</v>
      </c>
      <c r="G867" s="3" t="s">
        <v>2422</v>
      </c>
      <c r="H867" s="3" t="s">
        <v>39</v>
      </c>
      <c r="I867" s="3"/>
      <c r="J867" s="3"/>
      <c r="K867" s="3"/>
      <c r="L867" s="3"/>
      <c r="M867" s="3"/>
      <c r="N867" s="3"/>
      <c r="O867" s="3">
        <v>1</v>
      </c>
      <c r="P867" s="3"/>
      <c r="Q867" s="3"/>
      <c r="R867" s="3"/>
      <c r="S867" s="3"/>
      <c r="T867" s="3"/>
    </row>
    <row r="868" spans="1:20">
      <c r="A868" s="3" t="s">
        <v>2491</v>
      </c>
      <c r="B868" s="3"/>
      <c r="C868" s="3">
        <v>1</v>
      </c>
      <c r="D868" s="3"/>
      <c r="E868" s="3" t="s">
        <v>482</v>
      </c>
      <c r="F868" s="3" t="s">
        <v>2492</v>
      </c>
      <c r="G868" s="3" t="s">
        <v>2405</v>
      </c>
      <c r="H868" s="3" t="s">
        <v>39</v>
      </c>
      <c r="I868" s="3"/>
      <c r="J868" s="3"/>
      <c r="K868" s="3"/>
      <c r="L868" s="3"/>
      <c r="M868" s="3"/>
      <c r="N868" s="3"/>
      <c r="O868" s="3">
        <v>1</v>
      </c>
      <c r="P868" s="3"/>
      <c r="Q868" s="3">
        <v>1</v>
      </c>
      <c r="R868" s="3"/>
      <c r="S868" s="3"/>
      <c r="T868" s="3"/>
    </row>
    <row r="869" spans="1:20">
      <c r="A869" s="3" t="s">
        <v>2493</v>
      </c>
      <c r="B869" s="3"/>
      <c r="C869" s="3">
        <v>1</v>
      </c>
      <c r="D869" s="3"/>
      <c r="E869" s="3" t="s">
        <v>925</v>
      </c>
      <c r="F869" s="3" t="s">
        <v>2494</v>
      </c>
      <c r="G869" s="3" t="s">
        <v>2405</v>
      </c>
      <c r="H869" s="3"/>
      <c r="I869" s="3"/>
      <c r="J869" s="3"/>
      <c r="K869" s="3"/>
      <c r="L869" s="3"/>
      <c r="M869" s="3"/>
      <c r="N869" s="3"/>
      <c r="O869" s="3">
        <v>1</v>
      </c>
      <c r="P869" s="3"/>
      <c r="Q869" s="3">
        <v>1</v>
      </c>
      <c r="R869" s="3"/>
      <c r="S869" s="3"/>
      <c r="T869" s="3"/>
    </row>
    <row r="870" spans="1:20">
      <c r="A870" s="3" t="s">
        <v>181</v>
      </c>
      <c r="B870" s="3"/>
      <c r="C870" s="3">
        <v>1</v>
      </c>
      <c r="D870" s="3"/>
      <c r="E870" s="3" t="s">
        <v>51</v>
      </c>
      <c r="F870" s="3" t="s">
        <v>182</v>
      </c>
      <c r="G870" s="3" t="s">
        <v>103</v>
      </c>
      <c r="H870" s="3" t="s">
        <v>54</v>
      </c>
      <c r="I870" s="3"/>
      <c r="J870" s="3"/>
      <c r="K870" s="3"/>
      <c r="L870" s="3"/>
      <c r="M870" s="3"/>
      <c r="N870" s="3"/>
      <c r="O870" s="3">
        <v>1</v>
      </c>
      <c r="P870" s="3"/>
      <c r="Q870" s="3">
        <v>1</v>
      </c>
      <c r="R870" s="3"/>
      <c r="S870" s="3"/>
      <c r="T870" s="3"/>
    </row>
    <row r="871" spans="1:20">
      <c r="A871" s="3" t="s">
        <v>2495</v>
      </c>
      <c r="B871" s="3"/>
      <c r="C871" s="3">
        <v>1</v>
      </c>
      <c r="D871" s="3"/>
      <c r="E871" s="3" t="s">
        <v>117</v>
      </c>
      <c r="F871" s="3" t="s">
        <v>2496</v>
      </c>
      <c r="G871" s="3" t="s">
        <v>2405</v>
      </c>
      <c r="H871" s="3" t="s">
        <v>54</v>
      </c>
      <c r="I871" s="3"/>
      <c r="J871" s="3"/>
      <c r="K871" s="3"/>
      <c r="L871" s="3"/>
      <c r="M871" s="3"/>
      <c r="N871" s="3"/>
      <c r="O871" s="3">
        <v>1</v>
      </c>
      <c r="P871" s="3"/>
      <c r="Q871" s="3">
        <v>1</v>
      </c>
      <c r="R871" s="3"/>
      <c r="S871" s="3"/>
      <c r="T871" s="3"/>
    </row>
    <row r="872" spans="1:20">
      <c r="A872" s="3" t="s">
        <v>2497</v>
      </c>
      <c r="B872" s="3"/>
      <c r="C872" s="3">
        <v>1</v>
      </c>
      <c r="D872" s="3"/>
      <c r="E872" s="3" t="s">
        <v>149</v>
      </c>
      <c r="F872" s="3" t="s">
        <v>2498</v>
      </c>
      <c r="G872" s="3" t="s">
        <v>2405</v>
      </c>
      <c r="H872" s="3"/>
      <c r="I872" s="3"/>
      <c r="J872" s="3"/>
      <c r="K872" s="3"/>
      <c r="L872" s="3"/>
      <c r="M872" s="3"/>
      <c r="N872" s="3"/>
      <c r="O872" s="3">
        <v>1</v>
      </c>
      <c r="P872" s="3"/>
      <c r="Q872" s="3"/>
      <c r="R872" s="3"/>
      <c r="S872" s="3"/>
      <c r="T872" s="3"/>
    </row>
    <row r="873" spans="1:20">
      <c r="A873" s="3" t="s">
        <v>2501</v>
      </c>
      <c r="B873" s="3"/>
      <c r="C873" s="3">
        <v>1</v>
      </c>
      <c r="D873" s="3"/>
      <c r="E873" s="3" t="s">
        <v>2502</v>
      </c>
      <c r="F873" s="3" t="s">
        <v>2503</v>
      </c>
      <c r="G873" s="3" t="s">
        <v>2405</v>
      </c>
      <c r="H873" s="3" t="s">
        <v>852</v>
      </c>
      <c r="I873" s="3"/>
      <c r="J873" s="3"/>
      <c r="K873" s="3">
        <v>0</v>
      </c>
      <c r="L873" s="3">
        <v>1</v>
      </c>
      <c r="M873" s="3"/>
      <c r="N873" s="3" t="s">
        <v>40</v>
      </c>
      <c r="O873" s="3">
        <v>1</v>
      </c>
      <c r="P873" s="3"/>
      <c r="Q873" s="3"/>
      <c r="R873" s="3"/>
      <c r="S873" s="3"/>
      <c r="T873" s="5">
        <v>-0.54239999999999999</v>
      </c>
    </row>
    <row r="874" spans="1:20">
      <c r="A874" s="3" t="s">
        <v>2504</v>
      </c>
      <c r="B874" s="3"/>
      <c r="C874" s="3">
        <v>1</v>
      </c>
      <c r="D874" s="3"/>
      <c r="E874" s="3" t="s">
        <v>439</v>
      </c>
      <c r="F874" s="3" t="s">
        <v>2505</v>
      </c>
      <c r="G874" s="3" t="s">
        <v>2405</v>
      </c>
      <c r="H874" s="3" t="s">
        <v>39</v>
      </c>
      <c r="I874" s="3"/>
      <c r="J874" s="3"/>
      <c r="K874" s="3">
        <v>0</v>
      </c>
      <c r="L874" s="3">
        <v>1</v>
      </c>
      <c r="M874" s="3"/>
      <c r="N874" s="3" t="s">
        <v>77</v>
      </c>
      <c r="O874" s="3">
        <v>1</v>
      </c>
      <c r="P874" s="3"/>
      <c r="Q874" s="3"/>
      <c r="R874" s="3"/>
      <c r="S874" s="3"/>
      <c r="T874" s="3"/>
    </row>
    <row r="875" spans="1:20">
      <c r="A875" s="3" t="s">
        <v>2511</v>
      </c>
      <c r="B875" s="3"/>
      <c r="C875" s="3">
        <v>1</v>
      </c>
      <c r="D875" s="3"/>
      <c r="E875" s="3" t="s">
        <v>1995</v>
      </c>
      <c r="F875" s="3" t="s">
        <v>2512</v>
      </c>
      <c r="G875" s="3" t="s">
        <v>2405</v>
      </c>
      <c r="H875" s="3"/>
      <c r="I875" s="3"/>
      <c r="J875" s="3"/>
      <c r="K875" s="3">
        <v>0</v>
      </c>
      <c r="L875" s="3">
        <v>6</v>
      </c>
      <c r="M875" s="3"/>
      <c r="N875" s="3" t="s">
        <v>388</v>
      </c>
      <c r="O875" s="3">
        <v>1</v>
      </c>
      <c r="P875" s="3"/>
      <c r="Q875" s="3"/>
      <c r="R875" s="3"/>
      <c r="S875" s="3"/>
      <c r="T875" s="3"/>
    </row>
    <row r="876" spans="1:20">
      <c r="A876" s="3" t="s">
        <v>2513</v>
      </c>
      <c r="B876" s="3"/>
      <c r="C876" s="3">
        <v>1</v>
      </c>
      <c r="D876" s="3"/>
      <c r="E876" s="3" t="s">
        <v>117</v>
      </c>
      <c r="F876" s="3" t="s">
        <v>2514</v>
      </c>
      <c r="G876" s="3" t="s">
        <v>2405</v>
      </c>
      <c r="H876" s="3" t="s">
        <v>39</v>
      </c>
      <c r="I876" s="3"/>
      <c r="J876" s="3"/>
      <c r="K876" s="3"/>
      <c r="L876" s="3"/>
      <c r="M876" s="3"/>
      <c r="N876" s="3"/>
      <c r="O876" s="3">
        <v>1</v>
      </c>
      <c r="P876" s="3"/>
      <c r="Q876" s="3"/>
      <c r="R876" s="3"/>
      <c r="S876" s="3"/>
      <c r="T876" s="3"/>
    </row>
    <row r="877" spans="1:20">
      <c r="A877" s="3" t="s">
        <v>211</v>
      </c>
      <c r="B877" s="3"/>
      <c r="C877" s="3">
        <v>1</v>
      </c>
      <c r="D877" s="3"/>
      <c r="E877" s="3" t="s">
        <v>212</v>
      </c>
      <c r="F877" s="3" t="s">
        <v>213</v>
      </c>
      <c r="G877" s="3" t="s">
        <v>214</v>
      </c>
      <c r="H877" s="3"/>
      <c r="I877" s="3"/>
      <c r="J877" s="3"/>
      <c r="K877" s="3"/>
      <c r="L877" s="3"/>
      <c r="M877" s="3"/>
      <c r="N877" s="3"/>
      <c r="O877" s="3">
        <v>1</v>
      </c>
      <c r="P877" s="3"/>
      <c r="Q877" s="3"/>
      <c r="R877" s="3"/>
      <c r="S877" s="4">
        <v>12949480</v>
      </c>
      <c r="T877" s="5">
        <v>-2.5000000000000001E-2</v>
      </c>
    </row>
    <row r="878" spans="1:20">
      <c r="A878" s="3" t="s">
        <v>2518</v>
      </c>
      <c r="B878" s="3"/>
      <c r="C878" s="3">
        <v>1</v>
      </c>
      <c r="D878" s="3"/>
      <c r="E878" s="3" t="s">
        <v>48</v>
      </c>
      <c r="F878" s="3" t="s">
        <v>2519</v>
      </c>
      <c r="G878" s="3" t="s">
        <v>2405</v>
      </c>
      <c r="H878" s="3" t="s">
        <v>39</v>
      </c>
      <c r="I878" s="3"/>
      <c r="J878" s="3"/>
      <c r="K878" s="3"/>
      <c r="L878" s="3"/>
      <c r="M878" s="3"/>
      <c r="N878" s="3"/>
      <c r="O878" s="3">
        <v>1</v>
      </c>
      <c r="P878" s="3"/>
      <c r="Q878" s="3">
        <v>1</v>
      </c>
      <c r="R878" s="3"/>
      <c r="S878" s="3"/>
      <c r="T878" s="3"/>
    </row>
    <row r="879" spans="1:20">
      <c r="A879" s="3" t="s">
        <v>2522</v>
      </c>
      <c r="B879" s="3"/>
      <c r="C879" s="3">
        <v>1</v>
      </c>
      <c r="D879" s="3"/>
      <c r="E879" s="3" t="s">
        <v>439</v>
      </c>
      <c r="F879" s="3" t="s">
        <v>2523</v>
      </c>
      <c r="G879" s="3" t="s">
        <v>2405</v>
      </c>
      <c r="H879" s="3"/>
      <c r="I879" s="3"/>
      <c r="J879" s="3"/>
      <c r="K879" s="3"/>
      <c r="L879" s="3"/>
      <c r="M879" s="3"/>
      <c r="N879" s="3"/>
      <c r="O879" s="3">
        <v>1</v>
      </c>
      <c r="P879" s="3"/>
      <c r="Q879" s="3"/>
      <c r="R879" s="3"/>
      <c r="S879" s="3"/>
      <c r="T879" s="3"/>
    </row>
    <row r="880" spans="1:20">
      <c r="A880" s="3" t="s">
        <v>2524</v>
      </c>
      <c r="B880" s="3"/>
      <c r="C880" s="3">
        <v>1</v>
      </c>
      <c r="D880" s="3"/>
      <c r="E880" s="3" t="s">
        <v>2525</v>
      </c>
      <c r="F880" s="3" t="s">
        <v>2526</v>
      </c>
      <c r="G880" s="3" t="s">
        <v>2405</v>
      </c>
      <c r="H880" s="3"/>
      <c r="I880" s="3"/>
      <c r="J880" s="3"/>
      <c r="K880" s="3"/>
      <c r="L880" s="3"/>
      <c r="M880" s="3"/>
      <c r="N880" s="3"/>
      <c r="O880" s="3">
        <v>1</v>
      </c>
      <c r="P880" s="3"/>
      <c r="Q880" s="3"/>
      <c r="R880" s="3"/>
      <c r="S880" s="3"/>
      <c r="T880" s="3"/>
    </row>
    <row r="881" spans="1:20">
      <c r="A881" s="3" t="s">
        <v>2527</v>
      </c>
      <c r="B881" s="3"/>
      <c r="C881" s="3">
        <v>1</v>
      </c>
      <c r="D881" s="3"/>
      <c r="E881" s="3" t="s">
        <v>88</v>
      </c>
      <c r="F881" s="3" t="s">
        <v>2528</v>
      </c>
      <c r="G881" s="3" t="s">
        <v>2405</v>
      </c>
      <c r="H881" s="3" t="s">
        <v>39</v>
      </c>
      <c r="I881" s="3"/>
      <c r="J881" s="3"/>
      <c r="K881" s="3"/>
      <c r="L881" s="3"/>
      <c r="M881" s="3"/>
      <c r="N881" s="3"/>
      <c r="O881" s="3">
        <v>1</v>
      </c>
      <c r="P881" s="3"/>
      <c r="Q881" s="3"/>
      <c r="R881" s="3"/>
      <c r="S881" s="3"/>
      <c r="T881" s="3"/>
    </row>
    <row r="882" spans="1:20">
      <c r="A882" s="3" t="s">
        <v>2529</v>
      </c>
      <c r="B882" s="3"/>
      <c r="C882" s="3">
        <v>1</v>
      </c>
      <c r="D882" s="3"/>
      <c r="E882" s="3" t="s">
        <v>378</v>
      </c>
      <c r="F882" s="3" t="s">
        <v>2530</v>
      </c>
      <c r="G882" s="3" t="s">
        <v>2405</v>
      </c>
      <c r="H882" s="3"/>
      <c r="I882" s="3"/>
      <c r="J882" s="3"/>
      <c r="K882" s="3">
        <v>0</v>
      </c>
      <c r="L882" s="3">
        <v>1</v>
      </c>
      <c r="M882" s="3"/>
      <c r="N882" s="3" t="s">
        <v>25</v>
      </c>
      <c r="O882" s="3">
        <v>1</v>
      </c>
      <c r="P882" s="3"/>
      <c r="Q882" s="3">
        <v>1</v>
      </c>
      <c r="R882" s="3"/>
      <c r="S882" s="3"/>
      <c r="T882" s="3"/>
    </row>
    <row r="883" spans="1:20">
      <c r="A883" s="3" t="s">
        <v>2531</v>
      </c>
      <c r="B883" s="3"/>
      <c r="C883" s="3">
        <v>1</v>
      </c>
      <c r="D883" s="3"/>
      <c r="E883" s="3" t="s">
        <v>2532</v>
      </c>
      <c r="F883" s="3" t="s">
        <v>2533</v>
      </c>
      <c r="G883" s="3" t="s">
        <v>2405</v>
      </c>
      <c r="H883" s="3" t="s">
        <v>39</v>
      </c>
      <c r="I883" s="3"/>
      <c r="J883" s="3"/>
      <c r="K883" s="3"/>
      <c r="L883" s="3"/>
      <c r="M883" s="3"/>
      <c r="N883" s="3"/>
      <c r="O883" s="3">
        <v>1</v>
      </c>
      <c r="P883" s="3"/>
      <c r="Q883" s="3"/>
      <c r="R883" s="3"/>
      <c r="S883" s="3"/>
      <c r="T883" s="3"/>
    </row>
    <row r="884" spans="1:20">
      <c r="A884" s="3" t="s">
        <v>2534</v>
      </c>
      <c r="B884" s="3"/>
      <c r="C884" s="3">
        <v>1</v>
      </c>
      <c r="D884" s="3"/>
      <c r="E884" s="3" t="s">
        <v>1267</v>
      </c>
      <c r="F884" s="3" t="s">
        <v>2535</v>
      </c>
      <c r="G884" s="3" t="s">
        <v>2405</v>
      </c>
      <c r="H884" s="3" t="s">
        <v>54</v>
      </c>
      <c r="I884" s="3"/>
      <c r="J884" s="3"/>
      <c r="K884" s="3"/>
      <c r="L884" s="3"/>
      <c r="M884" s="3"/>
      <c r="N884" s="3"/>
      <c r="O884" s="3">
        <v>1</v>
      </c>
      <c r="P884" s="3"/>
      <c r="Q884" s="3"/>
      <c r="R884" s="3"/>
      <c r="S884" s="3"/>
      <c r="T884" s="3"/>
    </row>
    <row r="885" spans="1:20">
      <c r="A885" s="3" t="s">
        <v>2536</v>
      </c>
      <c r="B885" s="3"/>
      <c r="C885" s="3">
        <v>1</v>
      </c>
      <c r="D885" s="3"/>
      <c r="E885" s="3" t="s">
        <v>1528</v>
      </c>
      <c r="F885" s="3" t="s">
        <v>2537</v>
      </c>
      <c r="G885" s="3" t="s">
        <v>2538</v>
      </c>
      <c r="H885" s="3"/>
      <c r="I885" s="3"/>
      <c r="J885" s="3"/>
      <c r="K885" s="3"/>
      <c r="L885" s="3"/>
      <c r="M885" s="3"/>
      <c r="N885" s="3"/>
      <c r="O885" s="3">
        <v>1</v>
      </c>
      <c r="P885" s="3"/>
      <c r="Q885" s="3">
        <v>1</v>
      </c>
      <c r="R885" s="3"/>
      <c r="S885" s="3"/>
      <c r="T885" s="3"/>
    </row>
    <row r="886" spans="1:20">
      <c r="A886" s="3" t="s">
        <v>2539</v>
      </c>
      <c r="B886" s="3"/>
      <c r="C886" s="3">
        <v>1</v>
      </c>
      <c r="D886" s="3"/>
      <c r="E886" s="3" t="s">
        <v>117</v>
      </c>
      <c r="F886" s="3" t="s">
        <v>2540</v>
      </c>
      <c r="G886" s="3" t="s">
        <v>2405</v>
      </c>
      <c r="H886" s="3"/>
      <c r="I886" s="3"/>
      <c r="J886" s="3"/>
      <c r="K886" s="3"/>
      <c r="L886" s="3"/>
      <c r="M886" s="3"/>
      <c r="N886" s="3"/>
      <c r="O886" s="3">
        <v>1</v>
      </c>
      <c r="P886" s="3"/>
      <c r="Q886" s="3"/>
      <c r="R886" s="3">
        <v>1</v>
      </c>
      <c r="S886" s="3"/>
      <c r="T886" s="3"/>
    </row>
    <row r="887" spans="1:20">
      <c r="A887" s="3" t="s">
        <v>2543</v>
      </c>
      <c r="B887" s="3"/>
      <c r="C887" s="3">
        <v>1</v>
      </c>
      <c r="D887" s="3"/>
      <c r="E887" s="3" t="s">
        <v>70</v>
      </c>
      <c r="F887" s="3" t="s">
        <v>2544</v>
      </c>
      <c r="G887" s="3" t="s">
        <v>2405</v>
      </c>
      <c r="H887" s="3"/>
      <c r="I887" s="3"/>
      <c r="J887" s="3"/>
      <c r="K887" s="3"/>
      <c r="L887" s="3"/>
      <c r="M887" s="3"/>
      <c r="N887" s="3"/>
      <c r="O887" s="3">
        <v>1</v>
      </c>
      <c r="P887" s="3"/>
      <c r="Q887" s="3"/>
      <c r="R887" s="3">
        <v>1</v>
      </c>
      <c r="S887" s="3"/>
      <c r="T887" s="3"/>
    </row>
    <row r="888" spans="1:20">
      <c r="A888" s="3" t="s">
        <v>2545</v>
      </c>
      <c r="B888" s="3"/>
      <c r="C888" s="3">
        <v>1</v>
      </c>
      <c r="D888" s="3"/>
      <c r="E888" s="3" t="s">
        <v>1939</v>
      </c>
      <c r="F888" s="3" t="s">
        <v>2546</v>
      </c>
      <c r="G888" s="3" t="s">
        <v>2405</v>
      </c>
      <c r="H888" s="3"/>
      <c r="I888" s="3"/>
      <c r="J888" s="3"/>
      <c r="K888" s="3"/>
      <c r="L888" s="3"/>
      <c r="M888" s="3"/>
      <c r="N888" s="3"/>
      <c r="O888" s="3">
        <v>1</v>
      </c>
      <c r="P888" s="3"/>
      <c r="Q888" s="3"/>
      <c r="R888" s="3"/>
      <c r="S888" s="3"/>
      <c r="T888" s="3"/>
    </row>
    <row r="889" spans="1:20">
      <c r="A889" s="3" t="s">
        <v>2549</v>
      </c>
      <c r="B889" s="3"/>
      <c r="C889" s="3">
        <v>1</v>
      </c>
      <c r="D889" s="3"/>
      <c r="E889" s="3" t="s">
        <v>2550</v>
      </c>
      <c r="F889" s="3" t="s">
        <v>2551</v>
      </c>
      <c r="G889" s="3" t="s">
        <v>2422</v>
      </c>
      <c r="H889" s="3"/>
      <c r="I889" s="3"/>
      <c r="J889" s="3"/>
      <c r="K889" s="3"/>
      <c r="L889" s="3"/>
      <c r="M889" s="3"/>
      <c r="N889" s="3"/>
      <c r="O889" s="3">
        <v>1</v>
      </c>
      <c r="P889" s="3"/>
      <c r="Q889" s="3"/>
      <c r="R889" s="3"/>
      <c r="S889" s="3"/>
      <c r="T889" s="3"/>
    </row>
    <row r="890" spans="1:20">
      <c r="A890" s="3" t="s">
        <v>2552</v>
      </c>
      <c r="B890" s="3"/>
      <c r="C890" s="3">
        <v>1</v>
      </c>
      <c r="D890" s="3"/>
      <c r="E890" s="3" t="s">
        <v>2553</v>
      </c>
      <c r="F890" s="3" t="s">
        <v>2554</v>
      </c>
      <c r="G890" s="3" t="s">
        <v>2405</v>
      </c>
      <c r="H890" s="3"/>
      <c r="I890" s="3"/>
      <c r="J890" s="3"/>
      <c r="K890" s="3"/>
      <c r="L890" s="3"/>
      <c r="M890" s="3"/>
      <c r="N890" s="3"/>
      <c r="O890" s="3">
        <v>1</v>
      </c>
      <c r="P890" s="3"/>
      <c r="Q890" s="3"/>
      <c r="R890" s="3"/>
      <c r="S890" s="3"/>
      <c r="T890" s="3"/>
    </row>
    <row r="891" spans="1:20">
      <c r="A891" s="3" t="s">
        <v>2555</v>
      </c>
      <c r="B891" s="3"/>
      <c r="C891" s="3">
        <v>1</v>
      </c>
      <c r="D891" s="3"/>
      <c r="E891" s="3" t="s">
        <v>177</v>
      </c>
      <c r="F891" s="3" t="s">
        <v>2556</v>
      </c>
      <c r="G891" s="3" t="s">
        <v>2405</v>
      </c>
      <c r="H891" s="3" t="s">
        <v>23</v>
      </c>
      <c r="I891" s="3"/>
      <c r="J891" s="3"/>
      <c r="K891" s="3"/>
      <c r="L891" s="3"/>
      <c r="M891" s="3"/>
      <c r="N891" s="3"/>
      <c r="O891" s="3">
        <v>1</v>
      </c>
      <c r="P891" s="3"/>
      <c r="Q891" s="3"/>
      <c r="R891" s="3">
        <v>1</v>
      </c>
      <c r="S891" s="3"/>
      <c r="T891" s="3"/>
    </row>
    <row r="892" spans="1:20">
      <c r="A892" s="3" t="s">
        <v>2557</v>
      </c>
      <c r="B892" s="3"/>
      <c r="C892" s="3">
        <v>1</v>
      </c>
      <c r="D892" s="3"/>
      <c r="E892" s="3" t="s">
        <v>1071</v>
      </c>
      <c r="F892" s="3" t="s">
        <v>2558</v>
      </c>
      <c r="G892" s="3" t="s">
        <v>2405</v>
      </c>
      <c r="H892" s="3"/>
      <c r="I892" s="3"/>
      <c r="J892" s="3"/>
      <c r="K892" s="3"/>
      <c r="L892" s="3"/>
      <c r="M892" s="3"/>
      <c r="N892" s="3"/>
      <c r="O892" s="3">
        <v>1</v>
      </c>
      <c r="P892" s="3"/>
      <c r="Q892" s="3"/>
      <c r="R892" s="3">
        <v>1</v>
      </c>
      <c r="S892" s="3"/>
      <c r="T892" s="3"/>
    </row>
    <row r="893" spans="1:20">
      <c r="A893" s="3" t="s">
        <v>3550</v>
      </c>
      <c r="B893" s="3"/>
      <c r="C893" s="3">
        <v>1</v>
      </c>
      <c r="D893" s="3"/>
      <c r="E893" s="3" t="s">
        <v>59</v>
      </c>
      <c r="F893" s="3" t="s">
        <v>3551</v>
      </c>
      <c r="G893" s="3" t="s">
        <v>3552</v>
      </c>
      <c r="H893" s="3" t="s">
        <v>3553</v>
      </c>
      <c r="I893" s="3"/>
      <c r="J893" s="3"/>
      <c r="K893" s="3"/>
      <c r="L893" s="3"/>
      <c r="M893" s="3"/>
      <c r="N893" s="3"/>
      <c r="O893" s="3">
        <v>1</v>
      </c>
      <c r="P893" s="3"/>
      <c r="Q893" s="3"/>
      <c r="R893" s="3">
        <v>1</v>
      </c>
      <c r="S893" s="3"/>
      <c r="T893" s="3"/>
    </row>
    <row r="894" spans="1:20">
      <c r="A894" s="3" t="s">
        <v>3554</v>
      </c>
      <c r="B894" s="3"/>
      <c r="C894" s="3">
        <v>1</v>
      </c>
      <c r="D894" s="3"/>
      <c r="E894" s="3" t="s">
        <v>871</v>
      </c>
      <c r="F894" s="3" t="s">
        <v>3555</v>
      </c>
      <c r="G894" s="3" t="s">
        <v>3556</v>
      </c>
      <c r="H894" s="3"/>
      <c r="I894" s="3"/>
      <c r="J894" s="3"/>
      <c r="K894" s="3"/>
      <c r="L894" s="3"/>
      <c r="M894" s="3"/>
      <c r="N894" s="3"/>
      <c r="O894" s="3">
        <v>1</v>
      </c>
      <c r="P894" s="3"/>
      <c r="Q894" s="3"/>
      <c r="R894" s="3"/>
      <c r="S894" s="3"/>
      <c r="T894" s="3"/>
    </row>
    <row r="895" spans="1:20">
      <c r="A895" s="3" t="s">
        <v>211</v>
      </c>
      <c r="B895" s="3"/>
      <c r="C895" s="3">
        <v>1</v>
      </c>
      <c r="D895" s="3"/>
      <c r="E895" s="3" t="s">
        <v>212</v>
      </c>
      <c r="F895" s="3" t="s">
        <v>213</v>
      </c>
      <c r="G895" s="3" t="s">
        <v>214</v>
      </c>
      <c r="H895" s="3"/>
      <c r="I895" s="3"/>
      <c r="J895" s="3"/>
      <c r="K895" s="3"/>
      <c r="L895" s="3"/>
      <c r="M895" s="3"/>
      <c r="N895" s="3"/>
      <c r="O895" s="3">
        <v>1</v>
      </c>
      <c r="P895" s="3"/>
      <c r="Q895" s="3"/>
      <c r="R895" s="3"/>
      <c r="S895" s="4">
        <v>12949480</v>
      </c>
      <c r="T895" s="5">
        <v>-2.5000000000000001E-2</v>
      </c>
    </row>
    <row r="896" spans="1:20">
      <c r="A896" s="3" t="s">
        <v>3557</v>
      </c>
      <c r="B896" s="3"/>
      <c r="C896" s="3">
        <v>1</v>
      </c>
      <c r="D896" s="3"/>
      <c r="E896" s="3" t="s">
        <v>1487</v>
      </c>
      <c r="F896" s="3" t="s">
        <v>3558</v>
      </c>
      <c r="G896" s="3" t="s">
        <v>3556</v>
      </c>
      <c r="H896" s="3"/>
      <c r="I896" s="3"/>
      <c r="J896" s="3"/>
      <c r="K896" s="3"/>
      <c r="L896" s="3"/>
      <c r="M896" s="3"/>
      <c r="N896" s="3"/>
      <c r="O896" s="3">
        <v>1</v>
      </c>
      <c r="P896" s="3"/>
      <c r="Q896" s="3"/>
      <c r="R896" s="3">
        <v>1</v>
      </c>
      <c r="S896" s="3">
        <v>886.5</v>
      </c>
      <c r="T896" s="5">
        <v>-0.27810000000000001</v>
      </c>
    </row>
    <row r="897" spans="1:20">
      <c r="A897" s="3" t="s">
        <v>3559</v>
      </c>
      <c r="B897" s="3"/>
      <c r="C897" s="3">
        <v>1</v>
      </c>
      <c r="D897" s="3"/>
      <c r="E897" s="3" t="s">
        <v>371</v>
      </c>
      <c r="F897" s="3" t="s">
        <v>3560</v>
      </c>
      <c r="G897" s="3" t="s">
        <v>3556</v>
      </c>
      <c r="H897" s="3"/>
      <c r="I897" s="3"/>
      <c r="J897" s="3"/>
      <c r="K897" s="3"/>
      <c r="L897" s="3"/>
      <c r="M897" s="3"/>
      <c r="N897" s="3"/>
      <c r="O897" s="3">
        <v>1</v>
      </c>
      <c r="P897" s="3"/>
      <c r="Q897" s="3"/>
      <c r="R897" s="3"/>
      <c r="S897" s="3"/>
      <c r="T897" s="3"/>
    </row>
    <row r="898" spans="1:20">
      <c r="A898" s="3" t="s">
        <v>3664</v>
      </c>
      <c r="B898" s="3"/>
      <c r="C898" s="3">
        <v>1</v>
      </c>
      <c r="D898" s="3"/>
      <c r="E898" s="3" t="s">
        <v>70</v>
      </c>
      <c r="F898" s="3" t="s">
        <v>3665</v>
      </c>
      <c r="G898" s="3" t="s">
        <v>3666</v>
      </c>
      <c r="H898" s="3"/>
      <c r="I898" s="3"/>
      <c r="J898" s="3"/>
      <c r="K898" s="4">
        <v>1543</v>
      </c>
      <c r="L898" s="3">
        <v>38</v>
      </c>
      <c r="M898" s="3" t="s">
        <v>24</v>
      </c>
      <c r="N898" s="3" t="s">
        <v>25</v>
      </c>
      <c r="O898" s="3">
        <v>1</v>
      </c>
      <c r="P898" s="3"/>
      <c r="Q898" s="3"/>
      <c r="R898" s="3"/>
      <c r="S898" s="6">
        <v>16294416.33</v>
      </c>
      <c r="T898" s="5">
        <v>-1.49E-2</v>
      </c>
    </row>
    <row r="899" spans="1:20">
      <c r="A899" s="3" t="s">
        <v>3667</v>
      </c>
      <c r="B899" s="3"/>
      <c r="C899" s="3">
        <v>1</v>
      </c>
      <c r="D899" s="3"/>
      <c r="E899" s="3" t="s">
        <v>3668</v>
      </c>
      <c r="F899" s="3" t="s">
        <v>3669</v>
      </c>
      <c r="G899" s="3" t="s">
        <v>3666</v>
      </c>
      <c r="H899" s="3"/>
      <c r="I899" s="3"/>
      <c r="J899" s="3"/>
      <c r="K899" s="3">
        <v>22</v>
      </c>
      <c r="L899" s="3">
        <v>0</v>
      </c>
      <c r="M899" s="3" t="s">
        <v>24</v>
      </c>
      <c r="N899" s="3"/>
      <c r="O899" s="3">
        <v>1</v>
      </c>
      <c r="P899" s="3"/>
      <c r="Q899" s="3">
        <v>1</v>
      </c>
      <c r="R899" s="3"/>
      <c r="S899" s="6">
        <v>9370957.3300000001</v>
      </c>
      <c r="T899" s="5">
        <v>-0.1411</v>
      </c>
    </row>
    <row r="900" spans="1:20">
      <c r="A900" s="3" t="s">
        <v>19</v>
      </c>
      <c r="B900" s="3"/>
      <c r="C900" s="3">
        <v>1</v>
      </c>
      <c r="D900" s="3"/>
      <c r="E900" s="3" t="s">
        <v>20</v>
      </c>
      <c r="F900" s="3" t="s">
        <v>21</v>
      </c>
      <c r="G900" s="3" t="s">
        <v>22</v>
      </c>
      <c r="H900" s="3" t="s">
        <v>23</v>
      </c>
      <c r="I900" s="3"/>
      <c r="J900" s="3"/>
      <c r="K900" s="4">
        <v>4083</v>
      </c>
      <c r="L900" s="3">
        <v>69</v>
      </c>
      <c r="M900" s="3" t="s">
        <v>24</v>
      </c>
      <c r="N900" s="3" t="s">
        <v>25</v>
      </c>
      <c r="O900" s="3">
        <v>1</v>
      </c>
      <c r="P900" s="3"/>
      <c r="Q900" s="3"/>
      <c r="R900" s="3"/>
      <c r="S900" s="4">
        <v>21282026</v>
      </c>
      <c r="T900" s="5">
        <v>-0.1099</v>
      </c>
    </row>
    <row r="901" spans="1:20">
      <c r="A901" s="3" t="s">
        <v>3673</v>
      </c>
      <c r="B901" s="3"/>
      <c r="C901" s="3">
        <v>1</v>
      </c>
      <c r="D901" s="3"/>
      <c r="E901" s="3" t="s">
        <v>3674</v>
      </c>
      <c r="F901" s="3" t="s">
        <v>3675</v>
      </c>
      <c r="G901" s="3" t="s">
        <v>3666</v>
      </c>
      <c r="H901" s="3"/>
      <c r="I901" s="3"/>
      <c r="J901" s="3"/>
      <c r="K901" s="3">
        <v>15</v>
      </c>
      <c r="L901" s="3">
        <v>0</v>
      </c>
      <c r="M901" s="3" t="s">
        <v>811</v>
      </c>
      <c r="N901" s="3" t="s">
        <v>3676</v>
      </c>
      <c r="O901" s="3">
        <v>1</v>
      </c>
      <c r="P901" s="3"/>
      <c r="Q901" s="3"/>
      <c r="R901" s="3"/>
      <c r="S901" s="6">
        <v>941160.83</v>
      </c>
      <c r="T901" s="5">
        <v>-8.5699999999999998E-2</v>
      </c>
    </row>
    <row r="902" spans="1:20">
      <c r="A902" s="3" t="s">
        <v>3677</v>
      </c>
      <c r="B902" s="3"/>
      <c r="C902" s="3">
        <v>1</v>
      </c>
      <c r="D902" s="3"/>
      <c r="E902" s="3" t="s">
        <v>1702</v>
      </c>
      <c r="F902" s="3" t="s">
        <v>3678</v>
      </c>
      <c r="G902" s="3" t="s">
        <v>3666</v>
      </c>
      <c r="H902" s="3"/>
      <c r="I902" s="3"/>
      <c r="J902" s="3"/>
      <c r="K902" s="3"/>
      <c r="L902" s="3"/>
      <c r="M902" s="3"/>
      <c r="N902" s="3"/>
      <c r="O902" s="3">
        <v>1</v>
      </c>
      <c r="P902" s="3"/>
      <c r="Q902" s="3"/>
      <c r="R902" s="3"/>
      <c r="S902" s="6">
        <v>15774175.33</v>
      </c>
      <c r="T902" s="5">
        <v>-6.88E-2</v>
      </c>
    </row>
    <row r="903" spans="1:20">
      <c r="A903" s="3" t="s">
        <v>3679</v>
      </c>
      <c r="B903" s="3"/>
      <c r="C903" s="3">
        <v>1</v>
      </c>
      <c r="D903" s="3"/>
      <c r="E903" s="3" t="s">
        <v>458</v>
      </c>
      <c r="F903" s="3" t="s">
        <v>3680</v>
      </c>
      <c r="G903" s="3" t="s">
        <v>3666</v>
      </c>
      <c r="H903" s="3"/>
      <c r="I903" s="3"/>
      <c r="J903" s="3"/>
      <c r="K903" s="3">
        <v>7</v>
      </c>
      <c r="L903" s="3">
        <v>2</v>
      </c>
      <c r="M903" s="3" t="s">
        <v>24</v>
      </c>
      <c r="N903" s="3" t="s">
        <v>40</v>
      </c>
      <c r="O903" s="3">
        <v>1</v>
      </c>
      <c r="P903" s="3"/>
      <c r="Q903" s="3"/>
      <c r="R903" s="3"/>
      <c r="S903" s="6">
        <v>879203.83</v>
      </c>
      <c r="T903" s="5">
        <v>-0.1225</v>
      </c>
    </row>
    <row r="904" spans="1:20">
      <c r="A904" s="3" t="s">
        <v>3681</v>
      </c>
      <c r="B904" s="3"/>
      <c r="C904" s="3">
        <v>1</v>
      </c>
      <c r="D904" s="3"/>
      <c r="E904" s="3" t="s">
        <v>893</v>
      </c>
      <c r="F904" s="3" t="s">
        <v>3682</v>
      </c>
      <c r="G904" s="3" t="s">
        <v>3666</v>
      </c>
      <c r="H904" s="3"/>
      <c r="I904" s="3"/>
      <c r="J904" s="3"/>
      <c r="K904" s="3"/>
      <c r="L904" s="3"/>
      <c r="M904" s="3"/>
      <c r="N904" s="3"/>
      <c r="O904" s="3">
        <v>1</v>
      </c>
      <c r="P904" s="3"/>
      <c r="Q904" s="3"/>
      <c r="R904" s="3"/>
      <c r="S904" s="6">
        <v>10644468.83</v>
      </c>
      <c r="T904" s="5">
        <v>-8.8800000000000004E-2</v>
      </c>
    </row>
    <row r="905" spans="1:20">
      <c r="A905" s="3" t="s">
        <v>3686</v>
      </c>
      <c r="B905" s="3"/>
      <c r="C905" s="3">
        <v>1</v>
      </c>
      <c r="D905" s="3"/>
      <c r="E905" s="3" t="s">
        <v>149</v>
      </c>
      <c r="F905" s="3" t="s">
        <v>3687</v>
      </c>
      <c r="G905" s="3" t="s">
        <v>3666</v>
      </c>
      <c r="H905" s="3"/>
      <c r="I905" s="3"/>
      <c r="J905" s="3"/>
      <c r="K905" s="3"/>
      <c r="L905" s="3"/>
      <c r="M905" s="3"/>
      <c r="N905" s="3"/>
      <c r="O905" s="3">
        <v>1</v>
      </c>
      <c r="P905" s="3"/>
      <c r="Q905" s="3"/>
      <c r="R905" s="3"/>
      <c r="S905" s="4">
        <v>6686250</v>
      </c>
      <c r="T905" s="5">
        <v>-0.14230000000000001</v>
      </c>
    </row>
    <row r="906" spans="1:20">
      <c r="A906" s="3" t="s">
        <v>3688</v>
      </c>
      <c r="B906" s="3"/>
      <c r="C906" s="3">
        <v>1</v>
      </c>
      <c r="D906" s="3"/>
      <c r="E906" s="3" t="s">
        <v>20</v>
      </c>
      <c r="F906" s="3" t="s">
        <v>3689</v>
      </c>
      <c r="G906" s="3" t="s">
        <v>3666</v>
      </c>
      <c r="H906" s="3"/>
      <c r="I906" s="3"/>
      <c r="J906" s="3"/>
      <c r="K906" s="3">
        <v>0</v>
      </c>
      <c r="L906" s="3">
        <v>2</v>
      </c>
      <c r="M906" s="3"/>
      <c r="N906" s="3" t="s">
        <v>25</v>
      </c>
      <c r="O906" s="3">
        <v>1</v>
      </c>
      <c r="P906" s="3"/>
      <c r="Q906" s="3"/>
      <c r="R906" s="3"/>
      <c r="S906" s="6">
        <v>460028.67</v>
      </c>
      <c r="T906" s="5">
        <v>-0.17699999999999999</v>
      </c>
    </row>
    <row r="907" spans="1:20">
      <c r="A907" s="3" t="s">
        <v>3690</v>
      </c>
      <c r="B907" s="3"/>
      <c r="C907" s="3">
        <v>1</v>
      </c>
      <c r="D907" s="3"/>
      <c r="E907" s="3" t="s">
        <v>378</v>
      </c>
      <c r="F907" s="3" t="s">
        <v>3691</v>
      </c>
      <c r="G907" s="3" t="s">
        <v>3666</v>
      </c>
      <c r="H907" s="3"/>
      <c r="I907" s="3"/>
      <c r="J907" s="3"/>
      <c r="K907" s="3">
        <v>0</v>
      </c>
      <c r="L907" s="3">
        <v>4</v>
      </c>
      <c r="M907" s="3" t="s">
        <v>3692</v>
      </c>
      <c r="N907" s="3" t="s">
        <v>3693</v>
      </c>
      <c r="O907" s="3">
        <v>1</v>
      </c>
      <c r="P907" s="3"/>
      <c r="Q907" s="3">
        <v>1</v>
      </c>
      <c r="R907" s="3"/>
      <c r="S907" s="6">
        <v>278064.17</v>
      </c>
      <c r="T907" s="5">
        <v>-0.1007</v>
      </c>
    </row>
    <row r="908" spans="1:20">
      <c r="A908" s="3" t="s">
        <v>3694</v>
      </c>
      <c r="B908" s="3"/>
      <c r="C908" s="3">
        <v>1</v>
      </c>
      <c r="D908" s="3"/>
      <c r="E908" s="3" t="s">
        <v>27</v>
      </c>
      <c r="F908" s="3" t="s">
        <v>3695</v>
      </c>
      <c r="G908" s="3" t="s">
        <v>3666</v>
      </c>
      <c r="H908" s="3"/>
      <c r="I908" s="3"/>
      <c r="J908" s="3"/>
      <c r="K908" s="3"/>
      <c r="L908" s="3"/>
      <c r="M908" s="3"/>
      <c r="N908" s="3"/>
      <c r="O908" s="3">
        <v>1</v>
      </c>
      <c r="P908" s="3"/>
      <c r="Q908" s="3"/>
      <c r="R908" s="3">
        <v>1</v>
      </c>
      <c r="S908" s="3"/>
      <c r="T908" s="3"/>
    </row>
    <row r="909" spans="1:20">
      <c r="A909" s="3" t="s">
        <v>3696</v>
      </c>
      <c r="B909" s="3"/>
      <c r="C909" s="3">
        <v>1</v>
      </c>
      <c r="D909" s="3"/>
      <c r="E909" s="3" t="s">
        <v>1748</v>
      </c>
      <c r="F909" s="3" t="s">
        <v>3697</v>
      </c>
      <c r="G909" s="3" t="s">
        <v>3666</v>
      </c>
      <c r="H909" s="3"/>
      <c r="I909" s="3"/>
      <c r="J909" s="3"/>
      <c r="K909" s="3"/>
      <c r="L909" s="3"/>
      <c r="M909" s="3"/>
      <c r="N909" s="3"/>
      <c r="O909" s="3">
        <v>1</v>
      </c>
      <c r="P909" s="3"/>
      <c r="Q909" s="3"/>
      <c r="R909" s="3"/>
      <c r="S909" s="4">
        <v>1050906</v>
      </c>
      <c r="T909" s="5">
        <v>7.1300000000000002E-2</v>
      </c>
    </row>
    <row r="910" spans="1:20">
      <c r="A910" s="3" t="s">
        <v>3698</v>
      </c>
      <c r="B910" s="3"/>
      <c r="C910" s="3">
        <v>1</v>
      </c>
      <c r="D910" s="3"/>
      <c r="E910" s="3" t="s">
        <v>3699</v>
      </c>
      <c r="F910" s="3" t="s">
        <v>3700</v>
      </c>
      <c r="G910" s="3" t="s">
        <v>3666</v>
      </c>
      <c r="H910" s="3"/>
      <c r="I910" s="3"/>
      <c r="J910" s="3"/>
      <c r="K910" s="3"/>
      <c r="L910" s="3"/>
      <c r="M910" s="3"/>
      <c r="N910" s="3"/>
      <c r="O910" s="3">
        <v>1</v>
      </c>
      <c r="P910" s="3"/>
      <c r="Q910" s="3">
        <v>1</v>
      </c>
      <c r="R910" s="3"/>
      <c r="S910" s="6">
        <v>342526.5</v>
      </c>
      <c r="T910" s="5">
        <v>-0.43840000000000001</v>
      </c>
    </row>
    <row r="911" spans="1:20">
      <c r="A911" s="3" t="s">
        <v>3701</v>
      </c>
      <c r="B911" s="3"/>
      <c r="C911" s="3">
        <v>1</v>
      </c>
      <c r="D911" s="3"/>
      <c r="E911" s="3" t="s">
        <v>3702</v>
      </c>
      <c r="F911" s="3" t="s">
        <v>3703</v>
      </c>
      <c r="G911" s="3" t="s">
        <v>3666</v>
      </c>
      <c r="H911" s="3"/>
      <c r="I911" s="3"/>
      <c r="J911" s="3"/>
      <c r="K911" s="3">
        <v>0</v>
      </c>
      <c r="L911" s="3">
        <v>28</v>
      </c>
      <c r="M911" s="3"/>
      <c r="N911" s="3" t="s">
        <v>25</v>
      </c>
      <c r="O911" s="3">
        <v>1</v>
      </c>
      <c r="P911" s="3"/>
      <c r="Q911" s="3">
        <v>1</v>
      </c>
      <c r="R911" s="3"/>
      <c r="S911" s="6">
        <v>3318707.83</v>
      </c>
      <c r="T911" s="5">
        <v>-7.6799999999999993E-2</v>
      </c>
    </row>
    <row r="912" spans="1:20">
      <c r="A912" s="3" t="s">
        <v>3704</v>
      </c>
      <c r="B912" s="3"/>
      <c r="C912" s="3">
        <v>1</v>
      </c>
      <c r="D912" s="3"/>
      <c r="E912" s="3" t="s">
        <v>163</v>
      </c>
      <c r="F912" s="3" t="s">
        <v>3705</v>
      </c>
      <c r="G912" s="3" t="s">
        <v>3706</v>
      </c>
      <c r="H912" s="3" t="s">
        <v>23</v>
      </c>
      <c r="I912" s="3"/>
      <c r="J912" s="3"/>
      <c r="K912" s="3"/>
      <c r="L912" s="3"/>
      <c r="M912" s="3"/>
      <c r="N912" s="3"/>
      <c r="O912" s="3">
        <v>1</v>
      </c>
      <c r="P912" s="3"/>
      <c r="Q912" s="3">
        <v>1</v>
      </c>
      <c r="R912" s="3"/>
      <c r="S912" s="3"/>
      <c r="T912" s="3"/>
    </row>
    <row r="913" spans="1:20">
      <c r="A913" s="3" t="s">
        <v>3707</v>
      </c>
      <c r="B913" s="3"/>
      <c r="C913" s="3">
        <v>1</v>
      </c>
      <c r="D913" s="3"/>
      <c r="E913" s="3" t="s">
        <v>2452</v>
      </c>
      <c r="F913" s="3" t="s">
        <v>3708</v>
      </c>
      <c r="G913" s="3" t="s">
        <v>3666</v>
      </c>
      <c r="H913" s="3"/>
      <c r="I913" s="3"/>
      <c r="J913" s="3"/>
      <c r="K913" s="3"/>
      <c r="L913" s="3"/>
      <c r="M913" s="3"/>
      <c r="N913" s="3"/>
      <c r="O913" s="3">
        <v>1</v>
      </c>
      <c r="P913" s="3"/>
      <c r="Q913" s="3"/>
      <c r="R913" s="3"/>
      <c r="S913" s="6">
        <v>511678.67</v>
      </c>
      <c r="T913" s="5">
        <v>-4.7800000000000002E-2</v>
      </c>
    </row>
    <row r="914" spans="1:20">
      <c r="A914" s="3" t="s">
        <v>3711</v>
      </c>
      <c r="B914" s="3"/>
      <c r="C914" s="3">
        <v>1</v>
      </c>
      <c r="D914" s="3"/>
      <c r="E914" s="3" t="s">
        <v>673</v>
      </c>
      <c r="F914" s="3" t="s">
        <v>3712</v>
      </c>
      <c r="G914" s="3" t="s">
        <v>3666</v>
      </c>
      <c r="H914" s="3"/>
      <c r="I914" s="3"/>
      <c r="J914" s="3"/>
      <c r="K914" s="3">
        <v>0</v>
      </c>
      <c r="L914" s="3">
        <v>2</v>
      </c>
      <c r="M914" s="3"/>
      <c r="N914" s="3" t="s">
        <v>294</v>
      </c>
      <c r="O914" s="3">
        <v>1</v>
      </c>
      <c r="P914" s="3"/>
      <c r="Q914" s="3"/>
      <c r="R914" s="3">
        <v>1</v>
      </c>
      <c r="S914" s="6">
        <v>91932.5</v>
      </c>
      <c r="T914" s="5">
        <v>-9.3299999999999994E-2</v>
      </c>
    </row>
    <row r="915" spans="1:20">
      <c r="A915" s="3" t="s">
        <v>3713</v>
      </c>
      <c r="B915" s="3"/>
      <c r="C915" s="3">
        <v>1</v>
      </c>
      <c r="D915" s="3"/>
      <c r="E915" s="3" t="s">
        <v>371</v>
      </c>
      <c r="F915" s="3" t="s">
        <v>3714</v>
      </c>
      <c r="G915" s="3" t="s">
        <v>3666</v>
      </c>
      <c r="H915" s="3"/>
      <c r="I915" s="3"/>
      <c r="J915" s="3"/>
      <c r="K915" s="3"/>
      <c r="L915" s="3"/>
      <c r="M915" s="3"/>
      <c r="N915" s="3"/>
      <c r="O915" s="3">
        <v>1</v>
      </c>
      <c r="P915" s="3"/>
      <c r="Q915" s="3"/>
      <c r="R915" s="3"/>
      <c r="S915" s="3"/>
      <c r="T915" s="3"/>
    </row>
    <row r="916" spans="1:20">
      <c r="A916" s="3" t="s">
        <v>3715</v>
      </c>
      <c r="B916" s="3"/>
      <c r="C916" s="3">
        <v>1</v>
      </c>
      <c r="D916" s="3"/>
      <c r="E916" s="3" t="s">
        <v>633</v>
      </c>
      <c r="F916" s="3" t="s">
        <v>3716</v>
      </c>
      <c r="G916" s="3" t="s">
        <v>3666</v>
      </c>
      <c r="H916" s="3"/>
      <c r="I916" s="3"/>
      <c r="J916" s="3"/>
      <c r="K916" s="3"/>
      <c r="L916" s="3"/>
      <c r="M916" s="3"/>
      <c r="N916" s="3"/>
      <c r="O916" s="3">
        <v>1</v>
      </c>
      <c r="P916" s="3"/>
      <c r="Q916" s="3"/>
      <c r="R916" s="3"/>
      <c r="S916" s="6">
        <v>10849767.83</v>
      </c>
      <c r="T916" s="5">
        <v>-3.2000000000000001E-2</v>
      </c>
    </row>
    <row r="917" spans="1:20">
      <c r="A917" s="3" t="s">
        <v>3717</v>
      </c>
      <c r="B917" s="3"/>
      <c r="C917" s="3">
        <v>1</v>
      </c>
      <c r="D917" s="3"/>
      <c r="E917" s="3" t="s">
        <v>3718</v>
      </c>
      <c r="F917" s="3" t="s">
        <v>3719</v>
      </c>
      <c r="G917" s="3" t="s">
        <v>3666</v>
      </c>
      <c r="H917" s="3" t="s">
        <v>54</v>
      </c>
      <c r="I917" s="3"/>
      <c r="J917" s="3"/>
      <c r="K917" s="3"/>
      <c r="L917" s="3"/>
      <c r="M917" s="3"/>
      <c r="N917" s="3"/>
      <c r="O917" s="3">
        <v>1</v>
      </c>
      <c r="P917" s="3"/>
      <c r="Q917" s="3"/>
      <c r="R917" s="3"/>
      <c r="S917" s="6">
        <v>1146.67</v>
      </c>
      <c r="T917" s="5">
        <v>1.1306</v>
      </c>
    </row>
    <row r="918" spans="1:20">
      <c r="A918" s="3" t="s">
        <v>3720</v>
      </c>
      <c r="B918" s="3"/>
      <c r="C918" s="3">
        <v>1</v>
      </c>
      <c r="D918" s="3"/>
      <c r="E918" s="3" t="s">
        <v>56</v>
      </c>
      <c r="F918" s="3" t="s">
        <v>3721</v>
      </c>
      <c r="G918" s="3" t="s">
        <v>3666</v>
      </c>
      <c r="H918" s="3"/>
      <c r="I918" s="3"/>
      <c r="J918" s="3"/>
      <c r="K918" s="3"/>
      <c r="L918" s="3"/>
      <c r="M918" s="3"/>
      <c r="N918" s="3"/>
      <c r="O918" s="3">
        <v>1</v>
      </c>
      <c r="P918" s="3"/>
      <c r="Q918" s="3"/>
      <c r="R918" s="3"/>
      <c r="S918" s="3"/>
      <c r="T918" s="5">
        <v>1.3456999999999999</v>
      </c>
    </row>
    <row r="919" spans="1:20">
      <c r="A919" s="3" t="s">
        <v>3722</v>
      </c>
      <c r="B919" s="3"/>
      <c r="C919" s="3">
        <v>1</v>
      </c>
      <c r="D919" s="3"/>
      <c r="E919" s="3" t="s">
        <v>209</v>
      </c>
      <c r="F919" s="3" t="s">
        <v>3723</v>
      </c>
      <c r="G919" s="3" t="s">
        <v>3666</v>
      </c>
      <c r="H919" s="3" t="s">
        <v>39</v>
      </c>
      <c r="I919" s="3"/>
      <c r="J919" s="3"/>
      <c r="K919" s="3"/>
      <c r="L919" s="3"/>
      <c r="M919" s="3"/>
      <c r="N919" s="3"/>
      <c r="O919" s="3">
        <v>1</v>
      </c>
      <c r="P919" s="3"/>
      <c r="Q919" s="3">
        <v>1</v>
      </c>
      <c r="R919" s="3"/>
      <c r="S919" s="6">
        <v>2909419.67</v>
      </c>
      <c r="T919" s="5">
        <v>-8.8700000000000001E-2</v>
      </c>
    </row>
    <row r="920" spans="1:20">
      <c r="A920" s="3" t="s">
        <v>3724</v>
      </c>
      <c r="B920" s="3"/>
      <c r="C920" s="3">
        <v>1</v>
      </c>
      <c r="D920" s="3"/>
      <c r="E920" s="3" t="s">
        <v>1920</v>
      </c>
      <c r="F920" s="3" t="s">
        <v>3725</v>
      </c>
      <c r="G920" s="3" t="s">
        <v>3666</v>
      </c>
      <c r="H920" s="3"/>
      <c r="I920" s="3"/>
      <c r="J920" s="3"/>
      <c r="K920" s="3"/>
      <c r="L920" s="3"/>
      <c r="M920" s="3"/>
      <c r="N920" s="3"/>
      <c r="O920" s="3">
        <v>1</v>
      </c>
      <c r="P920" s="3"/>
      <c r="Q920" s="3"/>
      <c r="R920" s="3"/>
      <c r="S920" s="4">
        <v>1694568</v>
      </c>
      <c r="T920" s="5">
        <v>-0.22869999999999999</v>
      </c>
    </row>
    <row r="921" spans="1:20">
      <c r="A921" s="3" t="s">
        <v>211</v>
      </c>
      <c r="B921" s="3"/>
      <c r="C921" s="3">
        <v>1</v>
      </c>
      <c r="D921" s="3"/>
      <c r="E921" s="3" t="s">
        <v>212</v>
      </c>
      <c r="F921" s="3" t="s">
        <v>213</v>
      </c>
      <c r="G921" s="3" t="s">
        <v>214</v>
      </c>
      <c r="H921" s="3"/>
      <c r="I921" s="3"/>
      <c r="J921" s="3"/>
      <c r="K921" s="3"/>
      <c r="L921" s="3"/>
      <c r="M921" s="3"/>
      <c r="N921" s="3"/>
      <c r="O921" s="3">
        <v>1</v>
      </c>
      <c r="P921" s="3"/>
      <c r="Q921" s="3"/>
      <c r="R921" s="3"/>
      <c r="S921" s="4">
        <v>12949480</v>
      </c>
      <c r="T921" s="5">
        <v>-2.5000000000000001E-2</v>
      </c>
    </row>
    <row r="922" spans="1:20">
      <c r="A922" s="3" t="s">
        <v>2536</v>
      </c>
      <c r="B922" s="3"/>
      <c r="C922" s="3">
        <v>1</v>
      </c>
      <c r="D922" s="3"/>
      <c r="E922" s="3" t="s">
        <v>1528</v>
      </c>
      <c r="F922" s="3" t="s">
        <v>2537</v>
      </c>
      <c r="G922" s="3" t="s">
        <v>2538</v>
      </c>
      <c r="H922" s="3"/>
      <c r="I922" s="3"/>
      <c r="J922" s="3"/>
      <c r="K922" s="3"/>
      <c r="L922" s="3"/>
      <c r="M922" s="3"/>
      <c r="N922" s="3"/>
      <c r="O922" s="3">
        <v>1</v>
      </c>
      <c r="P922" s="3"/>
      <c r="Q922" s="3">
        <v>1</v>
      </c>
      <c r="R922" s="3"/>
      <c r="S922" s="3"/>
      <c r="T922" s="3"/>
    </row>
    <row r="923" spans="1:20">
      <c r="A923" s="3" t="s">
        <v>3726</v>
      </c>
      <c r="B923" s="3"/>
      <c r="C923" s="3">
        <v>1</v>
      </c>
      <c r="D923" s="3"/>
      <c r="E923" s="3" t="s">
        <v>42</v>
      </c>
      <c r="F923" s="3" t="s">
        <v>3727</v>
      </c>
      <c r="G923" s="3" t="s">
        <v>3728</v>
      </c>
      <c r="H923" s="3"/>
      <c r="I923" s="3"/>
      <c r="J923" s="3"/>
      <c r="K923" s="3"/>
      <c r="L923" s="3"/>
      <c r="M923" s="3"/>
      <c r="N923" s="3"/>
      <c r="O923" s="3">
        <v>1</v>
      </c>
      <c r="P923" s="3"/>
      <c r="Q923" s="3"/>
      <c r="R923" s="3"/>
      <c r="S923" s="3"/>
      <c r="T923" s="3"/>
    </row>
    <row r="924" spans="1:20">
      <c r="A924" s="3" t="s">
        <v>3729</v>
      </c>
      <c r="B924" s="3"/>
      <c r="C924" s="3">
        <v>1</v>
      </c>
      <c r="D924" s="3"/>
      <c r="E924" s="3" t="s">
        <v>212</v>
      </c>
      <c r="F924" s="3" t="s">
        <v>3730</v>
      </c>
      <c r="G924" s="3" t="s">
        <v>3666</v>
      </c>
      <c r="H924" s="3" t="s">
        <v>3731</v>
      </c>
      <c r="I924" s="3"/>
      <c r="J924" s="3"/>
      <c r="K924" s="3"/>
      <c r="L924" s="3"/>
      <c r="M924" s="3"/>
      <c r="N924" s="3"/>
      <c r="O924" s="3">
        <v>1</v>
      </c>
      <c r="P924" s="3"/>
      <c r="Q924" s="3"/>
      <c r="R924" s="3"/>
      <c r="S924" s="3"/>
      <c r="T924" s="3"/>
    </row>
    <row r="925" spans="1:20">
      <c r="A925" s="3" t="s">
        <v>3734</v>
      </c>
      <c r="B925" s="3"/>
      <c r="C925" s="3">
        <v>1</v>
      </c>
      <c r="D925" s="3"/>
      <c r="E925" s="3" t="s">
        <v>473</v>
      </c>
      <c r="F925" s="3" t="s">
        <v>3735</v>
      </c>
      <c r="G925" s="3" t="s">
        <v>3666</v>
      </c>
      <c r="H925" s="3"/>
      <c r="I925" s="3"/>
      <c r="J925" s="3"/>
      <c r="K925" s="3"/>
      <c r="L925" s="3"/>
      <c r="M925" s="3"/>
      <c r="N925" s="3"/>
      <c r="O925" s="3">
        <v>1</v>
      </c>
      <c r="P925" s="3"/>
      <c r="Q925" s="3"/>
      <c r="R925" s="3"/>
      <c r="S925" s="3"/>
      <c r="T925" s="3"/>
    </row>
    <row r="926" spans="1:20">
      <c r="A926" s="3" t="s">
        <v>3736</v>
      </c>
      <c r="B926" s="3"/>
      <c r="C926" s="3">
        <v>1</v>
      </c>
      <c r="D926" s="3"/>
      <c r="E926" s="3" t="s">
        <v>282</v>
      </c>
      <c r="F926" s="3" t="s">
        <v>3737</v>
      </c>
      <c r="G926" s="3" t="s">
        <v>3666</v>
      </c>
      <c r="H926" s="3"/>
      <c r="I926" s="3"/>
      <c r="J926" s="3"/>
      <c r="K926" s="3"/>
      <c r="L926" s="3"/>
      <c r="M926" s="3"/>
      <c r="N926" s="3"/>
      <c r="O926" s="3">
        <v>1</v>
      </c>
      <c r="P926" s="3"/>
      <c r="Q926" s="3"/>
      <c r="R926" s="3"/>
      <c r="S926" s="6">
        <v>10134406.33</v>
      </c>
      <c r="T926" s="5">
        <v>-0.32029999999999997</v>
      </c>
    </row>
    <row r="927" spans="1:20">
      <c r="A927" s="3" t="s">
        <v>3738</v>
      </c>
      <c r="B927" s="3"/>
      <c r="C927" s="3">
        <v>1</v>
      </c>
      <c r="D927" s="3"/>
      <c r="E927" s="3" t="s">
        <v>70</v>
      </c>
      <c r="F927" s="3" t="s">
        <v>3739</v>
      </c>
      <c r="G927" s="3" t="s">
        <v>3666</v>
      </c>
      <c r="H927" s="3"/>
      <c r="I927" s="3"/>
      <c r="J927" s="3"/>
      <c r="K927" s="3"/>
      <c r="L927" s="3"/>
      <c r="M927" s="3"/>
      <c r="N927" s="3"/>
      <c r="O927" s="3">
        <v>1</v>
      </c>
      <c r="P927" s="3"/>
      <c r="Q927" s="3"/>
      <c r="R927" s="3"/>
      <c r="S927" s="3"/>
      <c r="T927" s="3"/>
    </row>
    <row r="928" spans="1:20">
      <c r="A928" s="3" t="s">
        <v>3740</v>
      </c>
      <c r="B928" s="3"/>
      <c r="C928" s="3">
        <v>1</v>
      </c>
      <c r="D928" s="3"/>
      <c r="E928" s="3" t="s">
        <v>51</v>
      </c>
      <c r="F928" s="3" t="s">
        <v>3741</v>
      </c>
      <c r="G928" s="3" t="s">
        <v>3742</v>
      </c>
      <c r="H928" s="3"/>
      <c r="I928" s="3"/>
      <c r="J928" s="3"/>
      <c r="K928" s="3"/>
      <c r="L928" s="3"/>
      <c r="M928" s="3"/>
      <c r="N928" s="3"/>
      <c r="O928" s="3">
        <v>1</v>
      </c>
      <c r="P928" s="3"/>
      <c r="Q928" s="3">
        <v>1</v>
      </c>
      <c r="R928" s="3"/>
      <c r="S928" s="3"/>
      <c r="T928" s="3"/>
    </row>
    <row r="929" spans="1:20">
      <c r="A929" s="3" t="s">
        <v>3746</v>
      </c>
      <c r="B929" s="3"/>
      <c r="C929" s="3">
        <v>1</v>
      </c>
      <c r="D929" s="3"/>
      <c r="E929" s="3" t="s">
        <v>439</v>
      </c>
      <c r="F929" s="3" t="s">
        <v>3747</v>
      </c>
      <c r="G929" s="3" t="s">
        <v>3666</v>
      </c>
      <c r="H929" s="3" t="s">
        <v>338</v>
      </c>
      <c r="I929" s="3"/>
      <c r="J929" s="3"/>
      <c r="K929" s="3"/>
      <c r="L929" s="3"/>
      <c r="M929" s="3"/>
      <c r="N929" s="3"/>
      <c r="O929" s="3">
        <v>1</v>
      </c>
      <c r="P929" s="3"/>
      <c r="Q929" s="3"/>
      <c r="R929" s="3"/>
      <c r="S929" s="3"/>
      <c r="T929" s="3"/>
    </row>
    <row r="930" spans="1:20">
      <c r="A930" s="3" t="s">
        <v>3748</v>
      </c>
      <c r="B930" s="3"/>
      <c r="C930" s="3">
        <v>1</v>
      </c>
      <c r="D930" s="3"/>
      <c r="E930" s="3" t="s">
        <v>1166</v>
      </c>
      <c r="F930" s="3" t="s">
        <v>3749</v>
      </c>
      <c r="G930" s="3" t="s">
        <v>3666</v>
      </c>
      <c r="H930" s="3" t="s">
        <v>2651</v>
      </c>
      <c r="I930" s="3"/>
      <c r="J930" s="3"/>
      <c r="K930" s="3"/>
      <c r="L930" s="3"/>
      <c r="M930" s="3"/>
      <c r="N930" s="3"/>
      <c r="O930" s="3">
        <v>1</v>
      </c>
      <c r="P930" s="3"/>
      <c r="Q930" s="3"/>
      <c r="R930" s="3"/>
      <c r="S930" s="3"/>
      <c r="T930" s="3"/>
    </row>
    <row r="931" spans="1:20">
      <c r="A931" s="3" t="s">
        <v>3750</v>
      </c>
      <c r="B931" s="3"/>
      <c r="C931" s="3">
        <v>1</v>
      </c>
      <c r="D931" s="3"/>
      <c r="E931" s="3" t="s">
        <v>1071</v>
      </c>
      <c r="F931" s="3" t="s">
        <v>3751</v>
      </c>
      <c r="G931" s="3" t="s">
        <v>3742</v>
      </c>
      <c r="H931" s="3" t="s">
        <v>23</v>
      </c>
      <c r="I931" s="3"/>
      <c r="J931" s="3"/>
      <c r="K931" s="3">
        <v>0</v>
      </c>
      <c r="L931" s="3">
        <v>1</v>
      </c>
      <c r="M931" s="3"/>
      <c r="N931" s="3" t="s">
        <v>40</v>
      </c>
      <c r="O931" s="3">
        <v>1</v>
      </c>
      <c r="P931" s="3"/>
      <c r="Q931" s="3"/>
      <c r="R931" s="3">
        <v>1</v>
      </c>
      <c r="S931" s="3"/>
      <c r="T931" s="3"/>
    </row>
    <row r="932" spans="1:20">
      <c r="A932" s="3" t="s">
        <v>3752</v>
      </c>
      <c r="B932" s="3"/>
      <c r="C932" s="3">
        <v>1</v>
      </c>
      <c r="D932" s="3"/>
      <c r="E932" s="3" t="s">
        <v>442</v>
      </c>
      <c r="F932" s="3" t="s">
        <v>3753</v>
      </c>
      <c r="G932" s="3" t="s">
        <v>3666</v>
      </c>
      <c r="H932" s="3"/>
      <c r="I932" s="3"/>
      <c r="J932" s="3"/>
      <c r="K932" s="3"/>
      <c r="L932" s="3"/>
      <c r="M932" s="3"/>
      <c r="N932" s="3"/>
      <c r="O932" s="3">
        <v>1</v>
      </c>
      <c r="P932" s="3"/>
      <c r="Q932" s="3"/>
      <c r="R932" s="3"/>
      <c r="S932" s="6">
        <v>7974292.1699999999</v>
      </c>
      <c r="T932" s="5">
        <v>-0.26479999999999998</v>
      </c>
    </row>
    <row r="933" spans="1:20">
      <c r="A933" s="3" t="s">
        <v>2399</v>
      </c>
      <c r="B933" s="3"/>
      <c r="C933" s="3">
        <v>1</v>
      </c>
      <c r="D933" s="3"/>
      <c r="E933" s="3" t="s">
        <v>27</v>
      </c>
      <c r="F933" s="3" t="s">
        <v>2400</v>
      </c>
      <c r="G933" s="3" t="s">
        <v>2401</v>
      </c>
      <c r="H933" s="3" t="s">
        <v>2402</v>
      </c>
      <c r="I933" s="3"/>
      <c r="J933" s="3"/>
      <c r="K933" s="3"/>
      <c r="L933" s="3"/>
      <c r="M933" s="3"/>
      <c r="N933" s="3"/>
      <c r="O933" s="3">
        <v>1</v>
      </c>
      <c r="P933" s="3"/>
      <c r="Q933" s="3"/>
      <c r="R933" s="3">
        <v>1</v>
      </c>
      <c r="S933" s="3"/>
      <c r="T933" s="3"/>
    </row>
    <row r="934" spans="1:20">
      <c r="A934" s="3" t="s">
        <v>4024</v>
      </c>
      <c r="B934" s="3"/>
      <c r="C934" s="3">
        <v>1</v>
      </c>
      <c r="D934" s="3"/>
      <c r="E934" s="3" t="s">
        <v>4025</v>
      </c>
      <c r="F934" s="3" t="s">
        <v>4026</v>
      </c>
      <c r="G934" s="3" t="s">
        <v>4027</v>
      </c>
      <c r="H934" s="3" t="s">
        <v>4028</v>
      </c>
      <c r="I934" s="3"/>
      <c r="J934" s="3"/>
      <c r="K934" s="3"/>
      <c r="L934" s="3"/>
      <c r="M934" s="3"/>
      <c r="N934" s="3"/>
      <c r="O934" s="3">
        <v>1</v>
      </c>
      <c r="P934" s="3"/>
      <c r="Q934" s="3"/>
      <c r="R934" s="3">
        <v>1</v>
      </c>
      <c r="S934" s="3"/>
      <c r="T934" s="3"/>
    </row>
    <row r="935" spans="1:20">
      <c r="A935" s="3" t="s">
        <v>4029</v>
      </c>
      <c r="B935" s="3"/>
      <c r="C935" s="3">
        <v>1</v>
      </c>
      <c r="D935" s="3"/>
      <c r="E935" s="3" t="s">
        <v>1908</v>
      </c>
      <c r="F935" s="3" t="s">
        <v>4030</v>
      </c>
      <c r="G935" s="3" t="s">
        <v>4031</v>
      </c>
      <c r="H935" s="3"/>
      <c r="I935" s="3"/>
      <c r="J935" s="3"/>
      <c r="K935" s="3"/>
      <c r="L935" s="3"/>
      <c r="M935" s="3"/>
      <c r="N935" s="3"/>
      <c r="O935" s="3">
        <v>1</v>
      </c>
      <c r="P935" s="3"/>
      <c r="Q935" s="3"/>
      <c r="R935" s="3"/>
      <c r="S935" s="3"/>
      <c r="T935" s="3"/>
    </row>
    <row r="936" spans="1:20">
      <c r="A936" s="3" t="s">
        <v>4032</v>
      </c>
      <c r="B936" s="3"/>
      <c r="C936" s="3">
        <v>1</v>
      </c>
      <c r="D936" s="3"/>
      <c r="E936" s="3" t="s">
        <v>273</v>
      </c>
      <c r="F936" s="3" t="s">
        <v>4033</v>
      </c>
      <c r="G936" s="3" t="s">
        <v>4031</v>
      </c>
      <c r="H936" s="3"/>
      <c r="I936" s="3"/>
      <c r="J936" s="3"/>
      <c r="K936" s="3"/>
      <c r="L936" s="3"/>
      <c r="M936" s="3"/>
      <c r="N936" s="3"/>
      <c r="O936" s="3">
        <v>1</v>
      </c>
      <c r="P936" s="3"/>
      <c r="Q936" s="3"/>
      <c r="R936" s="3">
        <v>1</v>
      </c>
      <c r="S936" s="6">
        <v>12195.5</v>
      </c>
      <c r="T936" s="5">
        <v>1.46E-2</v>
      </c>
    </row>
    <row r="937" spans="1:20">
      <c r="A937" s="3" t="s">
        <v>4036</v>
      </c>
      <c r="B937" s="3"/>
      <c r="C937" s="3">
        <v>1</v>
      </c>
      <c r="D937" s="3"/>
      <c r="E937" s="3" t="s">
        <v>442</v>
      </c>
      <c r="F937" s="3" t="s">
        <v>4037</v>
      </c>
      <c r="G937" s="3" t="s">
        <v>4031</v>
      </c>
      <c r="H937" s="3"/>
      <c r="I937" s="3"/>
      <c r="J937" s="3"/>
      <c r="K937" s="3"/>
      <c r="L937" s="3"/>
      <c r="M937" s="3"/>
      <c r="N937" s="3"/>
      <c r="O937" s="3">
        <v>1</v>
      </c>
      <c r="P937" s="3"/>
      <c r="Q937" s="3"/>
      <c r="R937" s="3">
        <v>1</v>
      </c>
      <c r="S937" s="3"/>
      <c r="T937" s="5">
        <v>7.9753999999999996</v>
      </c>
    </row>
    <row r="938" spans="1:20">
      <c r="A938" s="3" t="s">
        <v>3740</v>
      </c>
      <c r="B938" s="3"/>
      <c r="C938" s="3">
        <v>1</v>
      </c>
      <c r="D938" s="3"/>
      <c r="E938" s="3" t="s">
        <v>51</v>
      </c>
      <c r="F938" s="3" t="s">
        <v>3741</v>
      </c>
      <c r="G938" s="3" t="s">
        <v>3742</v>
      </c>
      <c r="H938" s="3"/>
      <c r="I938" s="3"/>
      <c r="J938" s="3"/>
      <c r="K938" s="3"/>
      <c r="L938" s="3"/>
      <c r="M938" s="3"/>
      <c r="N938" s="3"/>
      <c r="O938" s="3">
        <v>1</v>
      </c>
      <c r="P938" s="3"/>
      <c r="Q938" s="3">
        <v>1</v>
      </c>
      <c r="R938" s="3"/>
      <c r="S938" s="3"/>
      <c r="T938" s="3"/>
    </row>
    <row r="939" spans="1:20">
      <c r="A939" s="3" t="s">
        <v>4038</v>
      </c>
      <c r="B939" s="3"/>
      <c r="C939" s="3">
        <v>1</v>
      </c>
      <c r="D939" s="3"/>
      <c r="E939" s="3" t="s">
        <v>70</v>
      </c>
      <c r="F939" s="3" t="s">
        <v>4039</v>
      </c>
      <c r="G939" s="3" t="s">
        <v>4031</v>
      </c>
      <c r="H939" s="3"/>
      <c r="I939" s="3"/>
      <c r="J939" s="3"/>
      <c r="K939" s="3"/>
      <c r="L939" s="3"/>
      <c r="M939" s="3"/>
      <c r="N939" s="3"/>
      <c r="O939" s="3">
        <v>1</v>
      </c>
      <c r="P939" s="3"/>
      <c r="Q939" s="3"/>
      <c r="R939" s="3"/>
      <c r="S939" s="3"/>
      <c r="T939" s="3"/>
    </row>
    <row r="940" spans="1:20">
      <c r="A940" s="3" t="s">
        <v>4040</v>
      </c>
      <c r="B940" s="3"/>
      <c r="C940" s="3">
        <v>1</v>
      </c>
      <c r="D940" s="3"/>
      <c r="E940" s="3" t="s">
        <v>70</v>
      </c>
      <c r="F940" s="3" t="s">
        <v>4041</v>
      </c>
      <c r="G940" s="3" t="s">
        <v>4031</v>
      </c>
      <c r="H940" s="3"/>
      <c r="I940" s="3"/>
      <c r="J940" s="3"/>
      <c r="K940" s="3"/>
      <c r="L940" s="3"/>
      <c r="M940" s="3"/>
      <c r="N940" s="3"/>
      <c r="O940" s="3">
        <v>1</v>
      </c>
      <c r="P940" s="3"/>
      <c r="Q940" s="3"/>
      <c r="R940" s="3">
        <v>1</v>
      </c>
      <c r="S940" s="3"/>
      <c r="T940" s="3"/>
    </row>
    <row r="941" spans="1:20">
      <c r="A941" s="3" t="s">
        <v>3750</v>
      </c>
      <c r="B941" s="3"/>
      <c r="C941" s="3">
        <v>1</v>
      </c>
      <c r="D941" s="3"/>
      <c r="E941" s="3" t="s">
        <v>1071</v>
      </c>
      <c r="F941" s="3" t="s">
        <v>3751</v>
      </c>
      <c r="G941" s="3" t="s">
        <v>3742</v>
      </c>
      <c r="H941" s="3" t="s">
        <v>23</v>
      </c>
      <c r="I941" s="3"/>
      <c r="J941" s="3"/>
      <c r="K941" s="3">
        <v>0</v>
      </c>
      <c r="L941" s="3">
        <v>1</v>
      </c>
      <c r="M941" s="3"/>
      <c r="N941" s="3" t="s">
        <v>40</v>
      </c>
      <c r="O941" s="3">
        <v>1</v>
      </c>
      <c r="P941" s="3"/>
      <c r="Q941" s="3"/>
      <c r="R941" s="3">
        <v>1</v>
      </c>
      <c r="S941" s="3"/>
      <c r="T941" s="3"/>
    </row>
    <row r="942" spans="1:20">
      <c r="A942" s="3" t="s">
        <v>4200</v>
      </c>
      <c r="B942" s="3"/>
      <c r="C942" s="3">
        <v>1</v>
      </c>
      <c r="D942" s="3"/>
      <c r="E942" s="3" t="s">
        <v>4201</v>
      </c>
      <c r="F942" s="3" t="s">
        <v>4202</v>
      </c>
      <c r="G942" s="3" t="s">
        <v>4203</v>
      </c>
      <c r="H942" s="3" t="s">
        <v>4204</v>
      </c>
      <c r="I942" s="3"/>
      <c r="J942" s="3"/>
      <c r="K942" s="3"/>
      <c r="L942" s="3"/>
      <c r="M942" s="3"/>
      <c r="N942" s="3"/>
      <c r="O942" s="3">
        <v>1</v>
      </c>
      <c r="P942" s="3"/>
      <c r="Q942" s="3"/>
      <c r="R942" s="3">
        <v>1</v>
      </c>
      <c r="S942" s="3"/>
      <c r="T942" s="3"/>
    </row>
    <row r="943" spans="1:20">
      <c r="A943" s="3" t="s">
        <v>2440</v>
      </c>
      <c r="B943" s="3"/>
      <c r="C943" s="3">
        <v>1</v>
      </c>
      <c r="D943" s="3"/>
      <c r="E943" s="3" t="s">
        <v>2441</v>
      </c>
      <c r="F943" s="3" t="s">
        <v>2442</v>
      </c>
      <c r="G943" s="3" t="s">
        <v>2443</v>
      </c>
      <c r="H943" s="3" t="s">
        <v>132</v>
      </c>
      <c r="I943" s="3"/>
      <c r="J943" s="3"/>
      <c r="K943" s="3"/>
      <c r="L943" s="3"/>
      <c r="M943" s="3"/>
      <c r="N943" s="3"/>
      <c r="O943" s="3">
        <v>1</v>
      </c>
      <c r="P943" s="3"/>
      <c r="Q943" s="3">
        <v>1</v>
      </c>
      <c r="R943" s="3">
        <v>1</v>
      </c>
      <c r="S943" s="3"/>
      <c r="T943" s="3"/>
    </row>
    <row r="944" spans="1:20">
      <c r="A944" s="3" t="s">
        <v>3726</v>
      </c>
      <c r="B944" s="3"/>
      <c r="C944" s="3">
        <v>1</v>
      </c>
      <c r="D944" s="3"/>
      <c r="E944" s="3" t="s">
        <v>42</v>
      </c>
      <c r="F944" s="3" t="s">
        <v>3727</v>
      </c>
      <c r="G944" s="3" t="s">
        <v>3728</v>
      </c>
      <c r="H944" s="3"/>
      <c r="I944" s="3"/>
      <c r="J944" s="3"/>
      <c r="K944" s="3"/>
      <c r="L944" s="3"/>
      <c r="M944" s="3"/>
      <c r="N944" s="3"/>
      <c r="O944" s="3">
        <v>1</v>
      </c>
      <c r="P944" s="3"/>
      <c r="Q944" s="3"/>
      <c r="R944" s="3"/>
      <c r="S944" s="3"/>
      <c r="T944" s="3"/>
    </row>
  </sheetData>
  <sortState xmlns:xlrd2="http://schemas.microsoft.com/office/spreadsheetml/2017/richdata2" ref="C2:T944">
    <sortCondition ref="D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EB29A-0095-0D47-A74C-D513C6CA8B07}">
  <dimension ref="A1:S362"/>
  <sheetViews>
    <sheetView topLeftCell="A36" workbookViewId="0">
      <selection activeCell="I18" sqref="I18"/>
    </sheetView>
  </sheetViews>
  <sheetFormatPr baseColWidth="10" defaultRowHeight="16"/>
  <sheetData>
    <row r="1" spans="1:19">
      <c r="A1" s="8" t="s">
        <v>0</v>
      </c>
      <c r="B1" s="2"/>
      <c r="C1" s="8" t="s">
        <v>1</v>
      </c>
      <c r="D1" s="9" t="s">
        <v>2</v>
      </c>
      <c r="E1" s="2" t="s">
        <v>3</v>
      </c>
      <c r="F1" s="2" t="s">
        <v>4</v>
      </c>
      <c r="G1" s="2" t="s">
        <v>5</v>
      </c>
      <c r="H1" s="2" t="s">
        <v>6</v>
      </c>
      <c r="I1" s="2" t="s">
        <v>7</v>
      </c>
      <c r="J1" s="9" t="s">
        <v>8</v>
      </c>
      <c r="K1" s="9" t="s">
        <v>9</v>
      </c>
      <c r="L1" s="2" t="s">
        <v>10</v>
      </c>
      <c r="M1" s="2" t="s">
        <v>11</v>
      </c>
      <c r="N1" s="2" t="s">
        <v>12</v>
      </c>
      <c r="O1" s="9" t="s">
        <v>13</v>
      </c>
      <c r="P1" s="8" t="s">
        <v>15</v>
      </c>
      <c r="Q1" s="2" t="s">
        <v>16</v>
      </c>
      <c r="R1" s="2" t="s">
        <v>17</v>
      </c>
      <c r="S1" s="8" t="s">
        <v>18</v>
      </c>
    </row>
    <row r="2" spans="1:19">
      <c r="A2" s="3" t="s">
        <v>1257</v>
      </c>
      <c r="B2" s="3"/>
      <c r="C2" s="3">
        <v>1</v>
      </c>
      <c r="D2" s="3">
        <v>1</v>
      </c>
      <c r="E2" s="3" t="s">
        <v>64</v>
      </c>
      <c r="F2" s="3" t="s">
        <v>65</v>
      </c>
      <c r="G2" s="3" t="s">
        <v>29</v>
      </c>
      <c r="H2" s="3" t="s">
        <v>23</v>
      </c>
      <c r="I2" s="3">
        <v>1</v>
      </c>
      <c r="J2" s="3"/>
      <c r="K2" s="3"/>
      <c r="L2" s="3"/>
      <c r="M2" s="3"/>
      <c r="N2" s="3"/>
      <c r="O2" s="3">
        <v>1</v>
      </c>
      <c r="P2" s="3">
        <v>1</v>
      </c>
      <c r="Q2" s="3"/>
      <c r="R2" s="6">
        <v>1913.5</v>
      </c>
      <c r="S2" s="5">
        <v>-0.39629999999999999</v>
      </c>
    </row>
    <row r="3" spans="1:19">
      <c r="A3" s="3" t="s">
        <v>1255</v>
      </c>
      <c r="B3" s="3"/>
      <c r="C3" s="3">
        <v>1</v>
      </c>
      <c r="D3" s="3">
        <v>1</v>
      </c>
      <c r="E3" s="3" t="s">
        <v>454</v>
      </c>
      <c r="F3" s="3" t="s">
        <v>2411</v>
      </c>
      <c r="G3" s="3" t="s">
        <v>2405</v>
      </c>
      <c r="H3" s="3" t="s">
        <v>684</v>
      </c>
      <c r="I3" s="3">
        <v>1</v>
      </c>
      <c r="J3" s="3"/>
      <c r="K3" s="3">
        <v>0</v>
      </c>
      <c r="L3" s="3">
        <v>1</v>
      </c>
      <c r="M3" s="3"/>
      <c r="N3" s="3" t="s">
        <v>40</v>
      </c>
      <c r="O3" s="3">
        <v>1</v>
      </c>
      <c r="P3" s="3">
        <v>1</v>
      </c>
      <c r="Q3" s="3"/>
      <c r="R3" s="3"/>
      <c r="S3" s="3"/>
    </row>
    <row r="4" spans="1:19">
      <c r="A4" s="3" t="s">
        <v>1253</v>
      </c>
      <c r="B4" s="3"/>
      <c r="C4" s="3">
        <v>2</v>
      </c>
      <c r="D4" s="3">
        <v>1</v>
      </c>
      <c r="E4" s="3" t="s">
        <v>73</v>
      </c>
      <c r="F4" s="3" t="s">
        <v>320</v>
      </c>
      <c r="G4" s="3" t="s">
        <v>29</v>
      </c>
      <c r="H4" s="3" t="s">
        <v>39</v>
      </c>
      <c r="I4" s="3">
        <v>1</v>
      </c>
      <c r="J4" s="3">
        <v>12</v>
      </c>
      <c r="K4" s="3"/>
      <c r="L4" s="3"/>
      <c r="M4" s="3"/>
      <c r="N4" s="3"/>
      <c r="O4" s="3">
        <v>2</v>
      </c>
      <c r="P4" s="3">
        <v>1</v>
      </c>
      <c r="Q4" s="3">
        <v>1</v>
      </c>
      <c r="R4" s="3"/>
      <c r="S4" s="3"/>
    </row>
    <row r="5" spans="1:19">
      <c r="A5" s="3" t="s">
        <v>1251</v>
      </c>
      <c r="B5" s="3"/>
      <c r="C5" s="3">
        <v>2</v>
      </c>
      <c r="D5" s="3">
        <v>1</v>
      </c>
      <c r="E5" s="3" t="s">
        <v>59</v>
      </c>
      <c r="F5" s="3" t="s">
        <v>276</v>
      </c>
      <c r="G5" s="3" t="s">
        <v>29</v>
      </c>
      <c r="H5" s="3" t="s">
        <v>108</v>
      </c>
      <c r="I5" s="3">
        <v>1</v>
      </c>
      <c r="J5" s="3"/>
      <c r="K5" s="3"/>
      <c r="L5" s="3"/>
      <c r="M5" s="3"/>
      <c r="N5" s="3"/>
      <c r="O5" s="3">
        <v>2</v>
      </c>
      <c r="P5" s="3">
        <v>1</v>
      </c>
      <c r="Q5" s="3"/>
      <c r="R5" s="4">
        <v>11418</v>
      </c>
      <c r="S5" s="5">
        <v>-0.24890000000000001</v>
      </c>
    </row>
    <row r="6" spans="1:19">
      <c r="A6" s="3" t="s">
        <v>1249</v>
      </c>
      <c r="B6" s="3"/>
      <c r="C6" s="3">
        <v>2</v>
      </c>
      <c r="D6" s="3">
        <v>1</v>
      </c>
      <c r="E6" s="3" t="s">
        <v>37</v>
      </c>
      <c r="F6" s="3" t="s">
        <v>298</v>
      </c>
      <c r="G6" s="3" t="s">
        <v>29</v>
      </c>
      <c r="H6" s="3" t="s">
        <v>39</v>
      </c>
      <c r="I6" s="3">
        <v>1</v>
      </c>
      <c r="J6" s="3"/>
      <c r="K6" s="3"/>
      <c r="L6" s="3"/>
      <c r="M6" s="3"/>
      <c r="N6" s="3"/>
      <c r="O6" s="3">
        <v>2</v>
      </c>
      <c r="P6" s="3">
        <v>1</v>
      </c>
      <c r="Q6" s="3"/>
      <c r="R6" s="3"/>
      <c r="S6" s="3"/>
    </row>
    <row r="7" spans="1:19">
      <c r="A7" s="3" t="s">
        <v>1247</v>
      </c>
      <c r="B7" s="3"/>
      <c r="C7" s="3">
        <v>2</v>
      </c>
      <c r="D7" s="3">
        <v>1</v>
      </c>
      <c r="E7" s="3" t="s">
        <v>383</v>
      </c>
      <c r="F7" s="3" t="s">
        <v>2620</v>
      </c>
      <c r="G7" s="3" t="s">
        <v>2405</v>
      </c>
      <c r="H7" s="3"/>
      <c r="I7" s="3">
        <v>1</v>
      </c>
      <c r="J7" s="3"/>
      <c r="K7" s="3"/>
      <c r="L7" s="3"/>
      <c r="M7" s="3"/>
      <c r="N7" s="3"/>
      <c r="O7" s="3">
        <v>2</v>
      </c>
      <c r="P7" s="3">
        <v>1</v>
      </c>
      <c r="Q7" s="3"/>
      <c r="R7" s="3"/>
      <c r="S7" s="3"/>
    </row>
    <row r="8" spans="1:19">
      <c r="A8" s="3" t="s">
        <v>1245</v>
      </c>
      <c r="B8" s="3"/>
      <c r="C8" s="3">
        <v>2</v>
      </c>
      <c r="D8" s="3">
        <v>1</v>
      </c>
      <c r="E8" s="3" t="s">
        <v>371</v>
      </c>
      <c r="F8" s="3" t="s">
        <v>3774</v>
      </c>
      <c r="G8" s="3" t="s">
        <v>3666</v>
      </c>
      <c r="H8" s="3"/>
      <c r="I8" s="3">
        <v>1</v>
      </c>
      <c r="J8" s="3"/>
      <c r="K8" s="3"/>
      <c r="L8" s="3"/>
      <c r="M8" s="3"/>
      <c r="N8" s="3"/>
      <c r="O8" s="3">
        <v>2</v>
      </c>
      <c r="P8" s="3">
        <v>1</v>
      </c>
      <c r="Q8" s="3">
        <v>1</v>
      </c>
      <c r="R8" s="3"/>
      <c r="S8" s="3"/>
    </row>
    <row r="9" spans="1:19">
      <c r="A9" s="3" t="s">
        <v>4115</v>
      </c>
      <c r="B9" s="3"/>
      <c r="C9" s="3">
        <v>2</v>
      </c>
      <c r="D9" s="3">
        <v>1</v>
      </c>
      <c r="E9" s="3" t="s">
        <v>893</v>
      </c>
      <c r="F9" s="3" t="s">
        <v>3783</v>
      </c>
      <c r="G9" s="3" t="s">
        <v>3666</v>
      </c>
      <c r="H9" s="3"/>
      <c r="I9" s="3">
        <v>1</v>
      </c>
      <c r="J9" s="3"/>
      <c r="K9" s="3">
        <v>0</v>
      </c>
      <c r="L9" s="3">
        <v>8</v>
      </c>
      <c r="M9" s="3"/>
      <c r="N9" s="3" t="s">
        <v>25</v>
      </c>
      <c r="O9" s="3">
        <v>2</v>
      </c>
      <c r="P9" s="3">
        <v>1</v>
      </c>
      <c r="Q9" s="3"/>
      <c r="R9" s="6">
        <v>420946.83</v>
      </c>
      <c r="S9" s="5">
        <v>-0.20349999999999999</v>
      </c>
    </row>
    <row r="10" spans="1:19">
      <c r="A10" s="3" t="s">
        <v>4112</v>
      </c>
      <c r="B10" s="3"/>
      <c r="C10" s="3">
        <v>2</v>
      </c>
      <c r="D10" s="3">
        <v>1</v>
      </c>
      <c r="E10" s="3" t="s">
        <v>371</v>
      </c>
      <c r="F10" s="3" t="s">
        <v>3787</v>
      </c>
      <c r="G10" s="3" t="s">
        <v>3666</v>
      </c>
      <c r="H10" s="3"/>
      <c r="I10" s="3">
        <v>1</v>
      </c>
      <c r="J10" s="3"/>
      <c r="K10" s="3">
        <v>33</v>
      </c>
      <c r="L10" s="3">
        <v>0</v>
      </c>
      <c r="M10" s="3" t="s">
        <v>24</v>
      </c>
      <c r="N10" s="3"/>
      <c r="O10" s="3">
        <v>2</v>
      </c>
      <c r="P10" s="3">
        <v>1</v>
      </c>
      <c r="Q10" s="3">
        <v>1</v>
      </c>
      <c r="R10" s="6">
        <v>2143949.83</v>
      </c>
      <c r="S10" s="5">
        <v>-9.4899999999999998E-2</v>
      </c>
    </row>
    <row r="11" spans="1:19">
      <c r="A11" s="3" t="s">
        <v>2873</v>
      </c>
      <c r="B11" s="3"/>
      <c r="C11" s="3">
        <v>2</v>
      </c>
      <c r="D11" s="3">
        <v>1</v>
      </c>
      <c r="E11" s="3" t="s">
        <v>149</v>
      </c>
      <c r="F11" s="3" t="s">
        <v>4043</v>
      </c>
      <c r="G11" s="3" t="s">
        <v>4044</v>
      </c>
      <c r="H11" s="3" t="s">
        <v>4045</v>
      </c>
      <c r="I11" s="3">
        <v>1</v>
      </c>
      <c r="J11" s="3"/>
      <c r="K11" s="3"/>
      <c r="L11" s="3"/>
      <c r="M11" s="3"/>
      <c r="N11" s="3"/>
      <c r="O11" s="3">
        <v>2</v>
      </c>
      <c r="P11" s="3">
        <v>1</v>
      </c>
      <c r="Q11" s="3">
        <v>1</v>
      </c>
      <c r="R11" s="3"/>
      <c r="S11" s="3"/>
    </row>
    <row r="12" spans="1:19">
      <c r="A12" s="3" t="s">
        <v>1243</v>
      </c>
      <c r="B12" s="3"/>
      <c r="C12" s="3">
        <v>3</v>
      </c>
      <c r="D12" s="3">
        <v>1</v>
      </c>
      <c r="E12" s="3" t="s">
        <v>422</v>
      </c>
      <c r="F12" s="3" t="s">
        <v>423</v>
      </c>
      <c r="G12" s="3" t="s">
        <v>424</v>
      </c>
      <c r="H12" s="3" t="s">
        <v>376</v>
      </c>
      <c r="I12" s="3">
        <v>1</v>
      </c>
      <c r="J12" s="3"/>
      <c r="K12" s="3">
        <v>0</v>
      </c>
      <c r="L12" s="3">
        <v>1</v>
      </c>
      <c r="M12" s="3"/>
      <c r="N12" s="3" t="s">
        <v>425</v>
      </c>
      <c r="O12" s="3">
        <v>3</v>
      </c>
      <c r="P12" s="3">
        <v>1</v>
      </c>
      <c r="Q12" s="3">
        <v>1</v>
      </c>
      <c r="R12" s="4">
        <v>62626</v>
      </c>
      <c r="S12" s="5">
        <v>0.40029999999999999</v>
      </c>
    </row>
    <row r="13" spans="1:19">
      <c r="A13" s="3" t="s">
        <v>1241</v>
      </c>
      <c r="B13" s="3"/>
      <c r="C13" s="3">
        <v>3</v>
      </c>
      <c r="D13" s="3">
        <v>1</v>
      </c>
      <c r="E13" s="3" t="s">
        <v>422</v>
      </c>
      <c r="F13" s="3" t="s">
        <v>423</v>
      </c>
      <c r="G13" s="3" t="s">
        <v>424</v>
      </c>
      <c r="H13" s="3" t="s">
        <v>376</v>
      </c>
      <c r="I13" s="3">
        <v>1</v>
      </c>
      <c r="J13" s="3"/>
      <c r="K13" s="3">
        <v>0</v>
      </c>
      <c r="L13" s="3">
        <v>1</v>
      </c>
      <c r="M13" s="3"/>
      <c r="N13" s="3" t="s">
        <v>425</v>
      </c>
      <c r="O13" s="3">
        <v>3</v>
      </c>
      <c r="P13" s="3">
        <v>1</v>
      </c>
      <c r="Q13" s="3">
        <v>1</v>
      </c>
      <c r="R13" s="4">
        <v>62626</v>
      </c>
      <c r="S13" s="5">
        <v>0.40029999999999999</v>
      </c>
    </row>
    <row r="14" spans="1:19">
      <c r="A14" s="3" t="s">
        <v>1239</v>
      </c>
      <c r="B14" s="3"/>
      <c r="C14" s="3">
        <v>5</v>
      </c>
      <c r="D14" s="3">
        <v>1</v>
      </c>
      <c r="E14" s="3" t="s">
        <v>533</v>
      </c>
      <c r="F14" s="3" t="s">
        <v>2708</v>
      </c>
      <c r="G14" s="3" t="s">
        <v>2405</v>
      </c>
      <c r="H14" s="3"/>
      <c r="I14" s="3">
        <v>1</v>
      </c>
      <c r="J14" s="3"/>
      <c r="K14" s="3"/>
      <c r="L14" s="3"/>
      <c r="M14" s="3"/>
      <c r="N14" s="3"/>
      <c r="O14" s="3">
        <v>4</v>
      </c>
      <c r="P14" s="3">
        <v>1</v>
      </c>
      <c r="Q14" s="3"/>
      <c r="R14" s="3"/>
      <c r="S14" s="3"/>
    </row>
    <row r="15" spans="1:19">
      <c r="A15" s="3" t="s">
        <v>1237</v>
      </c>
      <c r="B15" s="3"/>
      <c r="C15" s="3">
        <v>4</v>
      </c>
      <c r="D15" s="3">
        <v>1</v>
      </c>
      <c r="E15" s="3" t="s">
        <v>59</v>
      </c>
      <c r="F15" s="3" t="s">
        <v>493</v>
      </c>
      <c r="G15" s="3" t="s">
        <v>131</v>
      </c>
      <c r="H15" s="3" t="s">
        <v>23</v>
      </c>
      <c r="I15" s="3">
        <v>1</v>
      </c>
      <c r="J15" s="3"/>
      <c r="K15" s="3"/>
      <c r="L15" s="3"/>
      <c r="M15" s="3"/>
      <c r="N15" s="3"/>
      <c r="O15" s="3">
        <v>4</v>
      </c>
      <c r="P15" s="3">
        <v>1</v>
      </c>
      <c r="Q15" s="3">
        <v>3</v>
      </c>
      <c r="R15" s="3"/>
      <c r="S15" s="3"/>
    </row>
    <row r="16" spans="1:19">
      <c r="A16" s="3" t="s">
        <v>1235</v>
      </c>
      <c r="B16" s="3"/>
      <c r="C16" s="3">
        <v>4</v>
      </c>
      <c r="D16" s="3">
        <v>1</v>
      </c>
      <c r="E16" s="3" t="s">
        <v>59</v>
      </c>
      <c r="F16" s="3" t="s">
        <v>502</v>
      </c>
      <c r="G16" s="3" t="s">
        <v>29</v>
      </c>
      <c r="H16" s="3"/>
      <c r="I16" s="3">
        <v>1</v>
      </c>
      <c r="J16" s="3"/>
      <c r="K16" s="3"/>
      <c r="L16" s="3"/>
      <c r="M16" s="3"/>
      <c r="N16" s="3"/>
      <c r="O16" s="3">
        <v>4</v>
      </c>
      <c r="P16" s="3">
        <v>1</v>
      </c>
      <c r="Q16" s="3"/>
      <c r="R16" s="3"/>
      <c r="S16" s="3"/>
    </row>
    <row r="17" spans="1:19">
      <c r="A17" s="3" t="s">
        <v>1233</v>
      </c>
      <c r="B17" s="3"/>
      <c r="C17" s="3">
        <v>4</v>
      </c>
      <c r="D17" s="3">
        <v>1</v>
      </c>
      <c r="E17" s="3" t="s">
        <v>482</v>
      </c>
      <c r="F17" s="3" t="s">
        <v>519</v>
      </c>
      <c r="G17" s="3" t="s">
        <v>29</v>
      </c>
      <c r="H17" s="3" t="s">
        <v>520</v>
      </c>
      <c r="I17" s="3">
        <v>1</v>
      </c>
      <c r="J17" s="3"/>
      <c r="K17" s="3"/>
      <c r="L17" s="3"/>
      <c r="M17" s="3"/>
      <c r="N17" s="3"/>
      <c r="O17" s="3">
        <v>4</v>
      </c>
      <c r="P17" s="3">
        <v>1</v>
      </c>
      <c r="Q17" s="3">
        <v>3</v>
      </c>
      <c r="R17" s="6">
        <v>5831.17</v>
      </c>
      <c r="S17" s="5">
        <v>-3.8100000000000002E-2</v>
      </c>
    </row>
    <row r="18" spans="1:19">
      <c r="A18" s="3" t="s">
        <v>1231</v>
      </c>
      <c r="B18" s="3"/>
      <c r="C18" s="3">
        <v>5</v>
      </c>
      <c r="D18" s="3">
        <v>2</v>
      </c>
      <c r="E18" s="3" t="s">
        <v>152</v>
      </c>
      <c r="F18" s="3" t="s">
        <v>2710</v>
      </c>
      <c r="G18" s="3" t="s">
        <v>2405</v>
      </c>
      <c r="H18" s="3" t="s">
        <v>23</v>
      </c>
      <c r="I18" s="3">
        <v>2</v>
      </c>
      <c r="J18" s="3"/>
      <c r="K18" s="3">
        <v>0</v>
      </c>
      <c r="L18" s="3">
        <v>2</v>
      </c>
      <c r="M18" s="3"/>
      <c r="N18" s="3" t="s">
        <v>40</v>
      </c>
      <c r="O18" s="3">
        <v>5</v>
      </c>
      <c r="P18" s="3">
        <v>1</v>
      </c>
      <c r="Q18" s="3"/>
      <c r="R18" s="3"/>
      <c r="S18" s="3"/>
    </row>
    <row r="19" spans="1:19">
      <c r="A19" s="3" t="s">
        <v>1229</v>
      </c>
      <c r="B19" s="3"/>
      <c r="C19" s="3">
        <v>8</v>
      </c>
      <c r="D19" s="3">
        <v>1</v>
      </c>
      <c r="E19" s="3" t="s">
        <v>152</v>
      </c>
      <c r="F19" s="3" t="s">
        <v>3854</v>
      </c>
      <c r="G19" s="3" t="s">
        <v>3666</v>
      </c>
      <c r="H19" s="3"/>
      <c r="I19" s="3">
        <v>1</v>
      </c>
      <c r="J19" s="3"/>
      <c r="K19" s="4">
        <v>3873</v>
      </c>
      <c r="L19" s="3">
        <v>279</v>
      </c>
      <c r="M19" s="3" t="s">
        <v>829</v>
      </c>
      <c r="N19" s="3" t="s">
        <v>25</v>
      </c>
      <c r="O19" s="3">
        <v>6</v>
      </c>
      <c r="P19" s="3">
        <v>1</v>
      </c>
      <c r="Q19" s="3">
        <v>1</v>
      </c>
      <c r="R19" s="6">
        <v>70692245.5</v>
      </c>
      <c r="S19" s="5">
        <v>1.54E-2</v>
      </c>
    </row>
    <row r="20" spans="1:19">
      <c r="A20" s="3" t="s">
        <v>2871</v>
      </c>
      <c r="B20" s="3"/>
      <c r="C20" s="3">
        <v>6</v>
      </c>
      <c r="D20" s="3">
        <v>1</v>
      </c>
      <c r="E20" s="3" t="s">
        <v>73</v>
      </c>
      <c r="F20" s="3" t="s">
        <v>593</v>
      </c>
      <c r="G20" s="3" t="s">
        <v>29</v>
      </c>
      <c r="H20" s="3" t="s">
        <v>39</v>
      </c>
      <c r="I20" s="3">
        <v>1</v>
      </c>
      <c r="J20" s="3"/>
      <c r="K20" s="3"/>
      <c r="L20" s="3"/>
      <c r="M20" s="3"/>
      <c r="N20" s="3"/>
      <c r="O20" s="3">
        <v>6</v>
      </c>
      <c r="P20" s="3">
        <v>1</v>
      </c>
      <c r="Q20" s="3"/>
      <c r="R20" s="3"/>
      <c r="S20" s="3"/>
    </row>
    <row r="21" spans="1:19">
      <c r="A21" s="3" t="s">
        <v>1227</v>
      </c>
      <c r="B21" s="3"/>
      <c r="C21" s="3">
        <v>13</v>
      </c>
      <c r="D21" s="3">
        <v>1</v>
      </c>
      <c r="E21" s="3" t="s">
        <v>2782</v>
      </c>
      <c r="F21" s="3" t="s">
        <v>2783</v>
      </c>
      <c r="G21" s="3" t="s">
        <v>2405</v>
      </c>
      <c r="H21" s="3" t="s">
        <v>23</v>
      </c>
      <c r="I21" s="3">
        <v>1</v>
      </c>
      <c r="J21" s="3"/>
      <c r="K21" s="3"/>
      <c r="L21" s="3"/>
      <c r="M21" s="3"/>
      <c r="N21" s="3"/>
      <c r="O21" s="3">
        <v>7</v>
      </c>
      <c r="P21" s="3">
        <v>1</v>
      </c>
      <c r="Q21" s="3">
        <v>2</v>
      </c>
      <c r="R21" s="3"/>
      <c r="S21" s="3"/>
    </row>
    <row r="22" spans="1:19">
      <c r="A22" s="3" t="s">
        <v>1225</v>
      </c>
      <c r="B22" s="3"/>
      <c r="C22" s="3">
        <v>7</v>
      </c>
      <c r="D22" s="3">
        <v>1</v>
      </c>
      <c r="E22" s="3" t="s">
        <v>70</v>
      </c>
      <c r="F22" s="3" t="s">
        <v>2727</v>
      </c>
      <c r="G22" s="3" t="s">
        <v>2405</v>
      </c>
      <c r="H22" s="3" t="s">
        <v>54</v>
      </c>
      <c r="I22" s="3">
        <v>1</v>
      </c>
      <c r="J22" s="3"/>
      <c r="K22" s="3"/>
      <c r="L22" s="3"/>
      <c r="M22" s="3"/>
      <c r="N22" s="3"/>
      <c r="O22" s="3">
        <v>7</v>
      </c>
      <c r="P22" s="3">
        <v>1</v>
      </c>
      <c r="Q22" s="3"/>
      <c r="R22" s="6">
        <v>2877.83</v>
      </c>
      <c r="S22" s="5">
        <v>-0.38319999999999999</v>
      </c>
    </row>
    <row r="23" spans="1:19">
      <c r="A23" s="3" t="s">
        <v>1223</v>
      </c>
      <c r="B23" s="3"/>
      <c r="C23" s="3">
        <v>9</v>
      </c>
      <c r="D23" s="3">
        <v>2</v>
      </c>
      <c r="E23" s="3" t="s">
        <v>530</v>
      </c>
      <c r="F23" s="3" t="s">
        <v>2744</v>
      </c>
      <c r="G23" s="3" t="s">
        <v>2405</v>
      </c>
      <c r="H23" s="3" t="s">
        <v>23</v>
      </c>
      <c r="I23" s="3">
        <v>2</v>
      </c>
      <c r="J23" s="3"/>
      <c r="K23" s="3"/>
      <c r="L23" s="3"/>
      <c r="M23" s="3"/>
      <c r="N23" s="3"/>
      <c r="O23" s="3">
        <v>7</v>
      </c>
      <c r="P23" s="3">
        <v>1</v>
      </c>
      <c r="Q23" s="3">
        <v>2</v>
      </c>
      <c r="R23" s="3"/>
      <c r="S23" s="3"/>
    </row>
    <row r="24" spans="1:19">
      <c r="A24" s="3" t="s">
        <v>1221</v>
      </c>
      <c r="B24" s="3"/>
      <c r="C24" s="3">
        <v>7</v>
      </c>
      <c r="D24" s="3">
        <v>2</v>
      </c>
      <c r="E24" s="3" t="s">
        <v>653</v>
      </c>
      <c r="F24" s="3" t="s">
        <v>2725</v>
      </c>
      <c r="G24" s="3" t="s">
        <v>2405</v>
      </c>
      <c r="H24" s="3" t="s">
        <v>376</v>
      </c>
      <c r="I24" s="3">
        <v>2</v>
      </c>
      <c r="J24" s="3"/>
      <c r="K24" s="3">
        <v>2</v>
      </c>
      <c r="L24" s="3">
        <v>5</v>
      </c>
      <c r="M24" s="3" t="s">
        <v>698</v>
      </c>
      <c r="N24" s="3" t="s">
        <v>294</v>
      </c>
      <c r="O24" s="3">
        <v>7</v>
      </c>
      <c r="P24" s="3">
        <v>1</v>
      </c>
      <c r="Q24" s="3">
        <v>1</v>
      </c>
      <c r="R24" s="6">
        <v>45781.33</v>
      </c>
      <c r="S24" s="5">
        <v>-0.16200000000000001</v>
      </c>
    </row>
    <row r="25" spans="1:19">
      <c r="A25" s="3" t="s">
        <v>1219</v>
      </c>
      <c r="B25" s="3"/>
      <c r="C25" s="3">
        <v>8</v>
      </c>
      <c r="D25" s="3">
        <v>2</v>
      </c>
      <c r="E25" s="3" t="s">
        <v>656</v>
      </c>
      <c r="F25" s="3" t="s">
        <v>657</v>
      </c>
      <c r="G25" s="3" t="s">
        <v>53</v>
      </c>
      <c r="H25" s="3"/>
      <c r="I25" s="3">
        <v>2</v>
      </c>
      <c r="J25" s="3"/>
      <c r="K25" s="3"/>
      <c r="L25" s="3"/>
      <c r="M25" s="3"/>
      <c r="N25" s="3"/>
      <c r="O25" s="3">
        <v>8</v>
      </c>
      <c r="P25" s="3">
        <v>1</v>
      </c>
      <c r="Q25" s="3">
        <v>3</v>
      </c>
      <c r="R25" s="3"/>
      <c r="S25" s="3"/>
    </row>
    <row r="26" spans="1:19">
      <c r="A26" s="3" t="s">
        <v>1216</v>
      </c>
      <c r="B26" s="3"/>
      <c r="C26" s="3">
        <v>8</v>
      </c>
      <c r="D26" s="3">
        <v>3</v>
      </c>
      <c r="E26" s="3" t="s">
        <v>59</v>
      </c>
      <c r="F26" s="3" t="s">
        <v>2742</v>
      </c>
      <c r="G26" s="3" t="s">
        <v>2405</v>
      </c>
      <c r="H26" s="3" t="s">
        <v>54</v>
      </c>
      <c r="I26" s="3">
        <v>3</v>
      </c>
      <c r="J26" s="3"/>
      <c r="K26" s="3"/>
      <c r="L26" s="3"/>
      <c r="M26" s="3"/>
      <c r="N26" s="3"/>
      <c r="O26" s="3">
        <v>8</v>
      </c>
      <c r="P26" s="3">
        <v>1</v>
      </c>
      <c r="Q26" s="3">
        <v>5</v>
      </c>
      <c r="R26" s="3"/>
      <c r="S26" s="3"/>
    </row>
    <row r="27" spans="1:19">
      <c r="A27" s="3" t="s">
        <v>1216</v>
      </c>
      <c r="B27" s="3"/>
      <c r="C27" s="3">
        <v>11</v>
      </c>
      <c r="D27" s="3">
        <v>2</v>
      </c>
      <c r="E27" s="3" t="s">
        <v>196</v>
      </c>
      <c r="F27" s="3" t="s">
        <v>2765</v>
      </c>
      <c r="G27" s="3" t="s">
        <v>2405</v>
      </c>
      <c r="H27" s="3" t="s">
        <v>54</v>
      </c>
      <c r="I27" s="3">
        <v>2</v>
      </c>
      <c r="J27" s="3"/>
      <c r="K27" s="3">
        <v>0</v>
      </c>
      <c r="L27" s="3">
        <v>1</v>
      </c>
      <c r="M27" s="3"/>
      <c r="N27" s="3" t="s">
        <v>77</v>
      </c>
      <c r="O27" s="3">
        <v>9</v>
      </c>
      <c r="P27" s="3">
        <v>1</v>
      </c>
      <c r="Q27" s="3">
        <v>7</v>
      </c>
      <c r="R27" s="3"/>
      <c r="S27" s="3"/>
    </row>
    <row r="28" spans="1:19">
      <c r="A28" s="3" t="s">
        <v>3900</v>
      </c>
      <c r="B28" s="3"/>
      <c r="C28" s="3">
        <v>13</v>
      </c>
      <c r="D28" s="3">
        <v>3</v>
      </c>
      <c r="E28" s="3" t="s">
        <v>2785</v>
      </c>
      <c r="F28" s="3" t="s">
        <v>2786</v>
      </c>
      <c r="G28" s="3" t="s">
        <v>2780</v>
      </c>
      <c r="H28" s="3" t="s">
        <v>54</v>
      </c>
      <c r="I28" s="3">
        <v>3</v>
      </c>
      <c r="J28" s="3"/>
      <c r="K28" s="3">
        <v>0</v>
      </c>
      <c r="L28" s="3">
        <v>1</v>
      </c>
      <c r="M28" s="3"/>
      <c r="N28" s="3" t="s">
        <v>40</v>
      </c>
      <c r="O28" s="3">
        <v>9</v>
      </c>
      <c r="P28" s="3">
        <v>1</v>
      </c>
      <c r="Q28" s="3">
        <v>4</v>
      </c>
      <c r="R28" s="3"/>
      <c r="S28" s="3"/>
    </row>
    <row r="29" spans="1:19">
      <c r="A29" s="3" t="s">
        <v>1214</v>
      </c>
      <c r="B29" s="3"/>
      <c r="C29" s="3">
        <v>16</v>
      </c>
      <c r="D29" s="3">
        <v>4</v>
      </c>
      <c r="E29" s="3" t="s">
        <v>1459</v>
      </c>
      <c r="F29" s="3" t="s">
        <v>2804</v>
      </c>
      <c r="G29" s="3" t="s">
        <v>2405</v>
      </c>
      <c r="H29" s="3" t="s">
        <v>1145</v>
      </c>
      <c r="I29" s="3">
        <v>4</v>
      </c>
      <c r="J29" s="3"/>
      <c r="K29" s="3"/>
      <c r="L29" s="3"/>
      <c r="M29" s="3"/>
      <c r="N29" s="3"/>
      <c r="O29" s="3">
        <v>10</v>
      </c>
      <c r="P29" s="3">
        <v>1</v>
      </c>
      <c r="Q29" s="3">
        <v>4</v>
      </c>
      <c r="R29" s="3"/>
      <c r="S29" s="3"/>
    </row>
    <row r="30" spans="1:19">
      <c r="A30" s="3" t="s">
        <v>1212</v>
      </c>
      <c r="B30" s="3"/>
      <c r="C30" s="3">
        <v>12</v>
      </c>
      <c r="D30" s="3">
        <v>1</v>
      </c>
      <c r="E30" s="3" t="s">
        <v>73</v>
      </c>
      <c r="F30" s="3" t="s">
        <v>3877</v>
      </c>
      <c r="G30" s="3" t="s">
        <v>3666</v>
      </c>
      <c r="H30" s="3" t="s">
        <v>1193</v>
      </c>
      <c r="I30" s="3">
        <v>1</v>
      </c>
      <c r="J30" s="3"/>
      <c r="K30" s="3"/>
      <c r="L30" s="3"/>
      <c r="M30" s="3"/>
      <c r="N30" s="3"/>
      <c r="O30" s="3">
        <v>11</v>
      </c>
      <c r="P30" s="3">
        <v>1</v>
      </c>
      <c r="Q30" s="3">
        <v>2</v>
      </c>
      <c r="R30" s="6">
        <v>2474.67</v>
      </c>
      <c r="S30" s="5">
        <v>-0.30480000000000002</v>
      </c>
    </row>
    <row r="31" spans="1:19">
      <c r="A31" s="3" t="s">
        <v>1208</v>
      </c>
      <c r="B31" s="3"/>
      <c r="C31" s="3">
        <v>13</v>
      </c>
      <c r="D31" s="3">
        <v>1</v>
      </c>
      <c r="E31" s="3" t="s">
        <v>152</v>
      </c>
      <c r="F31" s="3" t="s">
        <v>810</v>
      </c>
      <c r="G31" s="3" t="s">
        <v>29</v>
      </c>
      <c r="H31" s="3"/>
      <c r="I31" s="3">
        <v>1</v>
      </c>
      <c r="J31" s="3"/>
      <c r="K31" s="3">
        <v>24</v>
      </c>
      <c r="L31" s="3">
        <v>0</v>
      </c>
      <c r="M31" s="3" t="s">
        <v>811</v>
      </c>
      <c r="N31" s="3"/>
      <c r="O31" s="3">
        <v>12</v>
      </c>
      <c r="P31" s="3">
        <v>1</v>
      </c>
      <c r="Q31" s="3">
        <v>4</v>
      </c>
      <c r="R31" s="6">
        <v>44232405.670000002</v>
      </c>
      <c r="S31" s="5">
        <v>2.7000000000000001E-3</v>
      </c>
    </row>
    <row r="32" spans="1:19">
      <c r="A32" s="3" t="s">
        <v>1210</v>
      </c>
      <c r="B32" s="3"/>
      <c r="C32" s="3">
        <v>12</v>
      </c>
      <c r="D32" s="3">
        <v>1</v>
      </c>
      <c r="E32" s="3" t="s">
        <v>792</v>
      </c>
      <c r="F32" s="3" t="s">
        <v>793</v>
      </c>
      <c r="G32" s="3" t="s">
        <v>29</v>
      </c>
      <c r="H32" s="3" t="s">
        <v>39</v>
      </c>
      <c r="I32" s="3">
        <v>1</v>
      </c>
      <c r="J32" s="3"/>
      <c r="K32" s="3"/>
      <c r="L32" s="3"/>
      <c r="M32" s="3"/>
      <c r="N32" s="3"/>
      <c r="O32" s="3">
        <v>12</v>
      </c>
      <c r="P32" s="3">
        <v>1</v>
      </c>
      <c r="Q32" s="3">
        <v>1</v>
      </c>
      <c r="R32" s="3"/>
      <c r="S32" s="3"/>
    </row>
    <row r="33" spans="1:19">
      <c r="A33" s="3" t="s">
        <v>1206</v>
      </c>
      <c r="B33" s="3"/>
      <c r="C33" s="3">
        <v>14</v>
      </c>
      <c r="D33" s="3">
        <v>1</v>
      </c>
      <c r="E33" s="3" t="s">
        <v>196</v>
      </c>
      <c r="F33" s="3" t="s">
        <v>832</v>
      </c>
      <c r="G33" s="3" t="s">
        <v>29</v>
      </c>
      <c r="H33" s="3"/>
      <c r="I33" s="3">
        <v>1</v>
      </c>
      <c r="J33" s="3"/>
      <c r="K33" s="3"/>
      <c r="L33" s="3"/>
      <c r="M33" s="3"/>
      <c r="N33" s="3"/>
      <c r="O33" s="3">
        <v>14</v>
      </c>
      <c r="P33" s="3">
        <v>1</v>
      </c>
      <c r="Q33" s="3">
        <v>3</v>
      </c>
      <c r="R33" s="3"/>
      <c r="S33" s="3"/>
    </row>
    <row r="34" spans="1:19">
      <c r="A34" s="3" t="s">
        <v>1206</v>
      </c>
      <c r="B34" s="3"/>
      <c r="C34" s="3">
        <v>15</v>
      </c>
      <c r="D34" s="3">
        <v>1</v>
      </c>
      <c r="E34" s="3" t="s">
        <v>59</v>
      </c>
      <c r="F34" s="3" t="s">
        <v>836</v>
      </c>
      <c r="G34" s="3" t="s">
        <v>103</v>
      </c>
      <c r="H34" s="3" t="s">
        <v>376</v>
      </c>
      <c r="I34" s="3">
        <v>1</v>
      </c>
      <c r="J34" s="3">
        <v>24</v>
      </c>
      <c r="K34" s="3"/>
      <c r="L34" s="3"/>
      <c r="M34" s="3"/>
      <c r="N34" s="3"/>
      <c r="O34" s="3">
        <v>15</v>
      </c>
      <c r="P34" s="3">
        <v>1</v>
      </c>
      <c r="Q34" s="3">
        <v>7</v>
      </c>
      <c r="R34" s="3"/>
      <c r="S34" s="3"/>
    </row>
    <row r="35" spans="1:19">
      <c r="A35" s="3" t="s">
        <v>3897</v>
      </c>
      <c r="B35" s="3"/>
      <c r="C35" s="3">
        <v>15</v>
      </c>
      <c r="D35" s="3">
        <v>1</v>
      </c>
      <c r="E35" s="3" t="s">
        <v>59</v>
      </c>
      <c r="F35" s="3" t="s">
        <v>836</v>
      </c>
      <c r="G35" s="3" t="s">
        <v>103</v>
      </c>
      <c r="H35" s="3" t="s">
        <v>376</v>
      </c>
      <c r="I35" s="3">
        <v>1</v>
      </c>
      <c r="J35" s="3">
        <v>24</v>
      </c>
      <c r="K35" s="3"/>
      <c r="L35" s="3"/>
      <c r="M35" s="3"/>
      <c r="N35" s="3"/>
      <c r="O35" s="3">
        <v>15</v>
      </c>
      <c r="P35" s="3">
        <v>1</v>
      </c>
      <c r="Q35" s="3">
        <v>7</v>
      </c>
      <c r="R35" s="3"/>
      <c r="S35" s="3"/>
    </row>
    <row r="36" spans="1:19">
      <c r="A36" s="3" t="s">
        <v>1204</v>
      </c>
      <c r="B36" s="3"/>
      <c r="C36" s="3">
        <v>15</v>
      </c>
      <c r="D36" s="3">
        <v>3</v>
      </c>
      <c r="E36" s="3" t="s">
        <v>93</v>
      </c>
      <c r="F36" s="3" t="s">
        <v>2798</v>
      </c>
      <c r="G36" s="3" t="s">
        <v>2405</v>
      </c>
      <c r="H36" s="3"/>
      <c r="I36" s="3">
        <v>3</v>
      </c>
      <c r="J36" s="3"/>
      <c r="K36" s="3"/>
      <c r="L36" s="3"/>
      <c r="M36" s="3"/>
      <c r="N36" s="3"/>
      <c r="O36" s="3">
        <v>15</v>
      </c>
      <c r="P36" s="3">
        <v>1</v>
      </c>
      <c r="Q36" s="3">
        <v>10</v>
      </c>
      <c r="R36" s="3"/>
      <c r="S36" s="3"/>
    </row>
    <row r="37" spans="1:19">
      <c r="A37" s="3" t="s">
        <v>2869</v>
      </c>
      <c r="B37" s="3"/>
      <c r="C37" s="3">
        <v>18</v>
      </c>
      <c r="D37" s="3">
        <v>4</v>
      </c>
      <c r="E37" s="3" t="s">
        <v>871</v>
      </c>
      <c r="F37" s="3" t="s">
        <v>872</v>
      </c>
      <c r="G37" s="3" t="s">
        <v>29</v>
      </c>
      <c r="H37" s="3" t="s">
        <v>39</v>
      </c>
      <c r="I37" s="3">
        <v>4</v>
      </c>
      <c r="J37" s="3"/>
      <c r="K37" s="3"/>
      <c r="L37" s="3"/>
      <c r="M37" s="3"/>
      <c r="N37" s="3"/>
      <c r="O37" s="3">
        <v>16</v>
      </c>
      <c r="P37" s="3">
        <v>1</v>
      </c>
      <c r="Q37" s="3"/>
      <c r="R37" s="3"/>
      <c r="S37" s="3"/>
    </row>
    <row r="38" spans="1:19">
      <c r="A38" s="3" t="s">
        <v>2869</v>
      </c>
      <c r="B38" s="3"/>
      <c r="C38" s="3">
        <v>20</v>
      </c>
      <c r="D38" s="3">
        <v>8</v>
      </c>
      <c r="E38" s="3" t="s">
        <v>59</v>
      </c>
      <c r="F38" s="3" t="s">
        <v>889</v>
      </c>
      <c r="G38" s="3" t="s">
        <v>29</v>
      </c>
      <c r="H38" s="3" t="s">
        <v>23</v>
      </c>
      <c r="I38" s="3">
        <v>8</v>
      </c>
      <c r="J38" s="3"/>
      <c r="K38" s="3"/>
      <c r="L38" s="3"/>
      <c r="M38" s="3"/>
      <c r="N38" s="3"/>
      <c r="O38" s="3">
        <v>17</v>
      </c>
      <c r="P38" s="3">
        <v>1</v>
      </c>
      <c r="Q38" s="3"/>
      <c r="R38" s="3"/>
      <c r="S38" s="3"/>
    </row>
    <row r="39" spans="1:19">
      <c r="A39" s="3" t="s">
        <v>1202</v>
      </c>
      <c r="B39" s="3"/>
      <c r="C39" s="3">
        <v>24</v>
      </c>
      <c r="D39" s="3">
        <v>1</v>
      </c>
      <c r="E39" s="3" t="s">
        <v>945</v>
      </c>
      <c r="F39" s="3" t="s">
        <v>946</v>
      </c>
      <c r="G39" s="3" t="s">
        <v>29</v>
      </c>
      <c r="H39" s="3" t="s">
        <v>39</v>
      </c>
      <c r="I39" s="3">
        <v>1</v>
      </c>
      <c r="J39" s="3">
        <v>13</v>
      </c>
      <c r="K39" s="3"/>
      <c r="L39" s="3"/>
      <c r="M39" s="3"/>
      <c r="N39" s="3"/>
      <c r="O39" s="3">
        <v>24</v>
      </c>
      <c r="P39" s="3">
        <v>1</v>
      </c>
      <c r="Q39" s="3"/>
      <c r="R39" s="3"/>
      <c r="S39" s="3"/>
    </row>
    <row r="40" spans="1:19">
      <c r="A40" s="3" t="s">
        <v>2867</v>
      </c>
      <c r="B40" s="3"/>
      <c r="C40" s="3">
        <v>41</v>
      </c>
      <c r="D40" s="3">
        <v>6</v>
      </c>
      <c r="E40" s="3" t="s">
        <v>134</v>
      </c>
      <c r="F40" s="3" t="s">
        <v>1045</v>
      </c>
      <c r="G40" s="3" t="s">
        <v>29</v>
      </c>
      <c r="H40" s="3" t="s">
        <v>39</v>
      </c>
      <c r="I40" s="3">
        <v>6</v>
      </c>
      <c r="J40" s="3"/>
      <c r="K40" s="3"/>
      <c r="L40" s="3"/>
      <c r="M40" s="3"/>
      <c r="N40" s="3"/>
      <c r="O40" s="3">
        <v>40</v>
      </c>
      <c r="P40" s="3">
        <v>1</v>
      </c>
      <c r="Q40" s="3">
        <v>1</v>
      </c>
      <c r="R40" s="3"/>
      <c r="S40" s="3"/>
    </row>
    <row r="41" spans="1:19">
      <c r="A41" s="3" t="s">
        <v>1199</v>
      </c>
      <c r="B41" s="3"/>
      <c r="C41" s="3">
        <v>4</v>
      </c>
      <c r="D41" s="3">
        <v>1</v>
      </c>
      <c r="E41" s="3" t="s">
        <v>45</v>
      </c>
      <c r="F41" s="3" t="s">
        <v>3573</v>
      </c>
      <c r="G41" s="3" t="s">
        <v>3556</v>
      </c>
      <c r="H41" s="3" t="s">
        <v>23</v>
      </c>
      <c r="I41" s="3">
        <v>1</v>
      </c>
      <c r="J41" s="3"/>
      <c r="K41" s="3"/>
      <c r="L41" s="3"/>
      <c r="M41" s="3"/>
      <c r="N41" s="3"/>
      <c r="O41" s="3">
        <v>2</v>
      </c>
      <c r="P41" s="3">
        <v>2</v>
      </c>
      <c r="Q41" s="3"/>
      <c r="R41" s="3"/>
      <c r="S41" s="3"/>
    </row>
    <row r="42" spans="1:19">
      <c r="A42" s="3" t="s">
        <v>1196</v>
      </c>
      <c r="B42" s="3"/>
      <c r="C42" s="3">
        <v>3</v>
      </c>
      <c r="D42" s="3">
        <v>1</v>
      </c>
      <c r="E42" s="3" t="s">
        <v>3799</v>
      </c>
      <c r="F42" s="3" t="s">
        <v>3800</v>
      </c>
      <c r="G42" s="3" t="s">
        <v>3666</v>
      </c>
      <c r="H42" s="3"/>
      <c r="I42" s="3">
        <v>1</v>
      </c>
      <c r="J42" s="3"/>
      <c r="K42" s="3">
        <v>199</v>
      </c>
      <c r="L42" s="3">
        <v>13</v>
      </c>
      <c r="M42" s="3" t="s">
        <v>3801</v>
      </c>
      <c r="N42" s="3" t="s">
        <v>3693</v>
      </c>
      <c r="O42" s="3">
        <v>2</v>
      </c>
      <c r="P42" s="3">
        <v>2</v>
      </c>
      <c r="Q42" s="3"/>
      <c r="R42" s="6">
        <v>10772679.17</v>
      </c>
      <c r="S42" s="5">
        <v>-0.27200000000000002</v>
      </c>
    </row>
    <row r="43" spans="1:19">
      <c r="A43" s="3" t="s">
        <v>1191</v>
      </c>
      <c r="B43" s="3"/>
      <c r="C43" s="3">
        <v>2</v>
      </c>
      <c r="D43" s="3">
        <v>1</v>
      </c>
      <c r="E43" s="3" t="s">
        <v>1166</v>
      </c>
      <c r="F43" s="3" t="s">
        <v>3793</v>
      </c>
      <c r="G43" s="3" t="s">
        <v>3745</v>
      </c>
      <c r="H43" s="3" t="s">
        <v>684</v>
      </c>
      <c r="I43" s="3">
        <v>1</v>
      </c>
      <c r="J43" s="3"/>
      <c r="K43" s="3"/>
      <c r="L43" s="3"/>
      <c r="M43" s="3"/>
      <c r="N43" s="3"/>
      <c r="O43" s="3">
        <v>2</v>
      </c>
      <c r="P43" s="3">
        <v>2</v>
      </c>
      <c r="Q43" s="3"/>
      <c r="R43" s="3"/>
      <c r="S43" s="3"/>
    </row>
    <row r="44" spans="1:19">
      <c r="A44" s="3" t="s">
        <v>1191</v>
      </c>
      <c r="B44" s="3"/>
      <c r="C44" s="3">
        <v>4</v>
      </c>
      <c r="D44" s="3">
        <v>1</v>
      </c>
      <c r="E44" s="3" t="s">
        <v>3668</v>
      </c>
      <c r="F44" s="3" t="s">
        <v>3838</v>
      </c>
      <c r="G44" s="3" t="s">
        <v>3745</v>
      </c>
      <c r="H44" s="3" t="s">
        <v>54</v>
      </c>
      <c r="I44" s="3">
        <v>1</v>
      </c>
      <c r="J44" s="3"/>
      <c r="K44" s="3"/>
      <c r="L44" s="3"/>
      <c r="M44" s="3"/>
      <c r="N44" s="3"/>
      <c r="O44" s="3">
        <v>3</v>
      </c>
      <c r="P44" s="3">
        <v>2</v>
      </c>
      <c r="Q44" s="3"/>
      <c r="R44" s="3"/>
      <c r="S44" s="3"/>
    </row>
    <row r="45" spans="1:19">
      <c r="A45" s="3" t="s">
        <v>1194</v>
      </c>
      <c r="B45" s="3"/>
      <c r="C45" s="3">
        <v>5</v>
      </c>
      <c r="D45" s="3">
        <v>1</v>
      </c>
      <c r="E45" s="3" t="s">
        <v>561</v>
      </c>
      <c r="F45" s="3" t="s">
        <v>562</v>
      </c>
      <c r="G45" s="3" t="s">
        <v>29</v>
      </c>
      <c r="H45" s="3" t="s">
        <v>23</v>
      </c>
      <c r="I45" s="3">
        <v>1</v>
      </c>
      <c r="J45" s="3">
        <v>10</v>
      </c>
      <c r="K45" s="3"/>
      <c r="L45" s="3"/>
      <c r="M45" s="3"/>
      <c r="N45" s="3"/>
      <c r="O45" s="3">
        <v>5</v>
      </c>
      <c r="P45" s="3">
        <v>2</v>
      </c>
      <c r="Q45" s="3">
        <v>1</v>
      </c>
      <c r="R45" s="3"/>
      <c r="S45" s="5">
        <v>-0.61339999999999995</v>
      </c>
    </row>
    <row r="46" spans="1:19">
      <c r="A46" s="3" t="s">
        <v>1194</v>
      </c>
      <c r="B46" s="3"/>
      <c r="C46" s="3">
        <v>5</v>
      </c>
      <c r="D46" s="3">
        <v>1</v>
      </c>
      <c r="E46" s="3" t="s">
        <v>482</v>
      </c>
      <c r="F46" s="3" t="s">
        <v>3842</v>
      </c>
      <c r="G46" s="3" t="s">
        <v>3666</v>
      </c>
      <c r="H46" s="3"/>
      <c r="I46" s="3">
        <v>1</v>
      </c>
      <c r="J46" s="3"/>
      <c r="K46" s="3"/>
      <c r="L46" s="3"/>
      <c r="M46" s="3"/>
      <c r="N46" s="3"/>
      <c r="O46" s="3">
        <v>5</v>
      </c>
      <c r="P46" s="3">
        <v>2</v>
      </c>
      <c r="Q46" s="3">
        <v>1</v>
      </c>
      <c r="R46" s="6">
        <v>2995414.17</v>
      </c>
      <c r="S46" s="5">
        <v>-6.2199999999999998E-2</v>
      </c>
    </row>
    <row r="47" spans="1:19">
      <c r="A47" s="3" t="s">
        <v>1189</v>
      </c>
      <c r="B47" s="3"/>
      <c r="C47" s="3">
        <v>6</v>
      </c>
      <c r="D47" s="3">
        <v>1</v>
      </c>
      <c r="E47" s="3" t="s">
        <v>174</v>
      </c>
      <c r="F47" s="3" t="s">
        <v>2712</v>
      </c>
      <c r="G47" s="3" t="s">
        <v>2713</v>
      </c>
      <c r="H47" s="3" t="s">
        <v>2714</v>
      </c>
      <c r="I47" s="3">
        <v>1</v>
      </c>
      <c r="J47" s="3">
        <v>1</v>
      </c>
      <c r="K47" s="3"/>
      <c r="L47" s="3"/>
      <c r="M47" s="3"/>
      <c r="N47" s="3"/>
      <c r="O47" s="3">
        <v>6</v>
      </c>
      <c r="P47" s="3">
        <v>2</v>
      </c>
      <c r="Q47" s="3">
        <v>6</v>
      </c>
      <c r="R47" s="3"/>
      <c r="S47" s="3"/>
    </row>
    <row r="48" spans="1:19">
      <c r="A48" s="3" t="s">
        <v>1187</v>
      </c>
      <c r="B48" s="3"/>
      <c r="C48" s="3">
        <v>6</v>
      </c>
      <c r="D48" s="3">
        <v>1</v>
      </c>
      <c r="E48" s="3" t="s">
        <v>174</v>
      </c>
      <c r="F48" s="3" t="s">
        <v>2712</v>
      </c>
      <c r="G48" s="3" t="s">
        <v>2713</v>
      </c>
      <c r="H48" s="3" t="s">
        <v>2714</v>
      </c>
      <c r="I48" s="3">
        <v>1</v>
      </c>
      <c r="J48" s="3">
        <v>1</v>
      </c>
      <c r="K48" s="3"/>
      <c r="L48" s="3"/>
      <c r="M48" s="3"/>
      <c r="N48" s="3"/>
      <c r="O48" s="3">
        <v>6</v>
      </c>
      <c r="P48" s="3">
        <v>2</v>
      </c>
      <c r="Q48" s="3">
        <v>6</v>
      </c>
      <c r="R48" s="3"/>
      <c r="S48" s="3"/>
    </row>
    <row r="49" spans="1:19">
      <c r="A49" s="3" t="s">
        <v>1185</v>
      </c>
      <c r="B49" s="3"/>
      <c r="C49" s="3">
        <v>9</v>
      </c>
      <c r="D49" s="3">
        <v>1</v>
      </c>
      <c r="E49" s="3" t="s">
        <v>636</v>
      </c>
      <c r="F49" s="3" t="s">
        <v>692</v>
      </c>
      <c r="G49" s="3" t="s">
        <v>131</v>
      </c>
      <c r="H49" s="3"/>
      <c r="I49" s="3">
        <v>1</v>
      </c>
      <c r="J49" s="3"/>
      <c r="K49" s="3">
        <v>0</v>
      </c>
      <c r="L49" s="3">
        <v>9</v>
      </c>
      <c r="M49" s="3"/>
      <c r="N49" s="3" t="s">
        <v>40</v>
      </c>
      <c r="O49" s="3">
        <v>7</v>
      </c>
      <c r="P49" s="3">
        <v>2</v>
      </c>
      <c r="Q49" s="3">
        <v>1</v>
      </c>
      <c r="R49" s="6">
        <v>4785.5</v>
      </c>
      <c r="S49" s="5">
        <v>-0.63780000000000003</v>
      </c>
    </row>
    <row r="50" spans="1:19">
      <c r="A50" s="3" t="s">
        <v>1181</v>
      </c>
      <c r="B50" s="3"/>
      <c r="C50" s="3">
        <v>7</v>
      </c>
      <c r="D50" s="3">
        <v>1</v>
      </c>
      <c r="E50" s="3" t="s">
        <v>27</v>
      </c>
      <c r="F50" s="3" t="s">
        <v>629</v>
      </c>
      <c r="G50" s="3" t="s">
        <v>131</v>
      </c>
      <c r="H50" s="3" t="s">
        <v>23</v>
      </c>
      <c r="I50" s="3">
        <v>1</v>
      </c>
      <c r="J50" s="3"/>
      <c r="K50" s="3"/>
      <c r="L50" s="3"/>
      <c r="M50" s="3"/>
      <c r="N50" s="3"/>
      <c r="O50" s="3">
        <v>7</v>
      </c>
      <c r="P50" s="3">
        <v>2</v>
      </c>
      <c r="Q50" s="3">
        <v>7</v>
      </c>
      <c r="R50" s="3"/>
      <c r="S50" s="3"/>
    </row>
    <row r="51" spans="1:19">
      <c r="A51" s="3" t="s">
        <v>1183</v>
      </c>
      <c r="B51" s="3"/>
      <c r="C51" s="3">
        <v>7</v>
      </c>
      <c r="D51" s="3">
        <v>1</v>
      </c>
      <c r="E51" s="3" t="s">
        <v>157</v>
      </c>
      <c r="F51" s="3" t="s">
        <v>631</v>
      </c>
      <c r="G51" s="3" t="s">
        <v>284</v>
      </c>
      <c r="H51" s="3" t="s">
        <v>23</v>
      </c>
      <c r="I51" s="3">
        <v>1</v>
      </c>
      <c r="J51" s="3"/>
      <c r="K51" s="3">
        <v>0</v>
      </c>
      <c r="L51" s="3">
        <v>1</v>
      </c>
      <c r="M51" s="3"/>
      <c r="N51" s="3" t="s">
        <v>40</v>
      </c>
      <c r="O51" s="3">
        <v>7</v>
      </c>
      <c r="P51" s="3">
        <v>2</v>
      </c>
      <c r="Q51" s="3"/>
      <c r="R51" s="3"/>
      <c r="S51" s="3"/>
    </row>
    <row r="52" spans="1:19">
      <c r="A52" s="3" t="s">
        <v>1179</v>
      </c>
      <c r="B52" s="3"/>
      <c r="C52" s="3">
        <v>7</v>
      </c>
      <c r="D52" s="3">
        <v>1</v>
      </c>
      <c r="E52" s="3" t="s">
        <v>157</v>
      </c>
      <c r="F52" s="3" t="s">
        <v>631</v>
      </c>
      <c r="G52" s="3" t="s">
        <v>284</v>
      </c>
      <c r="H52" s="3" t="s">
        <v>23</v>
      </c>
      <c r="I52" s="3">
        <v>1</v>
      </c>
      <c r="J52" s="3"/>
      <c r="K52" s="3">
        <v>0</v>
      </c>
      <c r="L52" s="3">
        <v>1</v>
      </c>
      <c r="M52" s="3"/>
      <c r="N52" s="3" t="s">
        <v>40</v>
      </c>
      <c r="O52" s="3">
        <v>7</v>
      </c>
      <c r="P52" s="3">
        <v>2</v>
      </c>
      <c r="Q52" s="3"/>
      <c r="R52" s="3"/>
      <c r="S52" s="3"/>
    </row>
    <row r="53" spans="1:19">
      <c r="A53" s="3" t="s">
        <v>4110</v>
      </c>
      <c r="B53" s="3"/>
      <c r="C53" s="3">
        <v>7</v>
      </c>
      <c r="D53" s="3">
        <v>1</v>
      </c>
      <c r="E53" s="3" t="s">
        <v>157</v>
      </c>
      <c r="F53" s="3" t="s">
        <v>631</v>
      </c>
      <c r="G53" s="3" t="s">
        <v>284</v>
      </c>
      <c r="H53" s="3" t="s">
        <v>23</v>
      </c>
      <c r="I53" s="3">
        <v>1</v>
      </c>
      <c r="J53" s="3"/>
      <c r="K53" s="3">
        <v>0</v>
      </c>
      <c r="L53" s="3">
        <v>1</v>
      </c>
      <c r="M53" s="3"/>
      <c r="N53" s="3" t="s">
        <v>40</v>
      </c>
      <c r="O53" s="3">
        <v>7</v>
      </c>
      <c r="P53" s="3">
        <v>2</v>
      </c>
      <c r="Q53" s="3"/>
      <c r="R53" s="3"/>
      <c r="S53" s="3"/>
    </row>
    <row r="54" spans="1:19">
      <c r="A54" s="3" t="s">
        <v>1176</v>
      </c>
      <c r="B54" s="3"/>
      <c r="C54" s="3">
        <v>8</v>
      </c>
      <c r="D54" s="3">
        <v>1</v>
      </c>
      <c r="E54" s="3" t="s">
        <v>27</v>
      </c>
      <c r="F54" s="3" t="s">
        <v>671</v>
      </c>
      <c r="G54" s="3" t="s">
        <v>29</v>
      </c>
      <c r="H54" s="3" t="s">
        <v>39</v>
      </c>
      <c r="I54" s="3">
        <v>1</v>
      </c>
      <c r="J54" s="3"/>
      <c r="K54" s="3"/>
      <c r="L54" s="3"/>
      <c r="M54" s="3"/>
      <c r="N54" s="3"/>
      <c r="O54" s="3">
        <v>8</v>
      </c>
      <c r="P54" s="3">
        <v>2</v>
      </c>
      <c r="Q54" s="3"/>
      <c r="R54" s="3"/>
      <c r="S54" s="3"/>
    </row>
    <row r="55" spans="1:19">
      <c r="A55" s="3" t="s">
        <v>1174</v>
      </c>
      <c r="B55" s="3"/>
      <c r="C55" s="3">
        <v>10</v>
      </c>
      <c r="D55" s="3">
        <v>1</v>
      </c>
      <c r="E55" s="3" t="s">
        <v>70</v>
      </c>
      <c r="F55" s="3" t="s">
        <v>3869</v>
      </c>
      <c r="G55" s="3" t="s">
        <v>3666</v>
      </c>
      <c r="H55" s="3" t="s">
        <v>852</v>
      </c>
      <c r="I55" s="3">
        <v>1</v>
      </c>
      <c r="J55" s="3"/>
      <c r="K55" s="3"/>
      <c r="L55" s="3"/>
      <c r="M55" s="3"/>
      <c r="N55" s="3"/>
      <c r="O55" s="3">
        <v>9</v>
      </c>
      <c r="P55" s="3">
        <v>2</v>
      </c>
      <c r="Q55" s="3">
        <v>6</v>
      </c>
      <c r="R55" s="6">
        <v>26527.5</v>
      </c>
      <c r="S55" s="5">
        <v>0.40160000000000001</v>
      </c>
    </row>
    <row r="56" spans="1:19">
      <c r="A56" s="3" t="s">
        <v>1172</v>
      </c>
      <c r="B56" s="3"/>
      <c r="C56" s="3">
        <v>9</v>
      </c>
      <c r="D56" s="3">
        <v>1</v>
      </c>
      <c r="E56" s="3" t="s">
        <v>530</v>
      </c>
      <c r="F56" s="3" t="s">
        <v>721</v>
      </c>
      <c r="G56" s="3" t="s">
        <v>103</v>
      </c>
      <c r="H56" s="3" t="s">
        <v>318</v>
      </c>
      <c r="I56" s="3">
        <v>1</v>
      </c>
      <c r="J56" s="3"/>
      <c r="K56" s="3"/>
      <c r="L56" s="3"/>
      <c r="M56" s="3"/>
      <c r="N56" s="3"/>
      <c r="O56" s="3">
        <v>9</v>
      </c>
      <c r="P56" s="3">
        <v>2</v>
      </c>
      <c r="Q56" s="3"/>
      <c r="R56" s="3"/>
      <c r="S56" s="5">
        <v>-6.4000000000000003E-3</v>
      </c>
    </row>
    <row r="57" spans="1:19">
      <c r="A57" s="3" t="s">
        <v>1170</v>
      </c>
      <c r="B57" s="3"/>
      <c r="C57" s="3">
        <v>9</v>
      </c>
      <c r="D57" s="3">
        <v>1</v>
      </c>
      <c r="E57" s="3" t="s">
        <v>530</v>
      </c>
      <c r="F57" s="3" t="s">
        <v>721</v>
      </c>
      <c r="G57" s="3" t="s">
        <v>103</v>
      </c>
      <c r="H57" s="3" t="s">
        <v>318</v>
      </c>
      <c r="I57" s="3">
        <v>1</v>
      </c>
      <c r="J57" s="3"/>
      <c r="K57" s="3"/>
      <c r="L57" s="3"/>
      <c r="M57" s="3"/>
      <c r="N57" s="3"/>
      <c r="O57" s="3">
        <v>9</v>
      </c>
      <c r="P57" s="3">
        <v>2</v>
      </c>
      <c r="Q57" s="3"/>
      <c r="R57" s="3"/>
      <c r="S57" s="5">
        <v>-6.4000000000000003E-3</v>
      </c>
    </row>
    <row r="58" spans="1:19">
      <c r="A58" s="3" t="s">
        <v>1168</v>
      </c>
      <c r="B58" s="3"/>
      <c r="C58" s="3">
        <v>9</v>
      </c>
      <c r="D58" s="3">
        <v>2</v>
      </c>
      <c r="E58" s="3" t="s">
        <v>59</v>
      </c>
      <c r="F58" s="3" t="s">
        <v>4081</v>
      </c>
      <c r="G58" s="3" t="s">
        <v>4082</v>
      </c>
      <c r="H58" s="3" t="s">
        <v>4083</v>
      </c>
      <c r="I58" s="3">
        <v>2</v>
      </c>
      <c r="J58" s="3">
        <v>1</v>
      </c>
      <c r="K58" s="3"/>
      <c r="L58" s="3"/>
      <c r="M58" s="3"/>
      <c r="N58" s="3"/>
      <c r="O58" s="3">
        <v>9</v>
      </c>
      <c r="P58" s="3">
        <v>2</v>
      </c>
      <c r="Q58" s="3"/>
      <c r="R58" s="3"/>
      <c r="S58" s="3"/>
    </row>
    <row r="59" spans="1:19">
      <c r="A59" s="3" t="s">
        <v>1165</v>
      </c>
      <c r="B59" s="3"/>
      <c r="C59" s="3">
        <v>10</v>
      </c>
      <c r="D59" s="3">
        <v>3</v>
      </c>
      <c r="E59" s="3" t="s">
        <v>59</v>
      </c>
      <c r="F59" s="3" t="s">
        <v>4085</v>
      </c>
      <c r="G59" s="3" t="s">
        <v>4031</v>
      </c>
      <c r="H59" s="3" t="s">
        <v>373</v>
      </c>
      <c r="I59" s="3">
        <v>3</v>
      </c>
      <c r="J59" s="3">
        <v>24</v>
      </c>
      <c r="K59" s="3">
        <v>0</v>
      </c>
      <c r="L59" s="3">
        <v>13</v>
      </c>
      <c r="M59" s="3"/>
      <c r="N59" s="3" t="s">
        <v>77</v>
      </c>
      <c r="O59" s="3">
        <v>9</v>
      </c>
      <c r="P59" s="3">
        <v>2</v>
      </c>
      <c r="Q59" s="3">
        <v>1</v>
      </c>
      <c r="R59" s="6">
        <v>3032661.83</v>
      </c>
      <c r="S59" s="5">
        <v>3.73E-2</v>
      </c>
    </row>
    <row r="60" spans="1:19">
      <c r="A60" s="3" t="s">
        <v>1163</v>
      </c>
      <c r="B60" s="3"/>
      <c r="C60" s="3">
        <v>13</v>
      </c>
      <c r="D60" s="3">
        <v>1</v>
      </c>
      <c r="E60" s="3" t="s">
        <v>73</v>
      </c>
      <c r="F60" s="3" t="s">
        <v>813</v>
      </c>
      <c r="G60" s="3" t="s">
        <v>29</v>
      </c>
      <c r="H60" s="3" t="s">
        <v>39</v>
      </c>
      <c r="I60" s="3">
        <v>1</v>
      </c>
      <c r="J60" s="3"/>
      <c r="K60" s="3"/>
      <c r="L60" s="3"/>
      <c r="M60" s="3"/>
      <c r="N60" s="3"/>
      <c r="O60" s="3">
        <v>10</v>
      </c>
      <c r="P60" s="3">
        <v>2</v>
      </c>
      <c r="Q60" s="3">
        <v>5</v>
      </c>
      <c r="R60" s="3"/>
      <c r="S60" s="3"/>
    </row>
    <row r="61" spans="1:19">
      <c r="A61" s="3" t="s">
        <v>3895</v>
      </c>
      <c r="B61" s="3"/>
      <c r="C61" s="3">
        <v>10</v>
      </c>
      <c r="D61" s="3">
        <v>1</v>
      </c>
      <c r="E61" s="3" t="s">
        <v>70</v>
      </c>
      <c r="F61" s="3" t="s">
        <v>772</v>
      </c>
      <c r="G61" s="3" t="s">
        <v>29</v>
      </c>
      <c r="H61" s="3"/>
      <c r="I61" s="3">
        <v>1</v>
      </c>
      <c r="J61" s="3"/>
      <c r="K61" s="3"/>
      <c r="L61" s="3"/>
      <c r="M61" s="3"/>
      <c r="N61" s="3"/>
      <c r="O61" s="3">
        <v>10</v>
      </c>
      <c r="P61" s="3">
        <v>2</v>
      </c>
      <c r="Q61" s="3"/>
      <c r="R61" s="3"/>
      <c r="S61" s="3"/>
    </row>
    <row r="62" spans="1:19">
      <c r="A62" s="3" t="s">
        <v>1161</v>
      </c>
      <c r="B62" s="3"/>
      <c r="C62" s="3">
        <v>13</v>
      </c>
      <c r="D62" s="3">
        <v>2</v>
      </c>
      <c r="E62" s="3" t="s">
        <v>137</v>
      </c>
      <c r="F62" s="3" t="s">
        <v>821</v>
      </c>
      <c r="G62" s="3" t="s">
        <v>29</v>
      </c>
      <c r="H62" s="3" t="s">
        <v>23</v>
      </c>
      <c r="I62" s="3">
        <v>2</v>
      </c>
      <c r="J62" s="3"/>
      <c r="K62" s="3">
        <v>0</v>
      </c>
      <c r="L62" s="3">
        <v>2</v>
      </c>
      <c r="M62" s="3"/>
      <c r="N62" s="3" t="s">
        <v>40</v>
      </c>
      <c r="O62" s="3">
        <v>11</v>
      </c>
      <c r="P62" s="3">
        <v>2</v>
      </c>
      <c r="Q62" s="3">
        <v>3</v>
      </c>
      <c r="R62" s="3"/>
      <c r="S62" s="3"/>
    </row>
    <row r="63" spans="1:19">
      <c r="A63" s="3" t="s">
        <v>1158</v>
      </c>
      <c r="B63" s="3"/>
      <c r="C63" s="3">
        <v>12</v>
      </c>
      <c r="D63" s="3">
        <v>2</v>
      </c>
      <c r="E63" s="3" t="s">
        <v>42</v>
      </c>
      <c r="F63" s="3" t="s">
        <v>4087</v>
      </c>
      <c r="G63" s="3" t="s">
        <v>4031</v>
      </c>
      <c r="H63" s="3" t="s">
        <v>318</v>
      </c>
      <c r="I63" s="3">
        <v>2</v>
      </c>
      <c r="J63" s="3">
        <v>5</v>
      </c>
      <c r="K63" s="3"/>
      <c r="L63" s="3"/>
      <c r="M63" s="3"/>
      <c r="N63" s="3"/>
      <c r="O63" s="3">
        <v>12</v>
      </c>
      <c r="P63" s="3">
        <v>2</v>
      </c>
      <c r="Q63" s="3"/>
      <c r="R63" s="3"/>
      <c r="S63" s="3"/>
    </row>
    <row r="64" spans="1:19">
      <c r="A64" s="3" t="s">
        <v>1156</v>
      </c>
      <c r="B64" s="3"/>
      <c r="C64" s="3">
        <v>26</v>
      </c>
      <c r="D64" s="3">
        <v>11</v>
      </c>
      <c r="E64" s="3" t="s">
        <v>925</v>
      </c>
      <c r="F64" s="3" t="s">
        <v>2830</v>
      </c>
      <c r="G64" s="3" t="s">
        <v>2405</v>
      </c>
      <c r="H64" s="3" t="s">
        <v>661</v>
      </c>
      <c r="I64" s="3">
        <v>11</v>
      </c>
      <c r="J64" s="3"/>
      <c r="K64" s="3"/>
      <c r="L64" s="3"/>
      <c r="M64" s="3"/>
      <c r="N64" s="3"/>
      <c r="O64" s="3">
        <v>19</v>
      </c>
      <c r="P64" s="3">
        <v>2</v>
      </c>
      <c r="Q64" s="3">
        <v>3</v>
      </c>
      <c r="R64" s="3"/>
      <c r="S64" s="3"/>
    </row>
    <row r="65" spans="1:19">
      <c r="A65" s="3" t="s">
        <v>4107</v>
      </c>
      <c r="B65" s="3"/>
      <c r="C65" s="3">
        <v>22</v>
      </c>
      <c r="D65" s="3">
        <v>1</v>
      </c>
      <c r="E65" s="3" t="s">
        <v>48</v>
      </c>
      <c r="F65" s="3" t="s">
        <v>930</v>
      </c>
      <c r="G65" s="3" t="s">
        <v>29</v>
      </c>
      <c r="H65" s="3" t="s">
        <v>23</v>
      </c>
      <c r="I65" s="3">
        <v>1</v>
      </c>
      <c r="J65" s="3">
        <v>8</v>
      </c>
      <c r="K65" s="3"/>
      <c r="L65" s="3"/>
      <c r="M65" s="3"/>
      <c r="N65" s="3"/>
      <c r="O65" s="3">
        <v>22</v>
      </c>
      <c r="P65" s="3">
        <v>2</v>
      </c>
      <c r="Q65" s="3"/>
      <c r="R65" s="3"/>
      <c r="S65" s="3"/>
    </row>
    <row r="66" spans="1:19">
      <c r="A66" s="3" t="s">
        <v>1154</v>
      </c>
      <c r="B66" s="3"/>
      <c r="C66" s="3">
        <v>22</v>
      </c>
      <c r="D66" s="3">
        <v>3</v>
      </c>
      <c r="E66" s="3" t="s">
        <v>282</v>
      </c>
      <c r="F66" s="3" t="s">
        <v>2821</v>
      </c>
      <c r="G66" s="3" t="s">
        <v>2822</v>
      </c>
      <c r="H66" s="3" t="s">
        <v>39</v>
      </c>
      <c r="I66" s="3">
        <v>3</v>
      </c>
      <c r="J66" s="3"/>
      <c r="K66" s="3">
        <v>0</v>
      </c>
      <c r="L66" s="3">
        <v>1</v>
      </c>
      <c r="M66" s="3"/>
      <c r="N66" s="3" t="s">
        <v>40</v>
      </c>
      <c r="O66" s="3">
        <v>22</v>
      </c>
      <c r="P66" s="3">
        <v>2</v>
      </c>
      <c r="Q66" s="3">
        <v>21</v>
      </c>
      <c r="R66" s="4">
        <v>1151</v>
      </c>
      <c r="S66" s="5">
        <v>-0.71220000000000006</v>
      </c>
    </row>
    <row r="67" spans="1:19">
      <c r="A67" s="3" t="s">
        <v>1152</v>
      </c>
      <c r="B67" s="3"/>
      <c r="C67" s="3">
        <v>22</v>
      </c>
      <c r="D67" s="3">
        <v>3</v>
      </c>
      <c r="E67" s="3" t="s">
        <v>282</v>
      </c>
      <c r="F67" s="3" t="s">
        <v>2821</v>
      </c>
      <c r="G67" s="3" t="s">
        <v>2822</v>
      </c>
      <c r="H67" s="3" t="s">
        <v>39</v>
      </c>
      <c r="I67" s="3">
        <v>3</v>
      </c>
      <c r="J67" s="3"/>
      <c r="K67" s="3">
        <v>0</v>
      </c>
      <c r="L67" s="3">
        <v>1</v>
      </c>
      <c r="M67" s="3"/>
      <c r="N67" s="3" t="s">
        <v>40</v>
      </c>
      <c r="O67" s="3">
        <v>22</v>
      </c>
      <c r="P67" s="3">
        <v>2</v>
      </c>
      <c r="Q67" s="3">
        <v>21</v>
      </c>
      <c r="R67" s="4">
        <v>1151</v>
      </c>
      <c r="S67" s="5">
        <v>-0.71220000000000006</v>
      </c>
    </row>
    <row r="68" spans="1:19">
      <c r="A68" s="3" t="s">
        <v>2865</v>
      </c>
      <c r="B68" s="3"/>
      <c r="C68" s="3">
        <v>24</v>
      </c>
      <c r="D68" s="3">
        <v>1</v>
      </c>
      <c r="E68" s="3" t="s">
        <v>530</v>
      </c>
      <c r="F68" s="3" t="s">
        <v>939</v>
      </c>
      <c r="G68" s="3" t="s">
        <v>29</v>
      </c>
      <c r="H68" s="3" t="s">
        <v>373</v>
      </c>
      <c r="I68" s="3">
        <v>1</v>
      </c>
      <c r="J68" s="3"/>
      <c r="K68" s="3"/>
      <c r="L68" s="3"/>
      <c r="M68" s="3"/>
      <c r="N68" s="3"/>
      <c r="O68" s="3">
        <v>24</v>
      </c>
      <c r="P68" s="3">
        <v>2</v>
      </c>
      <c r="Q68" s="3">
        <v>20</v>
      </c>
      <c r="R68" s="3"/>
      <c r="S68" s="3"/>
    </row>
    <row r="69" spans="1:19">
      <c r="A69" s="3" t="s">
        <v>1150</v>
      </c>
      <c r="B69" s="3"/>
      <c r="C69" s="3">
        <v>57</v>
      </c>
      <c r="D69" s="3">
        <v>16</v>
      </c>
      <c r="E69" s="3" t="s">
        <v>117</v>
      </c>
      <c r="F69" s="3" t="s">
        <v>2858</v>
      </c>
      <c r="G69" s="3" t="s">
        <v>2405</v>
      </c>
      <c r="H69" s="3" t="s">
        <v>2859</v>
      </c>
      <c r="I69" s="3">
        <v>16</v>
      </c>
      <c r="J69" s="3"/>
      <c r="K69" s="3">
        <v>0</v>
      </c>
      <c r="L69" s="3">
        <v>4</v>
      </c>
      <c r="M69" s="3"/>
      <c r="N69" s="3" t="s">
        <v>77</v>
      </c>
      <c r="O69" s="3">
        <v>29</v>
      </c>
      <c r="P69" s="3">
        <v>2</v>
      </c>
      <c r="Q69" s="3">
        <v>6</v>
      </c>
      <c r="R69" s="3"/>
      <c r="S69" s="3"/>
    </row>
    <row r="70" spans="1:19">
      <c r="A70" s="3" t="s">
        <v>1150</v>
      </c>
      <c r="B70" s="3"/>
      <c r="C70" s="3">
        <v>41</v>
      </c>
      <c r="D70" s="3">
        <v>2</v>
      </c>
      <c r="E70" s="3" t="s">
        <v>51</v>
      </c>
      <c r="F70" s="3" t="s">
        <v>1047</v>
      </c>
      <c r="G70" s="3" t="s">
        <v>29</v>
      </c>
      <c r="H70" s="3" t="s">
        <v>23</v>
      </c>
      <c r="I70" s="3">
        <v>2</v>
      </c>
      <c r="J70" s="3"/>
      <c r="K70" s="3"/>
      <c r="L70" s="3"/>
      <c r="M70" s="3"/>
      <c r="N70" s="3"/>
      <c r="O70" s="3">
        <v>36</v>
      </c>
      <c r="P70" s="3">
        <v>2</v>
      </c>
      <c r="Q70" s="3"/>
      <c r="R70" s="3"/>
      <c r="S70" s="3"/>
    </row>
    <row r="71" spans="1:19">
      <c r="A71" s="3" t="s">
        <v>2862</v>
      </c>
      <c r="B71" s="3"/>
      <c r="C71" s="3">
        <v>51</v>
      </c>
      <c r="D71" s="3">
        <v>22</v>
      </c>
      <c r="E71" s="3" t="s">
        <v>196</v>
      </c>
      <c r="F71" s="3" t="s">
        <v>2853</v>
      </c>
      <c r="G71" s="3" t="s">
        <v>2405</v>
      </c>
      <c r="H71" s="3" t="s">
        <v>2854</v>
      </c>
      <c r="I71" s="3">
        <v>22</v>
      </c>
      <c r="J71" s="3"/>
      <c r="K71" s="3">
        <v>0</v>
      </c>
      <c r="L71" s="3">
        <v>2</v>
      </c>
      <c r="M71" s="3"/>
      <c r="N71" s="3" t="s">
        <v>77</v>
      </c>
      <c r="O71" s="3">
        <v>42</v>
      </c>
      <c r="P71" s="3">
        <v>2</v>
      </c>
      <c r="Q71" s="3">
        <v>4</v>
      </c>
      <c r="R71" s="3"/>
      <c r="S71" s="3"/>
    </row>
    <row r="72" spans="1:19">
      <c r="A72" s="3" t="s">
        <v>1148</v>
      </c>
      <c r="B72" s="3"/>
      <c r="C72" s="3">
        <v>4</v>
      </c>
      <c r="D72" s="3">
        <v>1</v>
      </c>
      <c r="E72" s="3" t="s">
        <v>588</v>
      </c>
      <c r="F72" s="3" t="s">
        <v>3571</v>
      </c>
      <c r="G72" s="3" t="s">
        <v>3556</v>
      </c>
      <c r="H72" s="3"/>
      <c r="I72" s="3">
        <v>1</v>
      </c>
      <c r="J72" s="3"/>
      <c r="K72" s="3">
        <v>0</v>
      </c>
      <c r="L72" s="3">
        <v>9</v>
      </c>
      <c r="M72" s="3"/>
      <c r="N72" s="3" t="s">
        <v>25</v>
      </c>
      <c r="O72" s="3">
        <v>4</v>
      </c>
      <c r="P72" s="3">
        <v>3</v>
      </c>
      <c r="Q72" s="3"/>
      <c r="R72" s="4">
        <v>261876</v>
      </c>
      <c r="S72" s="5">
        <v>0.11650000000000001</v>
      </c>
    </row>
    <row r="73" spans="1:19">
      <c r="A73" s="3" t="s">
        <v>3893</v>
      </c>
      <c r="B73" s="3"/>
      <c r="C73" s="3">
        <v>4</v>
      </c>
      <c r="D73" s="3">
        <v>1</v>
      </c>
      <c r="E73" s="3" t="s">
        <v>70</v>
      </c>
      <c r="F73" s="3" t="s">
        <v>3836</v>
      </c>
      <c r="G73" s="3" t="s">
        <v>3666</v>
      </c>
      <c r="H73" s="3"/>
      <c r="I73" s="3">
        <v>1</v>
      </c>
      <c r="J73" s="3"/>
      <c r="K73" s="3"/>
      <c r="L73" s="3"/>
      <c r="M73" s="3"/>
      <c r="N73" s="3"/>
      <c r="O73" s="3">
        <v>4</v>
      </c>
      <c r="P73" s="3">
        <v>3</v>
      </c>
      <c r="Q73" s="3">
        <v>1</v>
      </c>
      <c r="R73" s="3"/>
      <c r="S73" s="3"/>
    </row>
    <row r="74" spans="1:19">
      <c r="A74" s="3" t="s">
        <v>1146</v>
      </c>
      <c r="B74" s="3"/>
      <c r="C74" s="3">
        <v>4</v>
      </c>
      <c r="D74" s="3">
        <v>1</v>
      </c>
      <c r="E74" s="3" t="s">
        <v>792</v>
      </c>
      <c r="F74" s="3" t="s">
        <v>3840</v>
      </c>
      <c r="G74" s="3" t="s">
        <v>3666</v>
      </c>
      <c r="H74" s="3" t="s">
        <v>39</v>
      </c>
      <c r="I74" s="3">
        <v>1</v>
      </c>
      <c r="J74" s="3"/>
      <c r="K74" s="3">
        <v>0</v>
      </c>
      <c r="L74" s="3">
        <v>21</v>
      </c>
      <c r="M74" s="3"/>
      <c r="N74" s="3" t="s">
        <v>77</v>
      </c>
      <c r="O74" s="3">
        <v>4</v>
      </c>
      <c r="P74" s="3">
        <v>3</v>
      </c>
      <c r="Q74" s="3"/>
      <c r="R74" s="6">
        <v>5828440.8300000001</v>
      </c>
      <c r="S74" s="5">
        <v>5.9400000000000001E-2</v>
      </c>
    </row>
    <row r="75" spans="1:19">
      <c r="A75" s="3" t="s">
        <v>1143</v>
      </c>
      <c r="B75" s="3"/>
      <c r="C75" s="3">
        <v>8</v>
      </c>
      <c r="D75" s="3">
        <v>1</v>
      </c>
      <c r="E75" s="3" t="s">
        <v>533</v>
      </c>
      <c r="F75" s="3" t="s">
        <v>2740</v>
      </c>
      <c r="G75" s="3" t="s">
        <v>2405</v>
      </c>
      <c r="H75" s="3"/>
      <c r="I75" s="3">
        <v>1</v>
      </c>
      <c r="J75" s="3"/>
      <c r="K75" s="3"/>
      <c r="L75" s="3"/>
      <c r="M75" s="3"/>
      <c r="N75" s="3"/>
      <c r="O75" s="3">
        <v>5</v>
      </c>
      <c r="P75" s="3">
        <v>3</v>
      </c>
      <c r="Q75" s="3">
        <v>1</v>
      </c>
      <c r="R75" s="3"/>
      <c r="S75" s="3"/>
    </row>
    <row r="76" spans="1:19">
      <c r="A76" s="3" t="s">
        <v>1141</v>
      </c>
      <c r="B76" s="3"/>
      <c r="C76" s="3">
        <v>9</v>
      </c>
      <c r="D76" s="3">
        <v>2</v>
      </c>
      <c r="E76" s="3" t="s">
        <v>2751</v>
      </c>
      <c r="F76" s="3" t="s">
        <v>2752</v>
      </c>
      <c r="G76" s="3" t="s">
        <v>2405</v>
      </c>
      <c r="H76" s="3" t="s">
        <v>661</v>
      </c>
      <c r="I76" s="3">
        <v>2</v>
      </c>
      <c r="J76" s="3"/>
      <c r="K76" s="3"/>
      <c r="L76" s="3"/>
      <c r="M76" s="3"/>
      <c r="N76" s="3"/>
      <c r="O76" s="3">
        <v>7</v>
      </c>
      <c r="P76" s="3">
        <v>3</v>
      </c>
      <c r="Q76" s="3">
        <v>1</v>
      </c>
      <c r="R76" s="6">
        <v>2050.33</v>
      </c>
      <c r="S76" s="5">
        <v>-0.1774</v>
      </c>
    </row>
    <row r="77" spans="1:19">
      <c r="A77" s="3" t="s">
        <v>1137</v>
      </c>
      <c r="B77" s="3"/>
      <c r="C77" s="3">
        <v>7</v>
      </c>
      <c r="D77" s="3">
        <v>3</v>
      </c>
      <c r="E77" s="3" t="s">
        <v>310</v>
      </c>
      <c r="F77" s="3" t="s">
        <v>3852</v>
      </c>
      <c r="G77" s="3" t="s">
        <v>3666</v>
      </c>
      <c r="H77" s="3"/>
      <c r="I77" s="3">
        <v>3</v>
      </c>
      <c r="J77" s="3"/>
      <c r="K77" s="4">
        <v>1842</v>
      </c>
      <c r="L77" s="3">
        <v>64</v>
      </c>
      <c r="M77" s="3" t="s">
        <v>24</v>
      </c>
      <c r="N77" s="3" t="s">
        <v>3676</v>
      </c>
      <c r="O77" s="3">
        <v>7</v>
      </c>
      <c r="P77" s="3">
        <v>3</v>
      </c>
      <c r="Q77" s="3"/>
      <c r="R77" s="6">
        <v>23674345.829999998</v>
      </c>
      <c r="S77" s="5">
        <v>8.2100000000000006E-2</v>
      </c>
    </row>
    <row r="78" spans="1:19">
      <c r="A78" s="3" t="s">
        <v>1139</v>
      </c>
      <c r="B78" s="3"/>
      <c r="C78" s="3">
        <v>9</v>
      </c>
      <c r="D78" s="3">
        <v>1</v>
      </c>
      <c r="E78" s="3" t="s">
        <v>59</v>
      </c>
      <c r="F78" s="3" t="s">
        <v>708</v>
      </c>
      <c r="G78" s="3" t="s">
        <v>29</v>
      </c>
      <c r="H78" s="3" t="s">
        <v>23</v>
      </c>
      <c r="I78" s="3">
        <v>1</v>
      </c>
      <c r="J78" s="3"/>
      <c r="K78" s="3"/>
      <c r="L78" s="3"/>
      <c r="M78" s="3"/>
      <c r="N78" s="3"/>
      <c r="O78" s="3">
        <v>8</v>
      </c>
      <c r="P78" s="3">
        <v>3</v>
      </c>
      <c r="Q78" s="3">
        <v>1</v>
      </c>
      <c r="R78" s="6">
        <v>2696184.83</v>
      </c>
      <c r="S78" s="5">
        <v>8.5099999999999995E-2</v>
      </c>
    </row>
    <row r="79" spans="1:19">
      <c r="A79" s="3" t="s">
        <v>1135</v>
      </c>
      <c r="B79" s="3"/>
      <c r="C79" s="3">
        <v>8</v>
      </c>
      <c r="D79" s="3">
        <v>1</v>
      </c>
      <c r="E79" s="3" t="s">
        <v>88</v>
      </c>
      <c r="F79" s="3" t="s">
        <v>659</v>
      </c>
      <c r="G79" s="3" t="s">
        <v>660</v>
      </c>
      <c r="H79" s="3" t="s">
        <v>661</v>
      </c>
      <c r="I79" s="3">
        <v>1</v>
      </c>
      <c r="J79" s="3"/>
      <c r="K79" s="3"/>
      <c r="L79" s="3"/>
      <c r="M79" s="3"/>
      <c r="N79" s="3"/>
      <c r="O79" s="3">
        <v>8</v>
      </c>
      <c r="P79" s="3">
        <v>3</v>
      </c>
      <c r="Q79" s="3">
        <v>1</v>
      </c>
      <c r="R79" s="3"/>
      <c r="S79" s="5">
        <v>-0.21920000000000001</v>
      </c>
    </row>
    <row r="80" spans="1:19">
      <c r="A80" s="3" t="s">
        <v>1130</v>
      </c>
      <c r="B80" s="3"/>
      <c r="C80" s="3">
        <v>9</v>
      </c>
      <c r="D80" s="3">
        <v>2</v>
      </c>
      <c r="E80" s="3" t="s">
        <v>1159</v>
      </c>
      <c r="F80" s="3" t="s">
        <v>3862</v>
      </c>
      <c r="G80" s="3" t="s">
        <v>3666</v>
      </c>
      <c r="H80" s="3"/>
      <c r="I80" s="3">
        <v>2</v>
      </c>
      <c r="J80" s="3"/>
      <c r="K80" s="3">
        <v>50</v>
      </c>
      <c r="L80" s="3">
        <v>2</v>
      </c>
      <c r="M80" s="3" t="s">
        <v>698</v>
      </c>
      <c r="N80" s="3" t="s">
        <v>388</v>
      </c>
      <c r="O80" s="3">
        <v>8</v>
      </c>
      <c r="P80" s="3">
        <v>3</v>
      </c>
      <c r="Q80" s="3"/>
      <c r="R80" s="6">
        <v>19062772.829999998</v>
      </c>
      <c r="S80" s="5">
        <v>-0.1353</v>
      </c>
    </row>
    <row r="81" spans="1:19">
      <c r="A81" s="3" t="s">
        <v>1132</v>
      </c>
      <c r="B81" s="3"/>
      <c r="C81" s="3">
        <v>8</v>
      </c>
      <c r="D81" s="3">
        <v>2</v>
      </c>
      <c r="E81" s="3" t="s">
        <v>893</v>
      </c>
      <c r="F81" s="3" t="s">
        <v>2738</v>
      </c>
      <c r="G81" s="3" t="s">
        <v>2414</v>
      </c>
      <c r="H81" s="3" t="s">
        <v>23</v>
      </c>
      <c r="I81" s="3">
        <v>2</v>
      </c>
      <c r="J81" s="3"/>
      <c r="K81" s="3"/>
      <c r="L81" s="3"/>
      <c r="M81" s="3"/>
      <c r="N81" s="3"/>
      <c r="O81" s="3">
        <v>8</v>
      </c>
      <c r="P81" s="3">
        <v>3</v>
      </c>
      <c r="Q81" s="3">
        <v>1</v>
      </c>
      <c r="R81" s="3"/>
      <c r="S81" s="3"/>
    </row>
    <row r="82" spans="1:19">
      <c r="A82" s="3" t="s">
        <v>1124</v>
      </c>
      <c r="B82" s="3"/>
      <c r="C82" s="3">
        <v>14</v>
      </c>
      <c r="D82" s="3">
        <v>3</v>
      </c>
      <c r="E82" s="3" t="s">
        <v>117</v>
      </c>
      <c r="F82" s="3" t="s">
        <v>828</v>
      </c>
      <c r="G82" s="3" t="s">
        <v>29</v>
      </c>
      <c r="H82" s="3" t="s">
        <v>684</v>
      </c>
      <c r="I82" s="3">
        <v>3</v>
      </c>
      <c r="J82" s="3"/>
      <c r="K82" s="4">
        <v>1443</v>
      </c>
      <c r="L82" s="3">
        <v>152</v>
      </c>
      <c r="M82" s="3" t="s">
        <v>829</v>
      </c>
      <c r="N82" s="3" t="s">
        <v>830</v>
      </c>
      <c r="O82" s="3">
        <v>10</v>
      </c>
      <c r="P82" s="3">
        <v>3</v>
      </c>
      <c r="Q82" s="3">
        <v>4</v>
      </c>
      <c r="R82" s="6">
        <v>801144.17</v>
      </c>
      <c r="S82" s="5">
        <v>-0.13109999999999999</v>
      </c>
    </row>
    <row r="83" spans="1:19">
      <c r="A83" s="3" t="s">
        <v>1124</v>
      </c>
      <c r="B83" s="3"/>
      <c r="C83" s="3">
        <v>10</v>
      </c>
      <c r="D83" s="3">
        <v>3</v>
      </c>
      <c r="E83" s="3" t="s">
        <v>70</v>
      </c>
      <c r="F83" s="3" t="s">
        <v>2761</v>
      </c>
      <c r="G83" s="3" t="s">
        <v>2457</v>
      </c>
      <c r="H83" s="3" t="s">
        <v>95</v>
      </c>
      <c r="I83" s="3">
        <v>3</v>
      </c>
      <c r="J83" s="3"/>
      <c r="K83" s="3"/>
      <c r="L83" s="3"/>
      <c r="M83" s="3"/>
      <c r="N83" s="3"/>
      <c r="O83" s="3">
        <v>10</v>
      </c>
      <c r="P83" s="3">
        <v>3</v>
      </c>
      <c r="Q83" s="3"/>
      <c r="R83" s="3"/>
      <c r="S83" s="3"/>
    </row>
    <row r="84" spans="1:19">
      <c r="A84" s="3" t="s">
        <v>1124</v>
      </c>
      <c r="B84" s="3"/>
      <c r="C84" s="3">
        <v>13</v>
      </c>
      <c r="D84" s="3">
        <v>1</v>
      </c>
      <c r="E84" s="3" t="s">
        <v>27</v>
      </c>
      <c r="F84" s="3" t="s">
        <v>815</v>
      </c>
      <c r="G84" s="3" t="s">
        <v>131</v>
      </c>
      <c r="H84" s="3" t="s">
        <v>54</v>
      </c>
      <c r="I84" s="3">
        <v>1</v>
      </c>
      <c r="J84" s="3"/>
      <c r="K84" s="3">
        <v>0</v>
      </c>
      <c r="L84" s="3">
        <v>1</v>
      </c>
      <c r="M84" s="3"/>
      <c r="N84" s="3" t="s">
        <v>816</v>
      </c>
      <c r="O84" s="3">
        <v>11</v>
      </c>
      <c r="P84" s="3">
        <v>3</v>
      </c>
      <c r="Q84" s="3">
        <v>6</v>
      </c>
      <c r="R84" s="3"/>
      <c r="S84" s="3"/>
    </row>
    <row r="85" spans="1:19">
      <c r="A85" s="3" t="s">
        <v>1127</v>
      </c>
      <c r="B85" s="3"/>
      <c r="C85" s="3">
        <v>14</v>
      </c>
      <c r="D85" s="3">
        <v>3</v>
      </c>
      <c r="E85" s="3" t="s">
        <v>838</v>
      </c>
      <c r="F85" s="3" t="s">
        <v>3879</v>
      </c>
      <c r="G85" s="3" t="s">
        <v>3666</v>
      </c>
      <c r="H85" s="3"/>
      <c r="I85" s="3">
        <v>3</v>
      </c>
      <c r="J85" s="3"/>
      <c r="K85" s="4">
        <v>2047</v>
      </c>
      <c r="L85" s="3">
        <v>118</v>
      </c>
      <c r="M85" s="3" t="s">
        <v>24</v>
      </c>
      <c r="N85" s="3" t="s">
        <v>25</v>
      </c>
      <c r="O85" s="3">
        <v>11</v>
      </c>
      <c r="P85" s="3">
        <v>3</v>
      </c>
      <c r="Q85" s="3">
        <v>1</v>
      </c>
      <c r="R85" s="6">
        <v>10713587.17</v>
      </c>
      <c r="S85" s="5">
        <v>-0.152</v>
      </c>
    </row>
    <row r="86" spans="1:19">
      <c r="A86" s="3" t="s">
        <v>4105</v>
      </c>
      <c r="B86" s="3"/>
      <c r="C86" s="3">
        <v>12</v>
      </c>
      <c r="D86" s="3">
        <v>3</v>
      </c>
      <c r="E86" s="3" t="s">
        <v>442</v>
      </c>
      <c r="F86" s="3" t="s">
        <v>3873</v>
      </c>
      <c r="G86" s="3" t="s">
        <v>3666</v>
      </c>
      <c r="H86" s="3"/>
      <c r="I86" s="3">
        <v>3</v>
      </c>
      <c r="J86" s="3"/>
      <c r="K86" s="3">
        <v>946</v>
      </c>
      <c r="L86" s="3">
        <v>58</v>
      </c>
      <c r="M86" s="3" t="s">
        <v>698</v>
      </c>
      <c r="N86" s="3" t="s">
        <v>25</v>
      </c>
      <c r="O86" s="3">
        <v>11</v>
      </c>
      <c r="P86" s="3">
        <v>3</v>
      </c>
      <c r="Q86" s="3">
        <v>1</v>
      </c>
      <c r="R86" s="6">
        <v>10825651.83</v>
      </c>
      <c r="S86" s="5">
        <v>-1.9900000000000001E-2</v>
      </c>
    </row>
    <row r="87" spans="1:19">
      <c r="A87" s="3" t="s">
        <v>1122</v>
      </c>
      <c r="B87" s="3"/>
      <c r="C87" s="3">
        <v>14</v>
      </c>
      <c r="D87" s="3">
        <v>1</v>
      </c>
      <c r="E87" s="3" t="s">
        <v>470</v>
      </c>
      <c r="F87" s="3" t="s">
        <v>834</v>
      </c>
      <c r="G87" s="3" t="s">
        <v>29</v>
      </c>
      <c r="H87" s="3" t="s">
        <v>39</v>
      </c>
      <c r="I87" s="3">
        <v>1</v>
      </c>
      <c r="J87" s="3"/>
      <c r="K87" s="3"/>
      <c r="L87" s="3"/>
      <c r="M87" s="3"/>
      <c r="N87" s="3"/>
      <c r="O87" s="3">
        <v>14</v>
      </c>
      <c r="P87" s="3">
        <v>3</v>
      </c>
      <c r="Q87" s="3"/>
      <c r="R87" s="3"/>
      <c r="S87" s="3"/>
    </row>
    <row r="88" spans="1:19">
      <c r="A88" s="3" t="s">
        <v>1118</v>
      </c>
      <c r="B88" s="3"/>
      <c r="C88" s="3">
        <v>19</v>
      </c>
      <c r="D88" s="3">
        <v>2</v>
      </c>
      <c r="E88" s="3" t="s">
        <v>2818</v>
      </c>
      <c r="F88" s="3" t="s">
        <v>2819</v>
      </c>
      <c r="G88" s="3" t="s">
        <v>2414</v>
      </c>
      <c r="H88" s="3"/>
      <c r="I88" s="3">
        <v>2</v>
      </c>
      <c r="J88" s="3"/>
      <c r="K88" s="3">
        <v>0</v>
      </c>
      <c r="L88" s="3">
        <v>3</v>
      </c>
      <c r="M88" s="3"/>
      <c r="N88" s="3" t="s">
        <v>40</v>
      </c>
      <c r="O88" s="3">
        <v>14</v>
      </c>
      <c r="P88" s="3">
        <v>3</v>
      </c>
      <c r="Q88" s="3">
        <v>2</v>
      </c>
      <c r="R88" s="3"/>
      <c r="S88" s="3"/>
    </row>
    <row r="89" spans="1:19">
      <c r="A89" s="3" t="s">
        <v>1120</v>
      </c>
      <c r="B89" s="3"/>
      <c r="C89" s="3">
        <v>14</v>
      </c>
      <c r="D89" s="3">
        <v>2</v>
      </c>
      <c r="E89" s="3" t="s">
        <v>324</v>
      </c>
      <c r="F89" s="3" t="s">
        <v>2794</v>
      </c>
      <c r="G89" s="3" t="s">
        <v>2780</v>
      </c>
      <c r="H89" s="3" t="s">
        <v>684</v>
      </c>
      <c r="I89" s="3">
        <v>2</v>
      </c>
      <c r="J89" s="3"/>
      <c r="K89" s="3"/>
      <c r="L89" s="3"/>
      <c r="M89" s="3"/>
      <c r="N89" s="3"/>
      <c r="O89" s="3">
        <v>14</v>
      </c>
      <c r="P89" s="3">
        <v>3</v>
      </c>
      <c r="Q89" s="3"/>
      <c r="R89" s="3"/>
      <c r="S89" s="3"/>
    </row>
    <row r="90" spans="1:19">
      <c r="A90" s="3" t="s">
        <v>2860</v>
      </c>
      <c r="B90" s="3"/>
      <c r="C90" s="3">
        <v>15</v>
      </c>
      <c r="D90" s="3">
        <v>3</v>
      </c>
      <c r="E90" s="3" t="s">
        <v>45</v>
      </c>
      <c r="F90" s="3" t="s">
        <v>2796</v>
      </c>
      <c r="G90" s="3" t="s">
        <v>2405</v>
      </c>
      <c r="H90" s="3" t="s">
        <v>1193</v>
      </c>
      <c r="I90" s="3">
        <v>3</v>
      </c>
      <c r="J90" s="3"/>
      <c r="K90" s="3">
        <v>0</v>
      </c>
      <c r="L90" s="3">
        <v>14</v>
      </c>
      <c r="M90" s="3"/>
      <c r="N90" s="3" t="s">
        <v>25</v>
      </c>
      <c r="O90" s="3">
        <v>14</v>
      </c>
      <c r="P90" s="3">
        <v>3</v>
      </c>
      <c r="Q90" s="3">
        <v>8</v>
      </c>
      <c r="R90" s="6">
        <v>46057.83</v>
      </c>
      <c r="S90" s="5">
        <v>-9.4799999999999995E-2</v>
      </c>
    </row>
    <row r="91" spans="1:19">
      <c r="A91" s="3" t="s">
        <v>1116</v>
      </c>
      <c r="B91" s="3"/>
      <c r="C91" s="3">
        <v>18</v>
      </c>
      <c r="D91" s="3">
        <v>6</v>
      </c>
      <c r="E91" s="3" t="s">
        <v>70</v>
      </c>
      <c r="F91" s="3" t="s">
        <v>2806</v>
      </c>
      <c r="G91" s="3" t="s">
        <v>2807</v>
      </c>
      <c r="H91" s="3" t="s">
        <v>2808</v>
      </c>
      <c r="I91" s="3">
        <v>6</v>
      </c>
      <c r="J91" s="3"/>
      <c r="K91" s="3">
        <v>0</v>
      </c>
      <c r="L91" s="3">
        <v>1</v>
      </c>
      <c r="M91" s="3"/>
      <c r="N91" s="3" t="s">
        <v>25</v>
      </c>
      <c r="O91" s="3">
        <v>14</v>
      </c>
      <c r="P91" s="3">
        <v>3</v>
      </c>
      <c r="Q91" s="3">
        <v>5</v>
      </c>
      <c r="R91" s="6">
        <v>3654.33</v>
      </c>
      <c r="S91" s="5">
        <v>-0.47489999999999999</v>
      </c>
    </row>
    <row r="92" spans="1:19">
      <c r="A92" s="3" t="s">
        <v>1113</v>
      </c>
      <c r="B92" s="3"/>
      <c r="C92" s="3">
        <v>26</v>
      </c>
      <c r="D92" s="3">
        <v>1</v>
      </c>
      <c r="E92" s="3" t="s">
        <v>59</v>
      </c>
      <c r="F92" s="3" t="s">
        <v>963</v>
      </c>
      <c r="G92" s="3" t="s">
        <v>131</v>
      </c>
      <c r="H92" s="3" t="s">
        <v>132</v>
      </c>
      <c r="I92" s="3">
        <v>1</v>
      </c>
      <c r="J92" s="3">
        <v>39</v>
      </c>
      <c r="K92" s="3">
        <v>0</v>
      </c>
      <c r="L92" s="3">
        <v>3</v>
      </c>
      <c r="M92" s="3"/>
      <c r="N92" s="3" t="s">
        <v>25</v>
      </c>
      <c r="O92" s="3">
        <v>15</v>
      </c>
      <c r="P92" s="3">
        <v>3</v>
      </c>
      <c r="Q92" s="3">
        <v>3</v>
      </c>
      <c r="R92" s="6">
        <v>5775.17</v>
      </c>
      <c r="S92" s="5">
        <v>0.44629999999999997</v>
      </c>
    </row>
    <row r="93" spans="1:19">
      <c r="A93" s="3" t="s">
        <v>1113</v>
      </c>
      <c r="B93" s="3"/>
      <c r="C93" s="3">
        <v>22</v>
      </c>
      <c r="D93" s="3">
        <v>4</v>
      </c>
      <c r="E93" s="3" t="s">
        <v>70</v>
      </c>
      <c r="F93" s="3" t="s">
        <v>2824</v>
      </c>
      <c r="G93" s="3" t="s">
        <v>2825</v>
      </c>
      <c r="H93" s="3" t="s">
        <v>2826</v>
      </c>
      <c r="I93" s="3">
        <v>4</v>
      </c>
      <c r="J93" s="3"/>
      <c r="K93" s="3"/>
      <c r="L93" s="3"/>
      <c r="M93" s="3"/>
      <c r="N93" s="3"/>
      <c r="O93" s="3">
        <v>18</v>
      </c>
      <c r="P93" s="3">
        <v>3</v>
      </c>
      <c r="Q93" s="3">
        <v>2</v>
      </c>
      <c r="R93" s="3"/>
      <c r="S93" s="3"/>
    </row>
    <row r="94" spans="1:19">
      <c r="A94" s="3" t="s">
        <v>3891</v>
      </c>
      <c r="B94" s="3"/>
      <c r="C94" s="3">
        <v>27</v>
      </c>
      <c r="D94" s="3">
        <v>5</v>
      </c>
      <c r="E94" s="3" t="s">
        <v>442</v>
      </c>
      <c r="F94" s="3" t="s">
        <v>3888</v>
      </c>
      <c r="G94" s="3" t="s">
        <v>3666</v>
      </c>
      <c r="H94" s="3"/>
      <c r="I94" s="3">
        <v>5</v>
      </c>
      <c r="J94" s="3"/>
      <c r="K94" s="3">
        <v>18</v>
      </c>
      <c r="L94" s="3">
        <v>64</v>
      </c>
      <c r="M94" s="3" t="s">
        <v>24</v>
      </c>
      <c r="N94" s="3" t="s">
        <v>425</v>
      </c>
      <c r="O94" s="3">
        <v>18</v>
      </c>
      <c r="P94" s="3">
        <v>3</v>
      </c>
      <c r="Q94" s="3">
        <v>14</v>
      </c>
      <c r="R94" s="6">
        <v>4916225.83</v>
      </c>
      <c r="S94" s="5">
        <v>2.0899999999999998E-2</v>
      </c>
    </row>
    <row r="95" spans="1:19">
      <c r="A95" s="3" t="s">
        <v>4102</v>
      </c>
      <c r="B95" s="3"/>
      <c r="C95" s="3">
        <v>20</v>
      </c>
      <c r="D95" s="3">
        <v>3</v>
      </c>
      <c r="E95" s="3" t="s">
        <v>533</v>
      </c>
      <c r="F95" s="3" t="s">
        <v>883</v>
      </c>
      <c r="G95" s="3" t="s">
        <v>29</v>
      </c>
      <c r="H95" s="3" t="s">
        <v>23</v>
      </c>
      <c r="I95" s="3">
        <v>3</v>
      </c>
      <c r="J95" s="3"/>
      <c r="K95" s="3"/>
      <c r="L95" s="3"/>
      <c r="M95" s="3"/>
      <c r="N95" s="3"/>
      <c r="O95" s="3">
        <v>19</v>
      </c>
      <c r="P95" s="3">
        <v>3</v>
      </c>
      <c r="Q95" s="3">
        <v>17</v>
      </c>
      <c r="R95" s="3"/>
      <c r="S95" s="3"/>
    </row>
    <row r="96" spans="1:19">
      <c r="A96" s="3" t="s">
        <v>1109</v>
      </c>
      <c r="B96" s="3"/>
      <c r="C96" s="3">
        <v>19</v>
      </c>
      <c r="D96" s="3">
        <v>5</v>
      </c>
      <c r="E96" s="3" t="s">
        <v>838</v>
      </c>
      <c r="F96" s="3" t="s">
        <v>878</v>
      </c>
      <c r="G96" s="3" t="s">
        <v>29</v>
      </c>
      <c r="H96" s="3" t="s">
        <v>39</v>
      </c>
      <c r="I96" s="3">
        <v>5</v>
      </c>
      <c r="J96" s="3"/>
      <c r="K96" s="3"/>
      <c r="L96" s="3"/>
      <c r="M96" s="3"/>
      <c r="N96" s="3"/>
      <c r="O96" s="3">
        <v>19</v>
      </c>
      <c r="P96" s="3">
        <v>3</v>
      </c>
      <c r="Q96" s="3"/>
      <c r="R96" s="3"/>
      <c r="S96" s="3"/>
    </row>
    <row r="97" spans="1:19">
      <c r="A97" s="3" t="s">
        <v>1106</v>
      </c>
      <c r="B97" s="3"/>
      <c r="C97" s="3">
        <v>21</v>
      </c>
      <c r="D97" s="3">
        <v>1</v>
      </c>
      <c r="E97" s="3" t="s">
        <v>673</v>
      </c>
      <c r="F97" s="3" t="s">
        <v>918</v>
      </c>
      <c r="G97" s="3" t="s">
        <v>231</v>
      </c>
      <c r="H97" s="3" t="s">
        <v>338</v>
      </c>
      <c r="I97" s="3">
        <v>1</v>
      </c>
      <c r="J97" s="3"/>
      <c r="K97" s="3"/>
      <c r="L97" s="3"/>
      <c r="M97" s="3"/>
      <c r="N97" s="3"/>
      <c r="O97" s="3">
        <v>21</v>
      </c>
      <c r="P97" s="3">
        <v>3</v>
      </c>
      <c r="Q97" s="3"/>
      <c r="R97" s="3"/>
      <c r="S97" s="3"/>
    </row>
    <row r="98" spans="1:19">
      <c r="A98" s="3" t="s">
        <v>1111</v>
      </c>
      <c r="B98" s="3"/>
      <c r="C98" s="3">
        <v>47</v>
      </c>
      <c r="D98" s="3">
        <v>4</v>
      </c>
      <c r="E98" s="3" t="s">
        <v>364</v>
      </c>
      <c r="F98" s="3" t="s">
        <v>2849</v>
      </c>
      <c r="G98" s="3" t="s">
        <v>2780</v>
      </c>
      <c r="H98" s="3" t="s">
        <v>852</v>
      </c>
      <c r="I98" s="3">
        <v>4</v>
      </c>
      <c r="J98" s="3"/>
      <c r="K98" s="3">
        <v>0</v>
      </c>
      <c r="L98" s="3">
        <v>5</v>
      </c>
      <c r="M98" s="3"/>
      <c r="N98" s="3" t="s">
        <v>294</v>
      </c>
      <c r="O98" s="3">
        <v>39</v>
      </c>
      <c r="P98" s="3">
        <v>3</v>
      </c>
      <c r="Q98" s="3">
        <v>29</v>
      </c>
      <c r="R98" s="3"/>
      <c r="S98" s="3"/>
    </row>
    <row r="99" spans="1:19">
      <c r="A99" s="3" t="s">
        <v>1106</v>
      </c>
      <c r="B99" s="3"/>
      <c r="C99" s="3">
        <v>89</v>
      </c>
      <c r="D99" s="3">
        <v>1</v>
      </c>
      <c r="E99" s="3" t="s">
        <v>59</v>
      </c>
      <c r="F99" s="3" t="s">
        <v>1151</v>
      </c>
      <c r="G99" s="3" t="s">
        <v>535</v>
      </c>
      <c r="H99" s="3" t="s">
        <v>373</v>
      </c>
      <c r="I99" s="3">
        <v>1</v>
      </c>
      <c r="J99" s="3">
        <v>12</v>
      </c>
      <c r="K99" s="3"/>
      <c r="L99" s="3"/>
      <c r="M99" s="3"/>
      <c r="N99" s="3"/>
      <c r="O99" s="3">
        <v>88</v>
      </c>
      <c r="P99" s="3">
        <v>3</v>
      </c>
      <c r="Q99" s="3">
        <v>84</v>
      </c>
      <c r="R99" s="3"/>
      <c r="S99" s="3"/>
    </row>
    <row r="100" spans="1:19">
      <c r="A100" s="3" t="s">
        <v>1104</v>
      </c>
      <c r="B100" s="3"/>
      <c r="C100" s="3">
        <v>89</v>
      </c>
      <c r="D100" s="3">
        <v>1</v>
      </c>
      <c r="E100" s="3" t="s">
        <v>59</v>
      </c>
      <c r="F100" s="3" t="s">
        <v>1151</v>
      </c>
      <c r="G100" s="3" t="s">
        <v>535</v>
      </c>
      <c r="H100" s="3" t="s">
        <v>373</v>
      </c>
      <c r="I100" s="3">
        <v>1</v>
      </c>
      <c r="J100" s="3">
        <v>12</v>
      </c>
      <c r="K100" s="3"/>
      <c r="L100" s="3"/>
      <c r="M100" s="3"/>
      <c r="N100" s="3"/>
      <c r="O100" s="3">
        <v>88</v>
      </c>
      <c r="P100" s="3">
        <v>3</v>
      </c>
      <c r="Q100" s="3">
        <v>84</v>
      </c>
      <c r="R100" s="3"/>
      <c r="S100" s="3"/>
    </row>
    <row r="101" spans="1:19">
      <c r="A101" s="3" t="s">
        <v>2857</v>
      </c>
      <c r="B101" s="3"/>
      <c r="C101" s="3">
        <v>9</v>
      </c>
      <c r="D101" s="3">
        <v>1</v>
      </c>
      <c r="E101" s="3" t="s">
        <v>2748</v>
      </c>
      <c r="F101" s="3" t="s">
        <v>2749</v>
      </c>
      <c r="G101" s="3" t="s">
        <v>2405</v>
      </c>
      <c r="H101" s="3"/>
      <c r="I101" s="3">
        <v>1</v>
      </c>
      <c r="J101" s="3"/>
      <c r="K101" s="3">
        <v>0</v>
      </c>
      <c r="L101" s="3">
        <v>2</v>
      </c>
      <c r="M101" s="3"/>
      <c r="N101" s="3" t="s">
        <v>77</v>
      </c>
      <c r="O101" s="3">
        <v>8</v>
      </c>
      <c r="P101" s="3">
        <v>4</v>
      </c>
      <c r="Q101" s="3">
        <v>8</v>
      </c>
      <c r="R101" s="6">
        <v>1650.33</v>
      </c>
      <c r="S101" s="5">
        <v>-0.94930000000000003</v>
      </c>
    </row>
    <row r="102" spans="1:19">
      <c r="A102" s="3" t="s">
        <v>1102</v>
      </c>
      <c r="B102" s="3"/>
      <c r="C102" s="3">
        <v>8</v>
      </c>
      <c r="D102" s="3">
        <v>1</v>
      </c>
      <c r="E102" s="3" t="s">
        <v>689</v>
      </c>
      <c r="F102" s="3" t="s">
        <v>690</v>
      </c>
      <c r="G102" s="3" t="s">
        <v>29</v>
      </c>
      <c r="H102" s="3" t="s">
        <v>39</v>
      </c>
      <c r="I102" s="3">
        <v>1</v>
      </c>
      <c r="J102" s="3"/>
      <c r="K102" s="3"/>
      <c r="L102" s="3"/>
      <c r="M102" s="3"/>
      <c r="N102" s="3"/>
      <c r="O102" s="3">
        <v>8</v>
      </c>
      <c r="P102" s="3">
        <v>4</v>
      </c>
      <c r="Q102" s="3"/>
      <c r="R102" s="3"/>
      <c r="S102" s="3"/>
    </row>
    <row r="103" spans="1:19">
      <c r="A103" s="3" t="s">
        <v>2855</v>
      </c>
      <c r="B103" s="3"/>
      <c r="C103" s="3">
        <v>11</v>
      </c>
      <c r="D103" s="3">
        <v>1</v>
      </c>
      <c r="E103" s="3" t="s">
        <v>88</v>
      </c>
      <c r="F103" s="3" t="s">
        <v>774</v>
      </c>
      <c r="G103" s="3" t="s">
        <v>29</v>
      </c>
      <c r="H103" s="3"/>
      <c r="I103" s="3">
        <v>1</v>
      </c>
      <c r="J103" s="3">
        <v>14</v>
      </c>
      <c r="K103" s="3">
        <v>0</v>
      </c>
      <c r="L103" s="3">
        <v>0</v>
      </c>
      <c r="M103" s="3"/>
      <c r="N103" s="3" t="s">
        <v>40</v>
      </c>
      <c r="O103" s="3">
        <v>10</v>
      </c>
      <c r="P103" s="3">
        <v>4</v>
      </c>
      <c r="Q103" s="3">
        <v>9</v>
      </c>
      <c r="R103" s="6">
        <v>1954.33</v>
      </c>
      <c r="S103" s="5">
        <v>-0.86280000000000001</v>
      </c>
    </row>
    <row r="104" spans="1:19">
      <c r="A104" s="3" t="s">
        <v>2852</v>
      </c>
      <c r="B104" s="3"/>
      <c r="C104" s="3">
        <v>10</v>
      </c>
      <c r="D104" s="3">
        <v>4</v>
      </c>
      <c r="E104" s="3" t="s">
        <v>633</v>
      </c>
      <c r="F104" s="3" t="s">
        <v>3867</v>
      </c>
      <c r="G104" s="3" t="s">
        <v>3745</v>
      </c>
      <c r="H104" s="3" t="s">
        <v>132</v>
      </c>
      <c r="I104" s="3">
        <v>4</v>
      </c>
      <c r="J104" s="3"/>
      <c r="K104" s="3"/>
      <c r="L104" s="3"/>
      <c r="M104" s="3"/>
      <c r="N104" s="3"/>
      <c r="O104" s="3">
        <v>10</v>
      </c>
      <c r="P104" s="3">
        <v>4</v>
      </c>
      <c r="Q104" s="3"/>
      <c r="R104" s="3"/>
      <c r="S104" s="3"/>
    </row>
    <row r="105" spans="1:19">
      <c r="A105" s="3" t="s">
        <v>1100</v>
      </c>
      <c r="B105" s="3"/>
      <c r="C105" s="3">
        <v>17</v>
      </c>
      <c r="D105" s="3">
        <v>1</v>
      </c>
      <c r="E105" s="3" t="s">
        <v>307</v>
      </c>
      <c r="F105" s="3" t="s">
        <v>859</v>
      </c>
      <c r="G105" s="3" t="s">
        <v>29</v>
      </c>
      <c r="H105" s="3" t="s">
        <v>39</v>
      </c>
      <c r="I105" s="3">
        <v>1</v>
      </c>
      <c r="J105" s="3">
        <v>16</v>
      </c>
      <c r="K105" s="3"/>
      <c r="L105" s="3"/>
      <c r="M105" s="3"/>
      <c r="N105" s="3"/>
      <c r="O105" s="3">
        <v>17</v>
      </c>
      <c r="P105" s="3">
        <v>4</v>
      </c>
      <c r="Q105" s="3">
        <v>2</v>
      </c>
      <c r="R105" s="3"/>
      <c r="S105" s="5">
        <v>5.7500000000000002E-2</v>
      </c>
    </row>
    <row r="106" spans="1:19">
      <c r="A106" s="3" t="s">
        <v>1098</v>
      </c>
      <c r="B106" s="3"/>
      <c r="C106" s="3">
        <v>18</v>
      </c>
      <c r="D106" s="3">
        <v>3</v>
      </c>
      <c r="E106" s="3" t="s">
        <v>619</v>
      </c>
      <c r="F106" s="3" t="s">
        <v>4089</v>
      </c>
      <c r="G106" s="3" t="s">
        <v>4031</v>
      </c>
      <c r="H106" s="3" t="s">
        <v>852</v>
      </c>
      <c r="I106" s="3">
        <v>3</v>
      </c>
      <c r="J106" s="3">
        <v>10</v>
      </c>
      <c r="K106" s="3"/>
      <c r="L106" s="3"/>
      <c r="M106" s="3"/>
      <c r="N106" s="3"/>
      <c r="O106" s="3">
        <v>17</v>
      </c>
      <c r="P106" s="3">
        <v>4</v>
      </c>
      <c r="Q106" s="3">
        <v>16</v>
      </c>
      <c r="R106" s="3"/>
      <c r="S106" s="3"/>
    </row>
    <row r="107" spans="1:19">
      <c r="A107" s="3" t="s">
        <v>2850</v>
      </c>
      <c r="B107" s="3"/>
      <c r="C107" s="3">
        <v>28</v>
      </c>
      <c r="D107" s="3">
        <v>5</v>
      </c>
      <c r="E107" s="3" t="s">
        <v>236</v>
      </c>
      <c r="F107" s="3" t="s">
        <v>3890</v>
      </c>
      <c r="G107" s="3" t="s">
        <v>3666</v>
      </c>
      <c r="H107" s="3" t="s">
        <v>54</v>
      </c>
      <c r="I107" s="3">
        <v>5</v>
      </c>
      <c r="J107" s="3"/>
      <c r="K107" s="4">
        <v>3478</v>
      </c>
      <c r="L107" s="3">
        <v>36</v>
      </c>
      <c r="M107" s="3" t="s">
        <v>24</v>
      </c>
      <c r="N107" s="3" t="s">
        <v>1434</v>
      </c>
      <c r="O107" s="3">
        <v>17</v>
      </c>
      <c r="P107" s="3">
        <v>4</v>
      </c>
      <c r="Q107" s="3">
        <v>5</v>
      </c>
      <c r="R107" s="3"/>
      <c r="S107" s="5">
        <v>0.37930000000000003</v>
      </c>
    </row>
    <row r="108" spans="1:19">
      <c r="A108" s="3" t="s">
        <v>1096</v>
      </c>
      <c r="B108" s="3"/>
      <c r="C108" s="3">
        <v>19</v>
      </c>
      <c r="D108" s="3">
        <v>8</v>
      </c>
      <c r="E108" s="3" t="s">
        <v>70</v>
      </c>
      <c r="F108" s="3" t="s">
        <v>2815</v>
      </c>
      <c r="G108" s="3" t="s">
        <v>2405</v>
      </c>
      <c r="H108" s="3" t="s">
        <v>852</v>
      </c>
      <c r="I108" s="3">
        <v>8</v>
      </c>
      <c r="J108" s="3"/>
      <c r="K108" s="3">
        <v>1</v>
      </c>
      <c r="L108" s="3">
        <v>6</v>
      </c>
      <c r="M108" s="3" t="s">
        <v>2816</v>
      </c>
      <c r="N108" s="3" t="s">
        <v>77</v>
      </c>
      <c r="O108" s="3">
        <v>18</v>
      </c>
      <c r="P108" s="3">
        <v>4</v>
      </c>
      <c r="Q108" s="3">
        <v>9</v>
      </c>
      <c r="R108" s="4">
        <v>536659</v>
      </c>
      <c r="S108" s="5">
        <v>-7.0099999999999996E-2</v>
      </c>
    </row>
    <row r="109" spans="1:19">
      <c r="A109" s="3" t="s">
        <v>1090</v>
      </c>
      <c r="B109" s="3"/>
      <c r="C109" s="3">
        <v>21</v>
      </c>
      <c r="D109" s="3">
        <v>3</v>
      </c>
      <c r="E109" s="3" t="s">
        <v>3883</v>
      </c>
      <c r="F109" s="3" t="s">
        <v>3884</v>
      </c>
      <c r="G109" s="3" t="s">
        <v>3666</v>
      </c>
      <c r="H109" s="3" t="s">
        <v>1145</v>
      </c>
      <c r="I109" s="3">
        <v>3</v>
      </c>
      <c r="J109" s="3"/>
      <c r="K109" s="3"/>
      <c r="L109" s="3"/>
      <c r="M109" s="3"/>
      <c r="N109" s="3"/>
      <c r="O109" s="3">
        <v>19</v>
      </c>
      <c r="P109" s="3">
        <v>4</v>
      </c>
      <c r="Q109" s="3"/>
      <c r="R109" s="3"/>
      <c r="S109" s="3"/>
    </row>
    <row r="110" spans="1:19">
      <c r="A110" s="3" t="s">
        <v>1090</v>
      </c>
      <c r="B110" s="3"/>
      <c r="C110" s="3">
        <v>22</v>
      </c>
      <c r="D110" s="3">
        <v>2</v>
      </c>
      <c r="E110" s="3" t="s">
        <v>251</v>
      </c>
      <c r="F110" s="3" t="s">
        <v>923</v>
      </c>
      <c r="G110" s="3" t="s">
        <v>29</v>
      </c>
      <c r="H110" s="3" t="s">
        <v>23</v>
      </c>
      <c r="I110" s="3">
        <v>2</v>
      </c>
      <c r="J110" s="3">
        <v>12</v>
      </c>
      <c r="K110" s="3"/>
      <c r="L110" s="3"/>
      <c r="M110" s="3"/>
      <c r="N110" s="3"/>
      <c r="O110" s="3">
        <v>20</v>
      </c>
      <c r="P110" s="3">
        <v>4</v>
      </c>
      <c r="Q110" s="3">
        <v>10</v>
      </c>
      <c r="R110" s="6">
        <v>2948.83</v>
      </c>
      <c r="S110" s="5">
        <v>-6.8599999999999994E-2</v>
      </c>
    </row>
    <row r="111" spans="1:19">
      <c r="A111" s="3" t="s">
        <v>1090</v>
      </c>
      <c r="B111" s="3"/>
      <c r="C111" s="3">
        <v>30</v>
      </c>
      <c r="D111" s="3">
        <v>7</v>
      </c>
      <c r="E111" s="3" t="s">
        <v>482</v>
      </c>
      <c r="F111" s="3" t="s">
        <v>992</v>
      </c>
      <c r="G111" s="3" t="s">
        <v>29</v>
      </c>
      <c r="H111" s="3"/>
      <c r="I111" s="3">
        <v>7</v>
      </c>
      <c r="J111" s="3"/>
      <c r="K111" s="3"/>
      <c r="L111" s="3"/>
      <c r="M111" s="3"/>
      <c r="N111" s="3"/>
      <c r="O111" s="3">
        <v>26</v>
      </c>
      <c r="P111" s="3">
        <v>4</v>
      </c>
      <c r="Q111" s="3">
        <v>26</v>
      </c>
      <c r="R111" s="6">
        <v>2334.17</v>
      </c>
      <c r="S111" s="5">
        <v>-0.17180000000000001</v>
      </c>
    </row>
    <row r="112" spans="1:19">
      <c r="A112" s="3" t="s">
        <v>1094</v>
      </c>
      <c r="B112" s="3"/>
      <c r="C112" s="3">
        <v>32</v>
      </c>
      <c r="D112" s="3">
        <v>1</v>
      </c>
      <c r="E112" s="3" t="s">
        <v>212</v>
      </c>
      <c r="F112" s="3" t="s">
        <v>1006</v>
      </c>
      <c r="G112" s="3" t="s">
        <v>29</v>
      </c>
      <c r="H112" s="3" t="s">
        <v>23</v>
      </c>
      <c r="I112" s="3">
        <v>1</v>
      </c>
      <c r="J112" s="3">
        <v>13</v>
      </c>
      <c r="K112" s="3"/>
      <c r="L112" s="3"/>
      <c r="M112" s="3"/>
      <c r="N112" s="3"/>
      <c r="O112" s="3">
        <v>32</v>
      </c>
      <c r="P112" s="3">
        <v>4</v>
      </c>
      <c r="Q112" s="3">
        <v>28</v>
      </c>
      <c r="R112" s="3"/>
      <c r="S112" s="3"/>
    </row>
    <row r="113" spans="1:19">
      <c r="A113" s="3" t="s">
        <v>1088</v>
      </c>
      <c r="B113" s="3"/>
      <c r="C113" s="3">
        <v>39</v>
      </c>
      <c r="D113" s="3">
        <v>6</v>
      </c>
      <c r="E113" s="3" t="s">
        <v>186</v>
      </c>
      <c r="F113" s="3" t="s">
        <v>1038</v>
      </c>
      <c r="G113" s="3" t="s">
        <v>29</v>
      </c>
      <c r="H113" s="3" t="s">
        <v>23</v>
      </c>
      <c r="I113" s="3">
        <v>6</v>
      </c>
      <c r="J113" s="3"/>
      <c r="K113" s="3"/>
      <c r="L113" s="3"/>
      <c r="M113" s="3"/>
      <c r="N113" s="3"/>
      <c r="O113" s="3">
        <v>32</v>
      </c>
      <c r="P113" s="3">
        <v>4</v>
      </c>
      <c r="Q113" s="3">
        <v>7</v>
      </c>
      <c r="R113" s="3"/>
      <c r="S113" s="3"/>
    </row>
    <row r="114" spans="1:19">
      <c r="A114" s="3" t="s">
        <v>1085</v>
      </c>
      <c r="B114" s="3"/>
      <c r="C114" s="3">
        <v>50</v>
      </c>
      <c r="D114" s="3">
        <v>7</v>
      </c>
      <c r="E114" s="3" t="s">
        <v>482</v>
      </c>
      <c r="F114" s="3" t="s">
        <v>1097</v>
      </c>
      <c r="G114" s="3" t="s">
        <v>29</v>
      </c>
      <c r="H114" s="3" t="s">
        <v>373</v>
      </c>
      <c r="I114" s="3">
        <v>7</v>
      </c>
      <c r="J114" s="3">
        <v>24</v>
      </c>
      <c r="K114" s="3"/>
      <c r="L114" s="3"/>
      <c r="M114" s="3"/>
      <c r="N114" s="3"/>
      <c r="O114" s="3">
        <v>49</v>
      </c>
      <c r="P114" s="3">
        <v>4</v>
      </c>
      <c r="Q114" s="3"/>
      <c r="R114" s="3">
        <v>941.33</v>
      </c>
      <c r="S114" s="5">
        <v>0.46789999999999998</v>
      </c>
    </row>
    <row r="115" spans="1:19">
      <c r="A115" s="3" t="s">
        <v>1083</v>
      </c>
      <c r="B115" s="3"/>
      <c r="C115" s="3">
        <v>13</v>
      </c>
      <c r="D115" s="3">
        <v>3</v>
      </c>
      <c r="E115" s="3" t="s">
        <v>59</v>
      </c>
      <c r="F115" s="3" t="s">
        <v>2774</v>
      </c>
      <c r="G115" s="3" t="s">
        <v>2414</v>
      </c>
      <c r="H115" s="3"/>
      <c r="I115" s="3">
        <v>3</v>
      </c>
      <c r="J115" s="3"/>
      <c r="K115" s="3"/>
      <c r="L115" s="3"/>
      <c r="M115" s="3"/>
      <c r="N115" s="3"/>
      <c r="O115" s="3">
        <v>11</v>
      </c>
      <c r="P115" s="3">
        <v>5</v>
      </c>
      <c r="Q115" s="3">
        <v>1</v>
      </c>
      <c r="R115" s="3"/>
      <c r="S115" s="5">
        <v>-0.33560000000000001</v>
      </c>
    </row>
    <row r="116" spans="1:19">
      <c r="A116" s="3" t="s">
        <v>1081</v>
      </c>
      <c r="B116" s="3"/>
      <c r="C116" s="3">
        <v>17</v>
      </c>
      <c r="D116" s="3">
        <v>1</v>
      </c>
      <c r="E116" s="3" t="s">
        <v>70</v>
      </c>
      <c r="F116" s="3" t="s">
        <v>854</v>
      </c>
      <c r="G116" s="3" t="s">
        <v>855</v>
      </c>
      <c r="H116" s="3" t="s">
        <v>684</v>
      </c>
      <c r="I116" s="3">
        <v>1</v>
      </c>
      <c r="J116" s="3"/>
      <c r="K116" s="3"/>
      <c r="L116" s="3"/>
      <c r="M116" s="3"/>
      <c r="N116" s="3"/>
      <c r="O116" s="3">
        <v>16</v>
      </c>
      <c r="P116" s="3">
        <v>5</v>
      </c>
      <c r="Q116" s="3"/>
      <c r="R116" s="3"/>
      <c r="S116" s="3"/>
    </row>
    <row r="117" spans="1:19">
      <c r="A117" s="3" t="s">
        <v>1077</v>
      </c>
      <c r="B117" s="3"/>
      <c r="C117" s="3">
        <v>17</v>
      </c>
      <c r="D117" s="3">
        <v>1</v>
      </c>
      <c r="E117" s="3" t="s">
        <v>70</v>
      </c>
      <c r="F117" s="3" t="s">
        <v>854</v>
      </c>
      <c r="G117" s="3" t="s">
        <v>855</v>
      </c>
      <c r="H117" s="3" t="s">
        <v>684</v>
      </c>
      <c r="I117" s="3">
        <v>1</v>
      </c>
      <c r="J117" s="3"/>
      <c r="K117" s="3"/>
      <c r="L117" s="3"/>
      <c r="M117" s="3"/>
      <c r="N117" s="3"/>
      <c r="O117" s="3">
        <v>16</v>
      </c>
      <c r="P117" s="3">
        <v>5</v>
      </c>
      <c r="Q117" s="3"/>
      <c r="R117" s="3"/>
      <c r="S117" s="3"/>
    </row>
    <row r="118" spans="1:19">
      <c r="A118" s="3" t="s">
        <v>1073</v>
      </c>
      <c r="B118" s="3"/>
      <c r="C118" s="3">
        <v>22</v>
      </c>
      <c r="D118" s="3">
        <v>3</v>
      </c>
      <c r="E118" s="3" t="s">
        <v>925</v>
      </c>
      <c r="F118" s="3" t="s">
        <v>926</v>
      </c>
      <c r="G118" s="3" t="s">
        <v>29</v>
      </c>
      <c r="H118" s="3" t="s">
        <v>54</v>
      </c>
      <c r="I118" s="3">
        <v>3</v>
      </c>
      <c r="J118" s="3"/>
      <c r="K118" s="3"/>
      <c r="L118" s="3"/>
      <c r="M118" s="3"/>
      <c r="N118" s="3"/>
      <c r="O118" s="3">
        <v>17</v>
      </c>
      <c r="P118" s="3">
        <v>5</v>
      </c>
      <c r="Q118" s="3">
        <v>9</v>
      </c>
      <c r="R118" s="3"/>
      <c r="S118" s="3"/>
    </row>
    <row r="119" spans="1:19">
      <c r="A119" s="3" t="s">
        <v>1073</v>
      </c>
      <c r="B119" s="3"/>
      <c r="C119" s="3">
        <v>18</v>
      </c>
      <c r="D119" s="3">
        <v>1</v>
      </c>
      <c r="E119" s="3" t="s">
        <v>202</v>
      </c>
      <c r="F119" s="3" t="s">
        <v>869</v>
      </c>
      <c r="G119" s="3" t="s">
        <v>29</v>
      </c>
      <c r="H119" s="3"/>
      <c r="I119" s="3">
        <v>1</v>
      </c>
      <c r="J119" s="3">
        <v>52</v>
      </c>
      <c r="K119" s="3"/>
      <c r="L119" s="3"/>
      <c r="M119" s="3"/>
      <c r="N119" s="3"/>
      <c r="O119" s="3">
        <v>18</v>
      </c>
      <c r="P119" s="3">
        <v>5</v>
      </c>
      <c r="Q119" s="3">
        <v>15</v>
      </c>
      <c r="R119" s="6">
        <v>4876.5</v>
      </c>
      <c r="S119" s="5">
        <v>-0.20810000000000001</v>
      </c>
    </row>
    <row r="120" spans="1:19">
      <c r="A120" s="3" t="s">
        <v>2848</v>
      </c>
      <c r="B120" s="3"/>
      <c r="C120" s="3">
        <v>23</v>
      </c>
      <c r="D120" s="3">
        <v>1</v>
      </c>
      <c r="E120" s="3" t="s">
        <v>70</v>
      </c>
      <c r="F120" s="3" t="s">
        <v>934</v>
      </c>
      <c r="G120" s="3" t="s">
        <v>826</v>
      </c>
      <c r="H120" s="3" t="s">
        <v>935</v>
      </c>
      <c r="I120" s="3">
        <v>1</v>
      </c>
      <c r="J120" s="3">
        <v>20</v>
      </c>
      <c r="K120" s="3"/>
      <c r="L120" s="3"/>
      <c r="M120" s="3"/>
      <c r="N120" s="3"/>
      <c r="O120" s="3">
        <v>21</v>
      </c>
      <c r="P120" s="3">
        <v>5</v>
      </c>
      <c r="Q120" s="3">
        <v>13</v>
      </c>
      <c r="R120" s="6">
        <v>2459.5</v>
      </c>
      <c r="S120" s="5">
        <v>-2.1899999999999999E-2</v>
      </c>
    </row>
    <row r="121" spans="1:19">
      <c r="A121" s="3" t="s">
        <v>1075</v>
      </c>
      <c r="B121" s="3"/>
      <c r="C121" s="3">
        <v>25</v>
      </c>
      <c r="D121" s="3">
        <v>2</v>
      </c>
      <c r="E121" s="3" t="s">
        <v>689</v>
      </c>
      <c r="F121" s="3" t="s">
        <v>950</v>
      </c>
      <c r="G121" s="3" t="s">
        <v>29</v>
      </c>
      <c r="H121" s="3" t="s">
        <v>39</v>
      </c>
      <c r="I121" s="3">
        <v>2</v>
      </c>
      <c r="J121" s="3">
        <v>12</v>
      </c>
      <c r="K121" s="3"/>
      <c r="L121" s="3"/>
      <c r="M121" s="3"/>
      <c r="N121" s="3"/>
      <c r="O121" s="3">
        <v>23</v>
      </c>
      <c r="P121" s="3">
        <v>5</v>
      </c>
      <c r="Q121" s="3">
        <v>4</v>
      </c>
      <c r="R121" s="3"/>
      <c r="S121" s="3"/>
    </row>
    <row r="122" spans="1:19">
      <c r="A122" s="3" t="s">
        <v>2844</v>
      </c>
      <c r="B122" s="3"/>
      <c r="C122" s="3">
        <v>27</v>
      </c>
      <c r="D122" s="3">
        <v>4</v>
      </c>
      <c r="E122" s="3" t="s">
        <v>59</v>
      </c>
      <c r="F122" s="3" t="s">
        <v>2832</v>
      </c>
      <c r="G122" s="3" t="s">
        <v>2457</v>
      </c>
      <c r="H122" s="3" t="s">
        <v>23</v>
      </c>
      <c r="I122" s="3">
        <v>4</v>
      </c>
      <c r="J122" s="3"/>
      <c r="K122" s="3"/>
      <c r="L122" s="3"/>
      <c r="M122" s="3"/>
      <c r="N122" s="3"/>
      <c r="O122" s="3">
        <v>26</v>
      </c>
      <c r="P122" s="3">
        <v>5</v>
      </c>
      <c r="Q122" s="3">
        <v>8</v>
      </c>
      <c r="R122" s="3"/>
      <c r="S122" s="3"/>
    </row>
    <row r="123" spans="1:19">
      <c r="A123" s="3" t="s">
        <v>2846</v>
      </c>
      <c r="B123" s="3"/>
      <c r="C123" s="3">
        <v>45</v>
      </c>
      <c r="D123" s="3">
        <v>8</v>
      </c>
      <c r="E123" s="3" t="s">
        <v>193</v>
      </c>
      <c r="F123" s="3" t="s">
        <v>1061</v>
      </c>
      <c r="G123" s="3" t="s">
        <v>29</v>
      </c>
      <c r="H123" s="3"/>
      <c r="I123" s="3">
        <v>8</v>
      </c>
      <c r="J123" s="3"/>
      <c r="K123" s="3"/>
      <c r="L123" s="3"/>
      <c r="M123" s="3"/>
      <c r="N123" s="3"/>
      <c r="O123" s="3">
        <v>44</v>
      </c>
      <c r="P123" s="3">
        <v>5</v>
      </c>
      <c r="Q123" s="3"/>
      <c r="R123" s="3"/>
      <c r="S123" s="3"/>
    </row>
    <row r="124" spans="1:19">
      <c r="A124" s="3" t="s">
        <v>1067</v>
      </c>
      <c r="B124" s="3"/>
      <c r="C124" s="3">
        <v>47</v>
      </c>
      <c r="D124" s="3">
        <v>6</v>
      </c>
      <c r="E124" s="3" t="s">
        <v>439</v>
      </c>
      <c r="F124" s="3" t="s">
        <v>1074</v>
      </c>
      <c r="G124" s="3" t="s">
        <v>1020</v>
      </c>
      <c r="H124" s="3" t="s">
        <v>23</v>
      </c>
      <c r="I124" s="3">
        <v>6</v>
      </c>
      <c r="J124" s="3">
        <v>14</v>
      </c>
      <c r="K124" s="3"/>
      <c r="L124" s="3"/>
      <c r="M124" s="3"/>
      <c r="N124" s="3"/>
      <c r="O124" s="3">
        <v>45</v>
      </c>
      <c r="P124" s="3">
        <v>5</v>
      </c>
      <c r="Q124" s="3">
        <v>5</v>
      </c>
      <c r="R124" s="6">
        <v>1961.33</v>
      </c>
      <c r="S124" s="5">
        <v>-0.35909999999999997</v>
      </c>
    </row>
    <row r="125" spans="1:19">
      <c r="A125" s="3" t="s">
        <v>1070</v>
      </c>
      <c r="B125" s="3"/>
      <c r="C125" s="3">
        <v>47</v>
      </c>
      <c r="D125" s="3">
        <v>6</v>
      </c>
      <c r="E125" s="3" t="s">
        <v>439</v>
      </c>
      <c r="F125" s="3" t="s">
        <v>1074</v>
      </c>
      <c r="G125" s="3" t="s">
        <v>1020</v>
      </c>
      <c r="H125" s="3" t="s">
        <v>23</v>
      </c>
      <c r="I125" s="3">
        <v>6</v>
      </c>
      <c r="J125" s="3">
        <v>14</v>
      </c>
      <c r="K125" s="3"/>
      <c r="L125" s="3"/>
      <c r="M125" s="3"/>
      <c r="N125" s="3"/>
      <c r="O125" s="3">
        <v>45</v>
      </c>
      <c r="P125" s="3">
        <v>5</v>
      </c>
      <c r="Q125" s="3">
        <v>5</v>
      </c>
      <c r="R125" s="6">
        <v>1961.33</v>
      </c>
      <c r="S125" s="5">
        <v>-0.35909999999999997</v>
      </c>
    </row>
    <row r="126" spans="1:19">
      <c r="A126" s="3" t="s">
        <v>1060</v>
      </c>
      <c r="B126" s="3"/>
      <c r="C126" s="3">
        <v>12</v>
      </c>
      <c r="D126" s="3">
        <v>3</v>
      </c>
      <c r="E126" s="3" t="s">
        <v>482</v>
      </c>
      <c r="F126" s="3" t="s">
        <v>3875</v>
      </c>
      <c r="G126" s="3" t="s">
        <v>3666</v>
      </c>
      <c r="H126" s="3"/>
      <c r="I126" s="3">
        <v>3</v>
      </c>
      <c r="J126" s="3"/>
      <c r="K126" s="3">
        <v>13</v>
      </c>
      <c r="L126" s="3">
        <v>0</v>
      </c>
      <c r="M126" s="3" t="s">
        <v>24</v>
      </c>
      <c r="N126" s="3"/>
      <c r="O126" s="3">
        <v>8</v>
      </c>
      <c r="P126" s="3">
        <v>6</v>
      </c>
      <c r="Q126" s="3"/>
      <c r="R126" s="6">
        <v>10395510.33</v>
      </c>
      <c r="S126" s="5">
        <v>-2.6200000000000001E-2</v>
      </c>
    </row>
    <row r="127" spans="1:19">
      <c r="A127" s="3" t="s">
        <v>1064</v>
      </c>
      <c r="B127" s="3"/>
      <c r="C127" s="3">
        <v>17</v>
      </c>
      <c r="D127" s="3">
        <v>1</v>
      </c>
      <c r="E127" s="3" t="s">
        <v>861</v>
      </c>
      <c r="F127" s="3" t="s">
        <v>862</v>
      </c>
      <c r="G127" s="3" t="s">
        <v>29</v>
      </c>
      <c r="H127" s="3" t="s">
        <v>39</v>
      </c>
      <c r="I127" s="3">
        <v>1</v>
      </c>
      <c r="J127" s="3"/>
      <c r="K127" s="3"/>
      <c r="L127" s="3"/>
      <c r="M127" s="3"/>
      <c r="N127" s="3"/>
      <c r="O127" s="3">
        <v>17</v>
      </c>
      <c r="P127" s="3">
        <v>6</v>
      </c>
      <c r="Q127" s="3"/>
      <c r="R127" s="3"/>
      <c r="S127" s="3"/>
    </row>
    <row r="128" spans="1:19">
      <c r="A128" s="3" t="s">
        <v>1062</v>
      </c>
      <c r="B128" s="3"/>
      <c r="C128" s="3">
        <v>21</v>
      </c>
      <c r="D128" s="3">
        <v>2</v>
      </c>
      <c r="E128" s="3" t="s">
        <v>909</v>
      </c>
      <c r="F128" s="3" t="s">
        <v>910</v>
      </c>
      <c r="G128" s="3" t="s">
        <v>29</v>
      </c>
      <c r="H128" s="3" t="s">
        <v>911</v>
      </c>
      <c r="I128" s="3">
        <v>2</v>
      </c>
      <c r="J128" s="3"/>
      <c r="K128" s="3"/>
      <c r="L128" s="3"/>
      <c r="M128" s="3"/>
      <c r="N128" s="3"/>
      <c r="O128" s="3">
        <v>20</v>
      </c>
      <c r="P128" s="3">
        <v>6</v>
      </c>
      <c r="Q128" s="3"/>
      <c r="R128" s="3"/>
      <c r="S128" s="3"/>
    </row>
    <row r="129" spans="1:19">
      <c r="A129" s="3" t="s">
        <v>1058</v>
      </c>
      <c r="B129" s="3"/>
      <c r="C129" s="3">
        <v>20</v>
      </c>
      <c r="D129" s="3">
        <v>2</v>
      </c>
      <c r="E129" s="3" t="s">
        <v>51</v>
      </c>
      <c r="F129" s="3" t="s">
        <v>900</v>
      </c>
      <c r="G129" s="3" t="s">
        <v>29</v>
      </c>
      <c r="H129" s="3" t="s">
        <v>39</v>
      </c>
      <c r="I129" s="3">
        <v>2</v>
      </c>
      <c r="J129" s="3"/>
      <c r="K129" s="3"/>
      <c r="L129" s="3"/>
      <c r="M129" s="3"/>
      <c r="N129" s="3"/>
      <c r="O129" s="3">
        <v>20</v>
      </c>
      <c r="P129" s="3">
        <v>6</v>
      </c>
      <c r="Q129" s="3"/>
      <c r="R129" s="3"/>
      <c r="S129" s="3"/>
    </row>
    <row r="130" spans="1:19">
      <c r="A130" s="3" t="s">
        <v>2842</v>
      </c>
      <c r="B130" s="3"/>
      <c r="C130" s="3">
        <v>23</v>
      </c>
      <c r="D130" s="3">
        <v>7</v>
      </c>
      <c r="E130" s="3" t="s">
        <v>37</v>
      </c>
      <c r="F130" s="3" t="s">
        <v>4096</v>
      </c>
      <c r="G130" s="3" t="s">
        <v>4031</v>
      </c>
      <c r="H130" s="3" t="s">
        <v>39</v>
      </c>
      <c r="I130" s="3">
        <v>7</v>
      </c>
      <c r="J130" s="3"/>
      <c r="K130" s="3"/>
      <c r="L130" s="3"/>
      <c r="M130" s="3"/>
      <c r="N130" s="3"/>
      <c r="O130" s="3">
        <v>22</v>
      </c>
      <c r="P130" s="3">
        <v>6</v>
      </c>
      <c r="Q130" s="3"/>
      <c r="R130" s="3"/>
      <c r="S130" s="3"/>
    </row>
    <row r="131" spans="1:19">
      <c r="A131" s="3" t="s">
        <v>1054</v>
      </c>
      <c r="B131" s="3"/>
      <c r="C131" s="3">
        <v>23</v>
      </c>
      <c r="D131" s="3">
        <v>9</v>
      </c>
      <c r="E131" s="3" t="s">
        <v>88</v>
      </c>
      <c r="F131" s="3" t="s">
        <v>2828</v>
      </c>
      <c r="G131" s="3" t="s">
        <v>2405</v>
      </c>
      <c r="H131" s="3"/>
      <c r="I131" s="3">
        <v>9</v>
      </c>
      <c r="J131" s="3"/>
      <c r="K131" s="3"/>
      <c r="L131" s="3"/>
      <c r="M131" s="3"/>
      <c r="N131" s="3"/>
      <c r="O131" s="3">
        <v>22</v>
      </c>
      <c r="P131" s="3">
        <v>6</v>
      </c>
      <c r="Q131" s="3"/>
      <c r="R131" s="3"/>
      <c r="S131" s="3"/>
    </row>
    <row r="132" spans="1:19">
      <c r="A132" s="3" t="s">
        <v>1056</v>
      </c>
      <c r="B132" s="3"/>
      <c r="C132" s="3">
        <v>23</v>
      </c>
      <c r="D132" s="3">
        <v>1</v>
      </c>
      <c r="E132" s="3" t="s">
        <v>27</v>
      </c>
      <c r="F132" s="3" t="s">
        <v>3886</v>
      </c>
      <c r="G132" s="3" t="s">
        <v>3666</v>
      </c>
      <c r="H132" s="3" t="s">
        <v>318</v>
      </c>
      <c r="I132" s="3">
        <v>1</v>
      </c>
      <c r="J132" s="3"/>
      <c r="K132" s="3"/>
      <c r="L132" s="3"/>
      <c r="M132" s="3"/>
      <c r="N132" s="3"/>
      <c r="O132" s="3">
        <v>23</v>
      </c>
      <c r="P132" s="3">
        <v>6</v>
      </c>
      <c r="Q132" s="3">
        <v>1</v>
      </c>
      <c r="R132" s="4">
        <v>9358144</v>
      </c>
      <c r="S132" s="5">
        <v>-9.4299999999999995E-2</v>
      </c>
    </row>
    <row r="133" spans="1:19">
      <c r="A133" s="3" t="s">
        <v>1052</v>
      </c>
      <c r="B133" s="3"/>
      <c r="C133" s="3">
        <v>25</v>
      </c>
      <c r="D133" s="3">
        <v>6</v>
      </c>
      <c r="E133" s="3" t="s">
        <v>93</v>
      </c>
      <c r="F133" s="3" t="s">
        <v>957</v>
      </c>
      <c r="G133" s="3" t="s">
        <v>29</v>
      </c>
      <c r="H133" s="3" t="s">
        <v>84</v>
      </c>
      <c r="I133" s="3">
        <v>6</v>
      </c>
      <c r="J133" s="3"/>
      <c r="K133" s="3"/>
      <c r="L133" s="3"/>
      <c r="M133" s="3"/>
      <c r="N133" s="3"/>
      <c r="O133" s="3">
        <v>24</v>
      </c>
      <c r="P133" s="3">
        <v>6</v>
      </c>
      <c r="Q133" s="3"/>
      <c r="R133" s="3"/>
      <c r="S133" s="3"/>
    </row>
    <row r="134" spans="1:19">
      <c r="A134" s="3" t="s">
        <v>1050</v>
      </c>
      <c r="B134" s="3"/>
      <c r="C134" s="3">
        <v>28</v>
      </c>
      <c r="D134" s="3">
        <v>1</v>
      </c>
      <c r="E134" s="3" t="s">
        <v>59</v>
      </c>
      <c r="F134" s="3" t="s">
        <v>981</v>
      </c>
      <c r="G134" s="3" t="s">
        <v>131</v>
      </c>
      <c r="H134" s="3" t="s">
        <v>23</v>
      </c>
      <c r="I134" s="3">
        <v>1</v>
      </c>
      <c r="J134" s="3">
        <v>10</v>
      </c>
      <c r="K134" s="3"/>
      <c r="L134" s="3"/>
      <c r="M134" s="3"/>
      <c r="N134" s="3"/>
      <c r="O134" s="3">
        <v>26</v>
      </c>
      <c r="P134" s="3">
        <v>6</v>
      </c>
      <c r="Q134" s="3">
        <v>9</v>
      </c>
      <c r="R134" s="3"/>
      <c r="S134" s="3"/>
    </row>
    <row r="135" spans="1:19">
      <c r="A135" s="3" t="s">
        <v>1048</v>
      </c>
      <c r="B135" s="3"/>
      <c r="C135" s="3">
        <v>32</v>
      </c>
      <c r="D135" s="3">
        <v>3</v>
      </c>
      <c r="E135" s="3" t="s">
        <v>70</v>
      </c>
      <c r="F135" s="3" t="s">
        <v>1008</v>
      </c>
      <c r="G135" s="3" t="s">
        <v>29</v>
      </c>
      <c r="H135" s="3" t="s">
        <v>23</v>
      </c>
      <c r="I135" s="3">
        <v>3</v>
      </c>
      <c r="J135" s="3">
        <v>12</v>
      </c>
      <c r="K135" s="3"/>
      <c r="L135" s="3"/>
      <c r="M135" s="3"/>
      <c r="N135" s="3"/>
      <c r="O135" s="3">
        <v>27</v>
      </c>
      <c r="P135" s="3">
        <v>6</v>
      </c>
      <c r="Q135" s="3">
        <v>5</v>
      </c>
      <c r="R135" s="3"/>
      <c r="S135" s="3"/>
    </row>
    <row r="136" spans="1:19">
      <c r="A136" s="3" t="s">
        <v>1044</v>
      </c>
      <c r="B136" s="3"/>
      <c r="C136" s="3">
        <v>28</v>
      </c>
      <c r="D136" s="3">
        <v>4</v>
      </c>
      <c r="E136" s="3" t="s">
        <v>983</v>
      </c>
      <c r="F136" s="3" t="s">
        <v>984</v>
      </c>
      <c r="G136" s="3" t="s">
        <v>29</v>
      </c>
      <c r="H136" s="3" t="s">
        <v>39</v>
      </c>
      <c r="I136" s="3">
        <v>4</v>
      </c>
      <c r="J136" s="3">
        <v>12</v>
      </c>
      <c r="K136" s="3"/>
      <c r="L136" s="3"/>
      <c r="M136" s="3"/>
      <c r="N136" s="3"/>
      <c r="O136" s="3">
        <v>27</v>
      </c>
      <c r="P136" s="3">
        <v>6</v>
      </c>
      <c r="Q136" s="3">
        <v>1</v>
      </c>
      <c r="R136" s="3"/>
      <c r="S136" s="3"/>
    </row>
    <row r="137" spans="1:19">
      <c r="A137" s="3" t="s">
        <v>1046</v>
      </c>
      <c r="B137" s="3"/>
      <c r="C137" s="3">
        <v>34</v>
      </c>
      <c r="D137" s="3">
        <v>1</v>
      </c>
      <c r="E137" s="3" t="s">
        <v>70</v>
      </c>
      <c r="F137" s="3" t="s">
        <v>4098</v>
      </c>
      <c r="G137" s="3" t="s">
        <v>4031</v>
      </c>
      <c r="H137" s="3" t="s">
        <v>4099</v>
      </c>
      <c r="I137" s="3">
        <v>1</v>
      </c>
      <c r="J137" s="3"/>
      <c r="K137" s="3"/>
      <c r="L137" s="3"/>
      <c r="M137" s="3"/>
      <c r="N137" s="3"/>
      <c r="O137" s="3">
        <v>28</v>
      </c>
      <c r="P137" s="3">
        <v>6</v>
      </c>
      <c r="Q137" s="3">
        <v>1</v>
      </c>
      <c r="R137" s="6">
        <v>3219.5</v>
      </c>
      <c r="S137" s="5">
        <v>-0.2321</v>
      </c>
    </row>
    <row r="138" spans="1:19">
      <c r="A138" s="3" t="s">
        <v>2839</v>
      </c>
      <c r="B138" s="3"/>
      <c r="C138" s="3">
        <v>38</v>
      </c>
      <c r="D138" s="3">
        <v>9</v>
      </c>
      <c r="E138" s="3" t="s">
        <v>1065</v>
      </c>
      <c r="F138" s="3" t="s">
        <v>4101</v>
      </c>
      <c r="G138" s="3" t="s">
        <v>4031</v>
      </c>
      <c r="H138" s="3" t="s">
        <v>54</v>
      </c>
      <c r="I138" s="3">
        <v>9</v>
      </c>
      <c r="J138" s="3"/>
      <c r="K138" s="3"/>
      <c r="L138" s="3"/>
      <c r="M138" s="3"/>
      <c r="N138" s="3"/>
      <c r="O138" s="3">
        <v>37</v>
      </c>
      <c r="P138" s="3">
        <v>6</v>
      </c>
      <c r="Q138" s="3">
        <v>1</v>
      </c>
      <c r="R138" s="6">
        <v>1124233442.1700001</v>
      </c>
      <c r="S138" s="5">
        <v>-1.4800000000000001E-2</v>
      </c>
    </row>
    <row r="139" spans="1:19">
      <c r="A139" s="3" t="s">
        <v>1039</v>
      </c>
      <c r="B139" s="3"/>
      <c r="C139" s="3">
        <v>49</v>
      </c>
      <c r="D139" s="3">
        <v>5</v>
      </c>
      <c r="E139" s="3" t="s">
        <v>88</v>
      </c>
      <c r="F139" s="3" t="s">
        <v>1089</v>
      </c>
      <c r="G139" s="3" t="s">
        <v>29</v>
      </c>
      <c r="H139" s="3" t="s">
        <v>39</v>
      </c>
      <c r="I139" s="3">
        <v>5</v>
      </c>
      <c r="J139" s="3">
        <v>13</v>
      </c>
      <c r="K139" s="3"/>
      <c r="L139" s="3"/>
      <c r="M139" s="3"/>
      <c r="N139" s="3"/>
      <c r="O139" s="3">
        <v>39</v>
      </c>
      <c r="P139" s="3">
        <v>6</v>
      </c>
      <c r="Q139" s="3">
        <v>8</v>
      </c>
      <c r="R139" s="3"/>
      <c r="S139" s="3"/>
    </row>
    <row r="140" spans="1:19">
      <c r="A140" s="3" t="s">
        <v>1041</v>
      </c>
      <c r="B140" s="3"/>
      <c r="C140" s="3">
        <v>48</v>
      </c>
      <c r="D140" s="3">
        <v>2</v>
      </c>
      <c r="E140" s="3" t="s">
        <v>70</v>
      </c>
      <c r="F140" s="3" t="s">
        <v>1082</v>
      </c>
      <c r="G140" s="3" t="s">
        <v>29</v>
      </c>
      <c r="H140" s="3" t="s">
        <v>23</v>
      </c>
      <c r="I140" s="3">
        <v>2</v>
      </c>
      <c r="J140" s="3"/>
      <c r="K140" s="3"/>
      <c r="L140" s="3"/>
      <c r="M140" s="3"/>
      <c r="N140" s="3"/>
      <c r="O140" s="3">
        <v>47</v>
      </c>
      <c r="P140" s="3">
        <v>6</v>
      </c>
      <c r="Q140" s="3"/>
      <c r="R140" s="3"/>
      <c r="S140" s="3"/>
    </row>
    <row r="141" spans="1:19">
      <c r="A141" s="3" t="s">
        <v>1041</v>
      </c>
      <c r="B141" s="3"/>
      <c r="C141" s="3">
        <v>94</v>
      </c>
      <c r="D141" s="3">
        <v>10</v>
      </c>
      <c r="E141" s="3" t="s">
        <v>533</v>
      </c>
      <c r="F141" s="3" t="s">
        <v>4108</v>
      </c>
      <c r="G141" s="3" t="s">
        <v>4109</v>
      </c>
      <c r="H141" s="3" t="s">
        <v>1547</v>
      </c>
      <c r="I141" s="3">
        <v>10</v>
      </c>
      <c r="J141" s="3"/>
      <c r="K141" s="3">
        <v>0</v>
      </c>
      <c r="L141" s="3">
        <v>3</v>
      </c>
      <c r="M141" s="3"/>
      <c r="N141" s="3" t="s">
        <v>77</v>
      </c>
      <c r="O141" s="3">
        <v>66</v>
      </c>
      <c r="P141" s="3">
        <v>6</v>
      </c>
      <c r="Q141" s="3">
        <v>23</v>
      </c>
      <c r="R141" s="3"/>
      <c r="S141" s="3"/>
    </row>
    <row r="142" spans="1:19">
      <c r="A142" s="3" t="s">
        <v>1037</v>
      </c>
      <c r="B142" s="3"/>
      <c r="C142" s="3">
        <v>117</v>
      </c>
      <c r="D142" s="3">
        <v>13</v>
      </c>
      <c r="E142" s="3" t="s">
        <v>530</v>
      </c>
      <c r="F142" s="3" t="s">
        <v>1182</v>
      </c>
      <c r="G142" s="3" t="s">
        <v>29</v>
      </c>
      <c r="H142" s="3"/>
      <c r="I142" s="3">
        <v>13</v>
      </c>
      <c r="J142" s="3"/>
      <c r="K142" s="3"/>
      <c r="L142" s="3"/>
      <c r="M142" s="3"/>
      <c r="N142" s="3"/>
      <c r="O142" s="3">
        <v>117</v>
      </c>
      <c r="P142" s="3">
        <v>6</v>
      </c>
      <c r="Q142" s="3">
        <v>109</v>
      </c>
      <c r="R142" s="6">
        <v>64735504540.5</v>
      </c>
      <c r="S142" s="5">
        <v>6.6E-3</v>
      </c>
    </row>
    <row r="143" spans="1:19">
      <c r="A143" s="3" t="s">
        <v>3579</v>
      </c>
      <c r="B143" s="3"/>
      <c r="C143" s="3">
        <v>14</v>
      </c>
      <c r="D143" s="3">
        <v>3</v>
      </c>
      <c r="E143" s="3" t="s">
        <v>70</v>
      </c>
      <c r="F143" s="3" t="s">
        <v>825</v>
      </c>
      <c r="G143" s="3" t="s">
        <v>826</v>
      </c>
      <c r="H143" s="3" t="s">
        <v>23</v>
      </c>
      <c r="I143" s="3">
        <v>3</v>
      </c>
      <c r="J143" s="3"/>
      <c r="K143" s="3">
        <v>0</v>
      </c>
      <c r="L143" s="3">
        <v>3</v>
      </c>
      <c r="M143" s="3"/>
      <c r="N143" s="3" t="s">
        <v>40</v>
      </c>
      <c r="O143" s="3">
        <v>12</v>
      </c>
      <c r="P143" s="3">
        <v>7</v>
      </c>
      <c r="Q143" s="3">
        <v>3</v>
      </c>
      <c r="R143" s="4">
        <v>4060</v>
      </c>
      <c r="S143" s="5">
        <v>0.4289</v>
      </c>
    </row>
    <row r="144" spans="1:19">
      <c r="A144" s="3" t="s">
        <v>1034</v>
      </c>
      <c r="B144" s="3"/>
      <c r="C144" s="3">
        <v>19</v>
      </c>
      <c r="D144" s="3">
        <v>1</v>
      </c>
      <c r="E144" s="3" t="s">
        <v>59</v>
      </c>
      <c r="F144" s="3" t="s">
        <v>874</v>
      </c>
      <c r="G144" s="3" t="s">
        <v>29</v>
      </c>
      <c r="H144" s="3" t="s">
        <v>39</v>
      </c>
      <c r="I144" s="3">
        <v>1</v>
      </c>
      <c r="J144" s="3">
        <v>24</v>
      </c>
      <c r="K144" s="3"/>
      <c r="L144" s="3"/>
      <c r="M144" s="3"/>
      <c r="N144" s="3"/>
      <c r="O144" s="3">
        <v>18</v>
      </c>
      <c r="P144" s="3">
        <v>7</v>
      </c>
      <c r="Q144" s="3">
        <v>9</v>
      </c>
      <c r="R144" s="3"/>
      <c r="S144" s="3"/>
    </row>
    <row r="145" spans="1:19">
      <c r="A145" s="3" t="s">
        <v>2837</v>
      </c>
      <c r="B145" s="3"/>
      <c r="C145" s="3">
        <v>24</v>
      </c>
      <c r="D145" s="3">
        <v>4</v>
      </c>
      <c r="E145" s="3" t="s">
        <v>636</v>
      </c>
      <c r="F145" s="3" t="s">
        <v>948</v>
      </c>
      <c r="G145" s="3" t="s">
        <v>29</v>
      </c>
      <c r="H145" s="3" t="s">
        <v>39</v>
      </c>
      <c r="I145" s="3">
        <v>4</v>
      </c>
      <c r="J145" s="3"/>
      <c r="K145" s="3"/>
      <c r="L145" s="3"/>
      <c r="M145" s="3"/>
      <c r="N145" s="3"/>
      <c r="O145" s="3">
        <v>24</v>
      </c>
      <c r="P145" s="3">
        <v>7</v>
      </c>
      <c r="Q145" s="3">
        <v>1</v>
      </c>
      <c r="R145" s="3"/>
      <c r="S145" s="3"/>
    </row>
    <row r="146" spans="1:19">
      <c r="A146" s="3" t="s">
        <v>4100</v>
      </c>
      <c r="B146" s="3"/>
      <c r="C146" s="3">
        <v>34</v>
      </c>
      <c r="D146" s="3">
        <v>1</v>
      </c>
      <c r="E146" s="3" t="s">
        <v>653</v>
      </c>
      <c r="F146" s="3" t="s">
        <v>1024</v>
      </c>
      <c r="G146" s="3" t="s">
        <v>29</v>
      </c>
      <c r="H146" s="3" t="s">
        <v>1025</v>
      </c>
      <c r="I146" s="3">
        <v>1</v>
      </c>
      <c r="J146" s="3">
        <v>9</v>
      </c>
      <c r="K146" s="3"/>
      <c r="L146" s="3"/>
      <c r="M146" s="3"/>
      <c r="N146" s="3"/>
      <c r="O146" s="3">
        <v>29</v>
      </c>
      <c r="P146" s="3">
        <v>7</v>
      </c>
      <c r="Q146" s="3">
        <v>1</v>
      </c>
      <c r="R146" s="3"/>
      <c r="S146" s="3"/>
    </row>
    <row r="147" spans="1:19">
      <c r="A147" s="3" t="s">
        <v>1032</v>
      </c>
      <c r="B147" s="3"/>
      <c r="C147" s="3">
        <v>34</v>
      </c>
      <c r="D147" s="3">
        <v>2</v>
      </c>
      <c r="E147" s="3" t="s">
        <v>838</v>
      </c>
      <c r="F147" s="3" t="s">
        <v>1022</v>
      </c>
      <c r="G147" s="3" t="s">
        <v>29</v>
      </c>
      <c r="H147" s="3" t="s">
        <v>23</v>
      </c>
      <c r="I147" s="3">
        <v>2</v>
      </c>
      <c r="J147" s="3"/>
      <c r="K147" s="3"/>
      <c r="L147" s="3"/>
      <c r="M147" s="3"/>
      <c r="N147" s="3"/>
      <c r="O147" s="3">
        <v>31</v>
      </c>
      <c r="P147" s="3">
        <v>7</v>
      </c>
      <c r="Q147" s="3"/>
      <c r="R147" s="3"/>
      <c r="S147" s="3"/>
    </row>
    <row r="148" spans="1:19">
      <c r="A148" s="3" t="s">
        <v>1030</v>
      </c>
      <c r="B148" s="3"/>
      <c r="C148" s="3">
        <v>27</v>
      </c>
      <c r="D148" s="3">
        <v>2</v>
      </c>
      <c r="E148" s="3" t="s">
        <v>976</v>
      </c>
      <c r="F148" s="3" t="s">
        <v>977</v>
      </c>
      <c r="G148" s="3" t="s">
        <v>29</v>
      </c>
      <c r="H148" s="3" t="s">
        <v>39</v>
      </c>
      <c r="I148" s="3">
        <v>2</v>
      </c>
      <c r="J148" s="3">
        <v>7</v>
      </c>
      <c r="K148" s="3"/>
      <c r="L148" s="3"/>
      <c r="M148" s="3"/>
      <c r="N148" s="3"/>
      <c r="O148" s="3">
        <v>20</v>
      </c>
      <c r="P148" s="3">
        <v>8</v>
      </c>
      <c r="Q148" s="3">
        <v>19</v>
      </c>
      <c r="R148" s="3"/>
      <c r="S148" s="3"/>
    </row>
    <row r="149" spans="1:19">
      <c r="A149" s="3" t="s">
        <v>1028</v>
      </c>
      <c r="B149" s="3"/>
      <c r="C149" s="3">
        <v>26</v>
      </c>
      <c r="D149" s="3">
        <v>1</v>
      </c>
      <c r="E149" s="3" t="s">
        <v>263</v>
      </c>
      <c r="F149" s="3" t="s">
        <v>961</v>
      </c>
      <c r="G149" s="3" t="s">
        <v>29</v>
      </c>
      <c r="H149" s="3" t="s">
        <v>39</v>
      </c>
      <c r="I149" s="3">
        <v>1</v>
      </c>
      <c r="J149" s="3"/>
      <c r="K149" s="3"/>
      <c r="L149" s="3"/>
      <c r="M149" s="3"/>
      <c r="N149" s="3"/>
      <c r="O149" s="3">
        <v>23</v>
      </c>
      <c r="P149" s="3">
        <v>8</v>
      </c>
      <c r="Q149" s="3">
        <v>1</v>
      </c>
      <c r="R149" s="3"/>
      <c r="S149" s="3"/>
    </row>
    <row r="150" spans="1:19">
      <c r="A150" s="3" t="s">
        <v>1026</v>
      </c>
      <c r="B150" s="3"/>
      <c r="C150" s="3">
        <v>40</v>
      </c>
      <c r="D150" s="3">
        <v>12</v>
      </c>
      <c r="E150" s="3" t="s">
        <v>70</v>
      </c>
      <c r="F150" s="3" t="s">
        <v>2840</v>
      </c>
      <c r="G150" s="3" t="s">
        <v>2405</v>
      </c>
      <c r="H150" s="3" t="s">
        <v>2841</v>
      </c>
      <c r="I150" s="3">
        <v>12</v>
      </c>
      <c r="J150" s="3"/>
      <c r="K150" s="3"/>
      <c r="L150" s="3"/>
      <c r="M150" s="3"/>
      <c r="N150" s="3"/>
      <c r="O150" s="3">
        <v>29</v>
      </c>
      <c r="P150" s="3">
        <v>8</v>
      </c>
      <c r="Q150" s="3">
        <v>2</v>
      </c>
      <c r="R150" s="3"/>
      <c r="S150" s="3"/>
    </row>
    <row r="151" spans="1:19">
      <c r="A151" s="3" t="s">
        <v>1018</v>
      </c>
      <c r="B151" s="3"/>
      <c r="C151" s="3">
        <v>38</v>
      </c>
      <c r="D151" s="3">
        <v>1</v>
      </c>
      <c r="E151" s="3" t="s">
        <v>925</v>
      </c>
      <c r="F151" s="3" t="s">
        <v>1033</v>
      </c>
      <c r="G151" s="3" t="s">
        <v>29</v>
      </c>
      <c r="H151" s="3" t="s">
        <v>318</v>
      </c>
      <c r="I151" s="3">
        <v>1</v>
      </c>
      <c r="J151" s="3">
        <v>20</v>
      </c>
      <c r="K151" s="3"/>
      <c r="L151" s="3"/>
      <c r="M151" s="3"/>
      <c r="N151" s="3"/>
      <c r="O151" s="3">
        <v>37</v>
      </c>
      <c r="P151" s="3">
        <v>8</v>
      </c>
      <c r="Q151" s="3">
        <v>1</v>
      </c>
      <c r="R151" s="3"/>
      <c r="S151" s="3"/>
    </row>
    <row r="152" spans="1:19">
      <c r="A152" s="3" t="s">
        <v>1021</v>
      </c>
      <c r="B152" s="3"/>
      <c r="C152" s="3">
        <v>42</v>
      </c>
      <c r="D152" s="3">
        <v>9</v>
      </c>
      <c r="E152" s="3" t="s">
        <v>689</v>
      </c>
      <c r="F152" s="3" t="s">
        <v>1051</v>
      </c>
      <c r="G152" s="3" t="s">
        <v>131</v>
      </c>
      <c r="H152" s="3" t="s">
        <v>23</v>
      </c>
      <c r="I152" s="3">
        <v>9</v>
      </c>
      <c r="J152" s="3"/>
      <c r="K152" s="3"/>
      <c r="L152" s="3"/>
      <c r="M152" s="3"/>
      <c r="N152" s="3"/>
      <c r="O152" s="3">
        <v>37</v>
      </c>
      <c r="P152" s="3">
        <v>8</v>
      </c>
      <c r="Q152" s="3">
        <v>11</v>
      </c>
      <c r="R152" s="3"/>
      <c r="S152" s="3"/>
    </row>
    <row r="153" spans="1:19">
      <c r="A153" s="3" t="s">
        <v>1018</v>
      </c>
      <c r="B153" s="3"/>
      <c r="C153" s="3">
        <v>45</v>
      </c>
      <c r="D153" s="3">
        <v>5</v>
      </c>
      <c r="E153" s="3" t="s">
        <v>73</v>
      </c>
      <c r="F153" s="3" t="s">
        <v>1063</v>
      </c>
      <c r="G153" s="3" t="s">
        <v>29</v>
      </c>
      <c r="H153" s="3" t="s">
        <v>39</v>
      </c>
      <c r="I153" s="3">
        <v>5</v>
      </c>
      <c r="J153" s="3">
        <v>14</v>
      </c>
      <c r="K153" s="3"/>
      <c r="L153" s="3"/>
      <c r="M153" s="3"/>
      <c r="N153" s="3"/>
      <c r="O153" s="3">
        <v>41</v>
      </c>
      <c r="P153" s="3">
        <v>8</v>
      </c>
      <c r="Q153" s="3">
        <v>1</v>
      </c>
      <c r="R153" s="3"/>
      <c r="S153" s="3"/>
    </row>
    <row r="154" spans="1:19">
      <c r="A154" s="3" t="s">
        <v>1023</v>
      </c>
      <c r="B154" s="3"/>
      <c r="C154" s="3">
        <v>45</v>
      </c>
      <c r="D154" s="3">
        <v>6</v>
      </c>
      <c r="E154" s="3" t="s">
        <v>1065</v>
      </c>
      <c r="F154" s="3" t="s">
        <v>1066</v>
      </c>
      <c r="G154" s="3" t="s">
        <v>29</v>
      </c>
      <c r="H154" s="3" t="s">
        <v>39</v>
      </c>
      <c r="I154" s="3">
        <v>6</v>
      </c>
      <c r="J154" s="3"/>
      <c r="K154" s="3"/>
      <c r="L154" s="3"/>
      <c r="M154" s="3"/>
      <c r="N154" s="3"/>
      <c r="O154" s="3">
        <v>42</v>
      </c>
      <c r="P154" s="3">
        <v>8</v>
      </c>
      <c r="Q154" s="3">
        <v>2</v>
      </c>
      <c r="R154" s="3"/>
      <c r="S154" s="3"/>
    </row>
    <row r="155" spans="1:19">
      <c r="A155" s="3" t="s">
        <v>4097</v>
      </c>
      <c r="B155" s="3"/>
      <c r="C155" s="3">
        <v>47</v>
      </c>
      <c r="D155" s="3">
        <v>8</v>
      </c>
      <c r="E155" s="3" t="s">
        <v>1078</v>
      </c>
      <c r="F155" s="3" t="s">
        <v>1079</v>
      </c>
      <c r="G155" s="3" t="s">
        <v>29</v>
      </c>
      <c r="H155" s="3" t="s">
        <v>1080</v>
      </c>
      <c r="I155" s="3">
        <v>8</v>
      </c>
      <c r="J155" s="3"/>
      <c r="K155" s="3"/>
      <c r="L155" s="3"/>
      <c r="M155" s="3"/>
      <c r="N155" s="3"/>
      <c r="O155" s="3">
        <v>43</v>
      </c>
      <c r="P155" s="3">
        <v>8</v>
      </c>
      <c r="Q155" s="3">
        <v>3</v>
      </c>
      <c r="R155" s="3"/>
      <c r="S155" s="3"/>
    </row>
    <row r="156" spans="1:19">
      <c r="A156" s="3" t="s">
        <v>1011</v>
      </c>
      <c r="B156" s="3"/>
      <c r="C156" s="3">
        <v>12</v>
      </c>
      <c r="D156" s="3">
        <v>2</v>
      </c>
      <c r="E156" s="3" t="s">
        <v>2771</v>
      </c>
      <c r="F156" s="3" t="s">
        <v>2772</v>
      </c>
      <c r="G156" s="3" t="s">
        <v>2538</v>
      </c>
      <c r="H156" s="3" t="s">
        <v>39</v>
      </c>
      <c r="I156" s="3">
        <v>2</v>
      </c>
      <c r="J156" s="3"/>
      <c r="K156" s="3"/>
      <c r="L156" s="3"/>
      <c r="M156" s="3"/>
      <c r="N156" s="3"/>
      <c r="O156" s="3">
        <v>11</v>
      </c>
      <c r="P156" s="3">
        <v>9</v>
      </c>
      <c r="Q156" s="3">
        <v>1</v>
      </c>
      <c r="R156" s="3"/>
      <c r="S156" s="3"/>
    </row>
    <row r="157" spans="1:19">
      <c r="A157" s="3" t="s">
        <v>1016</v>
      </c>
      <c r="B157" s="3"/>
      <c r="C157" s="3">
        <v>12</v>
      </c>
      <c r="D157" s="3">
        <v>2</v>
      </c>
      <c r="E157" s="3" t="s">
        <v>2771</v>
      </c>
      <c r="F157" s="3" t="s">
        <v>2772</v>
      </c>
      <c r="G157" s="3" t="s">
        <v>2538</v>
      </c>
      <c r="H157" s="3" t="s">
        <v>39</v>
      </c>
      <c r="I157" s="3">
        <v>2</v>
      </c>
      <c r="J157" s="3"/>
      <c r="K157" s="3"/>
      <c r="L157" s="3"/>
      <c r="M157" s="3"/>
      <c r="N157" s="3"/>
      <c r="O157" s="3">
        <v>11</v>
      </c>
      <c r="P157" s="3">
        <v>9</v>
      </c>
      <c r="Q157" s="3">
        <v>1</v>
      </c>
      <c r="R157" s="3"/>
      <c r="S157" s="3"/>
    </row>
    <row r="158" spans="1:19">
      <c r="A158" s="3" t="s">
        <v>1014</v>
      </c>
      <c r="B158" s="3"/>
      <c r="C158" s="3">
        <v>25</v>
      </c>
      <c r="D158" s="3">
        <v>4</v>
      </c>
      <c r="E158" s="3" t="s">
        <v>70</v>
      </c>
      <c r="F158" s="3" t="s">
        <v>959</v>
      </c>
      <c r="G158" s="3" t="s">
        <v>29</v>
      </c>
      <c r="H158" s="3" t="s">
        <v>39</v>
      </c>
      <c r="I158" s="3">
        <v>4</v>
      </c>
      <c r="J158" s="3"/>
      <c r="K158" s="3"/>
      <c r="L158" s="3"/>
      <c r="M158" s="3"/>
      <c r="N158" s="3"/>
      <c r="O158" s="3">
        <v>23</v>
      </c>
      <c r="P158" s="3">
        <v>9</v>
      </c>
      <c r="Q158" s="3"/>
      <c r="R158" s="3"/>
      <c r="S158" s="3"/>
    </row>
    <row r="159" spans="1:19">
      <c r="A159" s="3" t="s">
        <v>1009</v>
      </c>
      <c r="B159" s="3"/>
      <c r="C159" s="3">
        <v>51</v>
      </c>
      <c r="D159" s="3">
        <v>2</v>
      </c>
      <c r="E159" s="3" t="s">
        <v>769</v>
      </c>
      <c r="F159" s="3" t="s">
        <v>1101</v>
      </c>
      <c r="G159" s="3" t="s">
        <v>29</v>
      </c>
      <c r="H159" s="3" t="s">
        <v>39</v>
      </c>
      <c r="I159" s="3">
        <v>2</v>
      </c>
      <c r="J159" s="3">
        <v>13</v>
      </c>
      <c r="K159" s="3"/>
      <c r="L159" s="3"/>
      <c r="M159" s="3"/>
      <c r="N159" s="3"/>
      <c r="O159" s="3">
        <v>47</v>
      </c>
      <c r="P159" s="3">
        <v>9</v>
      </c>
      <c r="Q159" s="3">
        <v>11</v>
      </c>
      <c r="R159" s="3"/>
      <c r="S159" s="3"/>
    </row>
    <row r="160" spans="1:19">
      <c r="A160" s="3" t="s">
        <v>1007</v>
      </c>
      <c r="B160" s="3"/>
      <c r="C160" s="3">
        <v>62</v>
      </c>
      <c r="D160" s="3">
        <v>2</v>
      </c>
      <c r="E160" s="3" t="s">
        <v>70</v>
      </c>
      <c r="F160" s="3" t="s">
        <v>1105</v>
      </c>
      <c r="G160" s="3" t="s">
        <v>29</v>
      </c>
      <c r="H160" s="3" t="s">
        <v>39</v>
      </c>
      <c r="I160" s="3">
        <v>2</v>
      </c>
      <c r="J160" s="3">
        <v>13</v>
      </c>
      <c r="K160" s="3"/>
      <c r="L160" s="3"/>
      <c r="M160" s="3"/>
      <c r="N160" s="3"/>
      <c r="O160" s="3">
        <v>62</v>
      </c>
      <c r="P160" s="3">
        <v>9</v>
      </c>
      <c r="Q160" s="3">
        <v>22</v>
      </c>
      <c r="R160" s="3"/>
      <c r="S160" s="3"/>
    </row>
    <row r="161" spans="1:19">
      <c r="A161" s="3" t="s">
        <v>1003</v>
      </c>
      <c r="B161" s="3"/>
      <c r="C161" s="3">
        <v>26</v>
      </c>
      <c r="D161" s="3">
        <v>1</v>
      </c>
      <c r="E161" s="3" t="s">
        <v>117</v>
      </c>
      <c r="F161" s="3" t="s">
        <v>965</v>
      </c>
      <c r="G161" s="3" t="s">
        <v>29</v>
      </c>
      <c r="H161" s="3"/>
      <c r="I161" s="3">
        <v>1</v>
      </c>
      <c r="J161" s="3">
        <v>15</v>
      </c>
      <c r="K161" s="3"/>
      <c r="L161" s="3"/>
      <c r="M161" s="3"/>
      <c r="N161" s="3"/>
      <c r="O161" s="3">
        <v>26</v>
      </c>
      <c r="P161" s="3">
        <v>10</v>
      </c>
      <c r="Q161" s="3">
        <v>1</v>
      </c>
      <c r="R161" s="3"/>
      <c r="S161" s="3"/>
    </row>
    <row r="162" spans="1:19">
      <c r="A162" s="3" t="s">
        <v>2835</v>
      </c>
      <c r="B162" s="3"/>
      <c r="C162" s="3">
        <v>33</v>
      </c>
      <c r="D162" s="3">
        <v>2</v>
      </c>
      <c r="E162" s="3" t="s">
        <v>93</v>
      </c>
      <c r="F162" s="3" t="s">
        <v>1012</v>
      </c>
      <c r="G162" s="3" t="s">
        <v>1013</v>
      </c>
      <c r="H162" s="3" t="s">
        <v>23</v>
      </c>
      <c r="I162" s="3">
        <v>2</v>
      </c>
      <c r="J162" s="3"/>
      <c r="K162" s="3"/>
      <c r="L162" s="3"/>
      <c r="M162" s="3"/>
      <c r="N162" s="3"/>
      <c r="O162" s="3">
        <v>27</v>
      </c>
      <c r="P162" s="3">
        <v>10</v>
      </c>
      <c r="Q162" s="3">
        <v>5</v>
      </c>
      <c r="R162" s="3"/>
      <c r="S162" s="3"/>
    </row>
    <row r="163" spans="1:19">
      <c r="A163" s="3" t="s">
        <v>1005</v>
      </c>
      <c r="B163" s="3"/>
      <c r="C163" s="3">
        <v>29</v>
      </c>
      <c r="D163" s="3">
        <v>2</v>
      </c>
      <c r="E163" s="3" t="s">
        <v>70</v>
      </c>
      <c r="F163" s="3" t="s">
        <v>2834</v>
      </c>
      <c r="G163" s="3" t="s">
        <v>2414</v>
      </c>
      <c r="H163" s="3"/>
      <c r="I163" s="3">
        <v>2</v>
      </c>
      <c r="J163" s="3"/>
      <c r="K163" s="3"/>
      <c r="L163" s="3"/>
      <c r="M163" s="3"/>
      <c r="N163" s="3"/>
      <c r="O163" s="3">
        <v>27</v>
      </c>
      <c r="P163" s="3">
        <v>10</v>
      </c>
      <c r="Q163" s="3">
        <v>2</v>
      </c>
      <c r="R163" s="3"/>
      <c r="S163" s="5">
        <v>4.6536999999999997</v>
      </c>
    </row>
    <row r="164" spans="1:19">
      <c r="A164" s="3" t="s">
        <v>1000</v>
      </c>
      <c r="B164" s="3"/>
      <c r="C164" s="3">
        <v>34</v>
      </c>
      <c r="D164" s="3">
        <v>2</v>
      </c>
      <c r="E164" s="3" t="s">
        <v>27</v>
      </c>
      <c r="F164" s="3" t="s">
        <v>1019</v>
      </c>
      <c r="G164" s="3" t="s">
        <v>1020</v>
      </c>
      <c r="H164" s="3" t="s">
        <v>23</v>
      </c>
      <c r="I164" s="3">
        <v>2</v>
      </c>
      <c r="J164" s="3"/>
      <c r="K164" s="3">
        <v>0</v>
      </c>
      <c r="L164" s="3">
        <v>1</v>
      </c>
      <c r="M164" s="3"/>
      <c r="N164" s="3" t="s">
        <v>77</v>
      </c>
      <c r="O164" s="3">
        <v>32</v>
      </c>
      <c r="P164" s="3">
        <v>10</v>
      </c>
      <c r="Q164" s="3">
        <v>5</v>
      </c>
      <c r="R164" s="6">
        <v>2428.33</v>
      </c>
      <c r="S164" s="5">
        <v>1.1035999999999999</v>
      </c>
    </row>
    <row r="165" spans="1:19">
      <c r="A165" s="3" t="s">
        <v>1000</v>
      </c>
      <c r="B165" s="3"/>
      <c r="C165" s="3">
        <v>34</v>
      </c>
      <c r="D165" s="3">
        <v>2</v>
      </c>
      <c r="E165" s="3" t="s">
        <v>27</v>
      </c>
      <c r="F165" s="3" t="s">
        <v>1019</v>
      </c>
      <c r="G165" s="3" t="s">
        <v>1020</v>
      </c>
      <c r="H165" s="3" t="s">
        <v>23</v>
      </c>
      <c r="I165" s="3">
        <v>2</v>
      </c>
      <c r="J165" s="3"/>
      <c r="K165" s="3">
        <v>0</v>
      </c>
      <c r="L165" s="3">
        <v>1</v>
      </c>
      <c r="M165" s="3"/>
      <c r="N165" s="3" t="s">
        <v>77</v>
      </c>
      <c r="O165" s="3">
        <v>32</v>
      </c>
      <c r="P165" s="3">
        <v>10</v>
      </c>
      <c r="Q165" s="3">
        <v>5</v>
      </c>
      <c r="R165" s="6">
        <v>2428.33</v>
      </c>
      <c r="S165" s="5">
        <v>1.1035999999999999</v>
      </c>
    </row>
    <row r="166" spans="1:19">
      <c r="A166" s="3" t="s">
        <v>991</v>
      </c>
      <c r="B166" s="3"/>
      <c r="C166" s="3">
        <v>40</v>
      </c>
      <c r="D166" s="3">
        <v>1</v>
      </c>
      <c r="E166" s="3" t="s">
        <v>439</v>
      </c>
      <c r="F166" s="3" t="s">
        <v>1040</v>
      </c>
      <c r="G166" s="3" t="s">
        <v>29</v>
      </c>
      <c r="H166" s="3" t="s">
        <v>23</v>
      </c>
      <c r="I166" s="3">
        <v>1</v>
      </c>
      <c r="J166" s="3">
        <v>35</v>
      </c>
      <c r="K166" s="3">
        <v>0</v>
      </c>
      <c r="L166" s="3">
        <v>4</v>
      </c>
      <c r="M166" s="3"/>
      <c r="N166" s="3" t="s">
        <v>77</v>
      </c>
      <c r="O166" s="3">
        <v>34</v>
      </c>
      <c r="P166" s="3">
        <v>10</v>
      </c>
      <c r="Q166" s="3">
        <v>17</v>
      </c>
      <c r="R166" s="3">
        <v>696.33</v>
      </c>
      <c r="S166" s="5">
        <v>-0.68779999999999997</v>
      </c>
    </row>
    <row r="167" spans="1:19">
      <c r="A167" s="3" t="s">
        <v>996</v>
      </c>
      <c r="B167" s="3"/>
      <c r="C167" s="3">
        <v>43</v>
      </c>
      <c r="D167" s="3">
        <v>12</v>
      </c>
      <c r="E167" s="3" t="s">
        <v>533</v>
      </c>
      <c r="F167" s="3" t="s">
        <v>2843</v>
      </c>
      <c r="G167" s="3" t="s">
        <v>2405</v>
      </c>
      <c r="H167" s="3" t="s">
        <v>39</v>
      </c>
      <c r="I167" s="3">
        <v>12</v>
      </c>
      <c r="J167" s="3"/>
      <c r="K167" s="3">
        <v>0</v>
      </c>
      <c r="L167" s="3">
        <v>2</v>
      </c>
      <c r="M167" s="3"/>
      <c r="N167" s="3" t="s">
        <v>77</v>
      </c>
      <c r="O167" s="3">
        <v>38</v>
      </c>
      <c r="P167" s="3">
        <v>10</v>
      </c>
      <c r="Q167" s="3">
        <v>1</v>
      </c>
      <c r="R167" s="3"/>
      <c r="S167" s="3"/>
    </row>
    <row r="168" spans="1:19">
      <c r="A168" s="3" t="s">
        <v>998</v>
      </c>
      <c r="B168" s="3"/>
      <c r="C168" s="3">
        <v>42</v>
      </c>
      <c r="D168" s="3">
        <v>1</v>
      </c>
      <c r="E168" s="3" t="s">
        <v>59</v>
      </c>
      <c r="F168" s="3" t="s">
        <v>1049</v>
      </c>
      <c r="G168" s="3" t="s">
        <v>131</v>
      </c>
      <c r="H168" s="3" t="s">
        <v>376</v>
      </c>
      <c r="I168" s="3">
        <v>1</v>
      </c>
      <c r="J168" s="3">
        <v>11</v>
      </c>
      <c r="K168" s="3"/>
      <c r="L168" s="3"/>
      <c r="M168" s="3"/>
      <c r="N168" s="3"/>
      <c r="O168" s="3">
        <v>42</v>
      </c>
      <c r="P168" s="3">
        <v>10</v>
      </c>
      <c r="Q168" s="3"/>
      <c r="R168" s="3"/>
      <c r="S168" s="5">
        <v>-0.44669999999999999</v>
      </c>
    </row>
    <row r="169" spans="1:19">
      <c r="A169" s="3" t="s">
        <v>993</v>
      </c>
      <c r="B169" s="3"/>
      <c r="C169" s="3">
        <v>30</v>
      </c>
      <c r="D169" s="3">
        <v>1</v>
      </c>
      <c r="E169" s="3" t="s">
        <v>439</v>
      </c>
      <c r="F169" s="3" t="s">
        <v>999</v>
      </c>
      <c r="G169" s="3" t="s">
        <v>53</v>
      </c>
      <c r="H169" s="3" t="s">
        <v>661</v>
      </c>
      <c r="I169" s="3">
        <v>1</v>
      </c>
      <c r="J169" s="3"/>
      <c r="K169" s="3"/>
      <c r="L169" s="3"/>
      <c r="M169" s="3"/>
      <c r="N169" s="3"/>
      <c r="O169" s="3">
        <v>20</v>
      </c>
      <c r="P169" s="3">
        <v>11</v>
      </c>
      <c r="Q169" s="3">
        <v>3</v>
      </c>
      <c r="R169" s="3"/>
      <c r="S169" s="3"/>
    </row>
    <row r="170" spans="1:19">
      <c r="A170" s="3" t="s">
        <v>987</v>
      </c>
      <c r="B170" s="3"/>
      <c r="C170" s="3">
        <v>36</v>
      </c>
      <c r="D170" s="3">
        <v>4</v>
      </c>
      <c r="E170" s="3" t="s">
        <v>34</v>
      </c>
      <c r="F170" s="3" t="s">
        <v>1031</v>
      </c>
      <c r="G170" s="3" t="s">
        <v>29</v>
      </c>
      <c r="H170" s="3"/>
      <c r="I170" s="3">
        <v>4</v>
      </c>
      <c r="J170" s="3"/>
      <c r="K170" s="3"/>
      <c r="L170" s="3"/>
      <c r="M170" s="3"/>
      <c r="N170" s="3"/>
      <c r="O170" s="3">
        <v>33</v>
      </c>
      <c r="P170" s="3">
        <v>11</v>
      </c>
      <c r="Q170" s="3"/>
      <c r="R170" s="3"/>
      <c r="S170" s="3"/>
    </row>
    <row r="171" spans="1:19">
      <c r="A171" s="3" t="s">
        <v>2833</v>
      </c>
      <c r="B171" s="3"/>
      <c r="C171" s="3">
        <v>79</v>
      </c>
      <c r="D171" s="3">
        <v>3</v>
      </c>
      <c r="E171" s="3" t="s">
        <v>1133</v>
      </c>
      <c r="F171" s="3" t="s">
        <v>1134</v>
      </c>
      <c r="G171" s="3" t="s">
        <v>29</v>
      </c>
      <c r="H171" s="3" t="s">
        <v>39</v>
      </c>
      <c r="I171" s="3">
        <v>3</v>
      </c>
      <c r="J171" s="3"/>
      <c r="K171" s="3"/>
      <c r="L171" s="3"/>
      <c r="M171" s="3"/>
      <c r="N171" s="3"/>
      <c r="O171" s="3">
        <v>36</v>
      </c>
      <c r="P171" s="3">
        <v>11</v>
      </c>
      <c r="Q171" s="3">
        <v>1</v>
      </c>
      <c r="R171" s="3"/>
      <c r="S171" s="3"/>
    </row>
    <row r="172" spans="1:19">
      <c r="A172" s="3" t="s">
        <v>989</v>
      </c>
      <c r="B172" s="3"/>
      <c r="C172" s="3">
        <v>53</v>
      </c>
      <c r="D172" s="3">
        <v>8</v>
      </c>
      <c r="E172" s="3" t="s">
        <v>925</v>
      </c>
      <c r="F172" s="3" t="s">
        <v>1103</v>
      </c>
      <c r="G172" s="3" t="s">
        <v>29</v>
      </c>
      <c r="H172" s="3" t="s">
        <v>23</v>
      </c>
      <c r="I172" s="3">
        <v>8</v>
      </c>
      <c r="J172" s="3"/>
      <c r="K172" s="3"/>
      <c r="L172" s="3"/>
      <c r="M172" s="3"/>
      <c r="N172" s="3"/>
      <c r="O172" s="3">
        <v>47</v>
      </c>
      <c r="P172" s="3">
        <v>11</v>
      </c>
      <c r="Q172" s="3">
        <v>2</v>
      </c>
      <c r="R172" s="3"/>
      <c r="S172" s="5">
        <v>1.345</v>
      </c>
    </row>
    <row r="173" spans="1:19">
      <c r="A173" s="3" t="s">
        <v>3889</v>
      </c>
      <c r="B173" s="3"/>
      <c r="C173" s="3">
        <v>72</v>
      </c>
      <c r="D173" s="3">
        <v>5</v>
      </c>
      <c r="E173" s="3" t="s">
        <v>202</v>
      </c>
      <c r="F173" s="3" t="s">
        <v>1117</v>
      </c>
      <c r="G173" s="3" t="s">
        <v>131</v>
      </c>
      <c r="H173" s="3" t="s">
        <v>23</v>
      </c>
      <c r="I173" s="3">
        <v>5</v>
      </c>
      <c r="J173" s="3"/>
      <c r="K173" s="3">
        <v>0</v>
      </c>
      <c r="L173" s="3">
        <v>1</v>
      </c>
      <c r="M173" s="3"/>
      <c r="N173" s="3" t="s">
        <v>40</v>
      </c>
      <c r="O173" s="3">
        <v>70</v>
      </c>
      <c r="P173" s="3">
        <v>11</v>
      </c>
      <c r="Q173" s="3">
        <v>5</v>
      </c>
      <c r="R173" s="6">
        <v>2409.5</v>
      </c>
      <c r="S173" s="5">
        <v>-0.64890000000000003</v>
      </c>
    </row>
    <row r="174" spans="1:19">
      <c r="A174" s="3" t="s">
        <v>982</v>
      </c>
      <c r="B174" s="3"/>
      <c r="C174" s="3">
        <v>81</v>
      </c>
      <c r="D174" s="3">
        <v>3</v>
      </c>
      <c r="E174" s="3" t="s">
        <v>42</v>
      </c>
      <c r="F174" s="3" t="s">
        <v>1138</v>
      </c>
      <c r="G174" s="3" t="s">
        <v>29</v>
      </c>
      <c r="H174" s="3" t="s">
        <v>23</v>
      </c>
      <c r="I174" s="3">
        <v>3</v>
      </c>
      <c r="J174" s="3">
        <v>15</v>
      </c>
      <c r="K174" s="3"/>
      <c r="L174" s="3"/>
      <c r="M174" s="3"/>
      <c r="N174" s="3"/>
      <c r="O174" s="3">
        <v>71</v>
      </c>
      <c r="P174" s="3">
        <v>11</v>
      </c>
      <c r="Q174" s="3">
        <v>2</v>
      </c>
      <c r="R174" s="3"/>
      <c r="S174" s="3"/>
    </row>
    <row r="175" spans="1:19">
      <c r="A175" s="3" t="s">
        <v>985</v>
      </c>
      <c r="B175" s="3"/>
      <c r="C175" s="3">
        <v>73</v>
      </c>
      <c r="D175" s="3">
        <v>5</v>
      </c>
      <c r="E175" s="3" t="s">
        <v>56</v>
      </c>
      <c r="F175" s="3" t="s">
        <v>1121</v>
      </c>
      <c r="G175" s="3" t="s">
        <v>131</v>
      </c>
      <c r="H175" s="3" t="s">
        <v>39</v>
      </c>
      <c r="I175" s="3">
        <v>5</v>
      </c>
      <c r="J175" s="3"/>
      <c r="K175" s="3"/>
      <c r="L175" s="3"/>
      <c r="M175" s="3"/>
      <c r="N175" s="3"/>
      <c r="O175" s="3">
        <v>73</v>
      </c>
      <c r="P175" s="3">
        <v>11</v>
      </c>
      <c r="Q175" s="3"/>
      <c r="R175" s="3"/>
      <c r="S175" s="3"/>
    </row>
    <row r="176" spans="1:19">
      <c r="A176" s="3" t="s">
        <v>980</v>
      </c>
      <c r="B176" s="3"/>
      <c r="C176" s="3">
        <v>77</v>
      </c>
      <c r="D176" s="3">
        <v>1</v>
      </c>
      <c r="E176" s="3" t="s">
        <v>735</v>
      </c>
      <c r="F176" s="3" t="s">
        <v>1128</v>
      </c>
      <c r="G176" s="3" t="s">
        <v>29</v>
      </c>
      <c r="H176" s="3" t="s">
        <v>1129</v>
      </c>
      <c r="I176" s="3">
        <v>1</v>
      </c>
      <c r="J176" s="3">
        <v>8</v>
      </c>
      <c r="K176" s="3"/>
      <c r="L176" s="3"/>
      <c r="M176" s="3"/>
      <c r="N176" s="3"/>
      <c r="O176" s="3">
        <v>77</v>
      </c>
      <c r="P176" s="3">
        <v>11</v>
      </c>
      <c r="Q176" s="3">
        <v>1</v>
      </c>
      <c r="R176" s="3"/>
      <c r="S176" s="3"/>
    </row>
    <row r="177" spans="1:19">
      <c r="A177" s="3" t="s">
        <v>978</v>
      </c>
      <c r="B177" s="3"/>
      <c r="C177" s="3">
        <v>32</v>
      </c>
      <c r="D177" s="3">
        <v>3</v>
      </c>
      <c r="E177" s="3" t="s">
        <v>88</v>
      </c>
      <c r="F177" s="3" t="s">
        <v>1004</v>
      </c>
      <c r="G177" s="3" t="s">
        <v>29</v>
      </c>
      <c r="H177" s="3" t="s">
        <v>684</v>
      </c>
      <c r="I177" s="3">
        <v>3</v>
      </c>
      <c r="J177" s="3"/>
      <c r="K177" s="3"/>
      <c r="L177" s="3"/>
      <c r="M177" s="3"/>
      <c r="N177" s="3"/>
      <c r="O177" s="3">
        <v>25</v>
      </c>
      <c r="P177" s="3">
        <v>12</v>
      </c>
      <c r="Q177" s="3">
        <v>12</v>
      </c>
      <c r="R177" s="3"/>
      <c r="S177" s="3"/>
    </row>
    <row r="178" spans="1:19">
      <c r="A178" s="3" t="s">
        <v>3887</v>
      </c>
      <c r="B178" s="3"/>
      <c r="C178" s="3">
        <v>29</v>
      </c>
      <c r="D178" s="3">
        <v>4</v>
      </c>
      <c r="E178" s="3" t="s">
        <v>263</v>
      </c>
      <c r="F178" s="3" t="s">
        <v>988</v>
      </c>
      <c r="G178" s="3" t="s">
        <v>29</v>
      </c>
      <c r="H178" s="3" t="s">
        <v>23</v>
      </c>
      <c r="I178" s="3">
        <v>4</v>
      </c>
      <c r="J178" s="3"/>
      <c r="K178" s="3"/>
      <c r="L178" s="3"/>
      <c r="M178" s="3"/>
      <c r="N178" s="3"/>
      <c r="O178" s="3">
        <v>26</v>
      </c>
      <c r="P178" s="3">
        <v>12</v>
      </c>
      <c r="Q178" s="3"/>
      <c r="R178" s="3"/>
      <c r="S178" s="3"/>
    </row>
    <row r="179" spans="1:19">
      <c r="A179" s="3" t="s">
        <v>2831</v>
      </c>
      <c r="B179" s="3"/>
      <c r="C179" s="3">
        <v>28</v>
      </c>
      <c r="D179" s="3">
        <v>3</v>
      </c>
      <c r="E179" s="3" t="s">
        <v>59</v>
      </c>
      <c r="F179" s="3" t="s">
        <v>986</v>
      </c>
      <c r="G179" s="3" t="s">
        <v>29</v>
      </c>
      <c r="H179" s="3" t="s">
        <v>39</v>
      </c>
      <c r="I179" s="3">
        <v>3</v>
      </c>
      <c r="J179" s="3"/>
      <c r="K179" s="3">
        <v>0</v>
      </c>
      <c r="L179" s="3">
        <v>1</v>
      </c>
      <c r="M179" s="3"/>
      <c r="N179" s="3" t="s">
        <v>40</v>
      </c>
      <c r="O179" s="3">
        <v>28</v>
      </c>
      <c r="P179" s="3">
        <v>12</v>
      </c>
      <c r="Q179" s="3">
        <v>1</v>
      </c>
      <c r="R179" s="3"/>
      <c r="S179" s="3"/>
    </row>
    <row r="180" spans="1:19">
      <c r="A180" s="3" t="s">
        <v>975</v>
      </c>
      <c r="B180" s="3"/>
      <c r="C180" s="3">
        <v>39</v>
      </c>
      <c r="D180" s="3">
        <v>3</v>
      </c>
      <c r="E180" s="3" t="s">
        <v>70</v>
      </c>
      <c r="F180" s="3" t="s">
        <v>3580</v>
      </c>
      <c r="G180" s="3" t="s">
        <v>3552</v>
      </c>
      <c r="H180" s="3" t="s">
        <v>23</v>
      </c>
      <c r="I180" s="3">
        <v>3</v>
      </c>
      <c r="J180" s="3"/>
      <c r="K180" s="3"/>
      <c r="L180" s="3"/>
      <c r="M180" s="3"/>
      <c r="N180" s="3"/>
      <c r="O180" s="3">
        <v>33</v>
      </c>
      <c r="P180" s="3">
        <v>12</v>
      </c>
      <c r="Q180" s="3"/>
      <c r="R180" s="6">
        <v>3172.67</v>
      </c>
      <c r="S180" s="5">
        <v>-0.33310000000000001</v>
      </c>
    </row>
    <row r="181" spans="1:19">
      <c r="A181" s="3" t="s">
        <v>970</v>
      </c>
      <c r="B181" s="3"/>
      <c r="C181" s="3">
        <v>65</v>
      </c>
      <c r="D181" s="3">
        <v>4</v>
      </c>
      <c r="E181" s="3" t="s">
        <v>439</v>
      </c>
      <c r="F181" s="3" t="s">
        <v>1107</v>
      </c>
      <c r="G181" s="3" t="s">
        <v>103</v>
      </c>
      <c r="H181" s="3" t="s">
        <v>1108</v>
      </c>
      <c r="I181" s="3">
        <v>4</v>
      </c>
      <c r="J181" s="3"/>
      <c r="K181" s="3"/>
      <c r="L181" s="3"/>
      <c r="M181" s="3"/>
      <c r="N181" s="3"/>
      <c r="O181" s="3">
        <v>48</v>
      </c>
      <c r="P181" s="3">
        <v>12</v>
      </c>
      <c r="Q181" s="3">
        <v>20</v>
      </c>
      <c r="R181" s="3"/>
      <c r="S181" s="5">
        <v>1.2464999999999999</v>
      </c>
    </row>
    <row r="182" spans="1:19">
      <c r="A182" s="3" t="s">
        <v>972</v>
      </c>
      <c r="B182" s="3"/>
      <c r="C182" s="3">
        <v>65</v>
      </c>
      <c r="D182" s="3">
        <v>4</v>
      </c>
      <c r="E182" s="3" t="s">
        <v>439</v>
      </c>
      <c r="F182" s="3" t="s">
        <v>1107</v>
      </c>
      <c r="G182" s="3" t="s">
        <v>103</v>
      </c>
      <c r="H182" s="3" t="s">
        <v>1108</v>
      </c>
      <c r="I182" s="3">
        <v>4</v>
      </c>
      <c r="J182" s="3"/>
      <c r="K182" s="3"/>
      <c r="L182" s="3"/>
      <c r="M182" s="3"/>
      <c r="N182" s="3"/>
      <c r="O182" s="3">
        <v>48</v>
      </c>
      <c r="P182" s="3">
        <v>12</v>
      </c>
      <c r="Q182" s="3">
        <v>20</v>
      </c>
      <c r="R182" s="3"/>
      <c r="S182" s="5">
        <v>1.2464999999999999</v>
      </c>
    </row>
    <row r="183" spans="1:19">
      <c r="A183" s="3" t="s">
        <v>968</v>
      </c>
      <c r="B183" s="3"/>
      <c r="C183" s="3">
        <v>73</v>
      </c>
      <c r="D183" s="3">
        <v>5</v>
      </c>
      <c r="E183" s="3" t="s">
        <v>893</v>
      </c>
      <c r="F183" s="3" t="s">
        <v>2861</v>
      </c>
      <c r="G183" s="3" t="s">
        <v>2414</v>
      </c>
      <c r="H183" s="3" t="s">
        <v>132</v>
      </c>
      <c r="I183" s="3">
        <v>5</v>
      </c>
      <c r="J183" s="3"/>
      <c r="K183" s="3">
        <v>0</v>
      </c>
      <c r="L183" s="3">
        <v>1</v>
      </c>
      <c r="M183" s="3"/>
      <c r="N183" s="3" t="s">
        <v>294</v>
      </c>
      <c r="O183" s="3">
        <v>49</v>
      </c>
      <c r="P183" s="3">
        <v>12</v>
      </c>
      <c r="Q183" s="3">
        <v>14</v>
      </c>
      <c r="R183" s="4">
        <v>9784</v>
      </c>
      <c r="S183" s="5">
        <v>5.57E-2</v>
      </c>
    </row>
    <row r="184" spans="1:19">
      <c r="A184" s="3" t="s">
        <v>2829</v>
      </c>
      <c r="B184" s="3"/>
      <c r="C184" s="3">
        <v>142</v>
      </c>
      <c r="D184" s="3">
        <v>8</v>
      </c>
      <c r="E184" s="3" t="s">
        <v>27</v>
      </c>
      <c r="F184" s="3" t="s">
        <v>2868</v>
      </c>
      <c r="G184" s="3" t="s">
        <v>2414</v>
      </c>
      <c r="H184" s="3" t="s">
        <v>376</v>
      </c>
      <c r="I184" s="3">
        <v>8</v>
      </c>
      <c r="J184" s="3"/>
      <c r="K184" s="3">
        <v>0</v>
      </c>
      <c r="L184" s="3">
        <v>5</v>
      </c>
      <c r="M184" s="3"/>
      <c r="N184" s="3" t="s">
        <v>40</v>
      </c>
      <c r="O184" s="3">
        <v>86</v>
      </c>
      <c r="P184" s="3">
        <v>12</v>
      </c>
      <c r="Q184" s="3">
        <v>4</v>
      </c>
      <c r="R184" s="6">
        <v>2017.17</v>
      </c>
      <c r="S184" s="5">
        <v>-0.46089999999999998</v>
      </c>
    </row>
    <row r="185" spans="1:19">
      <c r="A185" s="3" t="s">
        <v>962</v>
      </c>
      <c r="B185" s="3"/>
      <c r="C185" s="3">
        <v>99</v>
      </c>
      <c r="D185" s="3">
        <v>9</v>
      </c>
      <c r="E185" s="3" t="s">
        <v>1166</v>
      </c>
      <c r="F185" s="3" t="s">
        <v>1167</v>
      </c>
      <c r="G185" s="3" t="s">
        <v>29</v>
      </c>
      <c r="H185" s="3" t="s">
        <v>39</v>
      </c>
      <c r="I185" s="3">
        <v>9</v>
      </c>
      <c r="J185" s="3"/>
      <c r="K185" s="3"/>
      <c r="L185" s="3"/>
      <c r="M185" s="3"/>
      <c r="N185" s="3"/>
      <c r="O185" s="3">
        <v>98</v>
      </c>
      <c r="P185" s="3">
        <v>12</v>
      </c>
      <c r="Q185" s="3"/>
      <c r="R185" s="6">
        <v>1143.83</v>
      </c>
      <c r="S185" s="5">
        <v>3.5030000000000001</v>
      </c>
    </row>
    <row r="186" spans="1:19">
      <c r="A186" s="3" t="s">
        <v>964</v>
      </c>
      <c r="B186" s="3"/>
      <c r="C186" s="3">
        <v>32</v>
      </c>
      <c r="D186" s="3">
        <v>3</v>
      </c>
      <c r="E186" s="3" t="s">
        <v>45</v>
      </c>
      <c r="F186" s="3" t="s">
        <v>1010</v>
      </c>
      <c r="G186" s="3" t="s">
        <v>29</v>
      </c>
      <c r="H186" s="3" t="s">
        <v>39</v>
      </c>
      <c r="I186" s="3">
        <v>3</v>
      </c>
      <c r="J186" s="3">
        <v>13</v>
      </c>
      <c r="K186" s="3"/>
      <c r="L186" s="3"/>
      <c r="M186" s="3"/>
      <c r="N186" s="3"/>
      <c r="O186" s="3">
        <v>30</v>
      </c>
      <c r="P186" s="3">
        <v>13</v>
      </c>
      <c r="Q186" s="3"/>
      <c r="R186" s="3"/>
      <c r="S186" s="3"/>
    </row>
    <row r="187" spans="1:19">
      <c r="A187" s="3" t="s">
        <v>960</v>
      </c>
      <c r="B187" s="3"/>
      <c r="C187" s="3">
        <v>30</v>
      </c>
      <c r="D187" s="3">
        <v>3</v>
      </c>
      <c r="E187" s="3" t="s">
        <v>45</v>
      </c>
      <c r="F187" s="3" t="s">
        <v>997</v>
      </c>
      <c r="G187" s="3" t="s">
        <v>29</v>
      </c>
      <c r="H187" s="3" t="s">
        <v>39</v>
      </c>
      <c r="I187" s="3">
        <v>3</v>
      </c>
      <c r="J187" s="3">
        <v>13</v>
      </c>
      <c r="K187" s="3"/>
      <c r="L187" s="3"/>
      <c r="M187" s="3"/>
      <c r="N187" s="3"/>
      <c r="O187" s="3">
        <v>30</v>
      </c>
      <c r="P187" s="3">
        <v>13</v>
      </c>
      <c r="Q187" s="3">
        <v>18</v>
      </c>
      <c r="R187" s="3"/>
      <c r="S187" s="3"/>
    </row>
    <row r="188" spans="1:19">
      <c r="A188" s="3" t="s">
        <v>966</v>
      </c>
      <c r="B188" s="3"/>
      <c r="C188" s="3">
        <v>52</v>
      </c>
      <c r="D188" s="3">
        <v>3</v>
      </c>
      <c r="E188" s="3" t="s">
        <v>442</v>
      </c>
      <c r="F188" s="3" t="s">
        <v>2856</v>
      </c>
      <c r="G188" s="3" t="s">
        <v>2405</v>
      </c>
      <c r="H188" s="3" t="s">
        <v>661</v>
      </c>
      <c r="I188" s="3">
        <v>3</v>
      </c>
      <c r="J188" s="3"/>
      <c r="K188" s="3"/>
      <c r="L188" s="3"/>
      <c r="M188" s="3"/>
      <c r="N188" s="3"/>
      <c r="O188" s="3">
        <v>31</v>
      </c>
      <c r="P188" s="3">
        <v>13</v>
      </c>
      <c r="Q188" s="3">
        <v>14</v>
      </c>
      <c r="R188" s="3"/>
      <c r="S188" s="5">
        <v>-0.4491</v>
      </c>
    </row>
    <row r="189" spans="1:19">
      <c r="A189" s="3" t="s">
        <v>956</v>
      </c>
      <c r="B189" s="3"/>
      <c r="C189" s="3">
        <v>46</v>
      </c>
      <c r="D189" s="3">
        <v>6</v>
      </c>
      <c r="E189" s="3" t="s">
        <v>56</v>
      </c>
      <c r="F189" s="3" t="s">
        <v>2847</v>
      </c>
      <c r="G189" s="3" t="s">
        <v>2780</v>
      </c>
      <c r="H189" s="3" t="s">
        <v>661</v>
      </c>
      <c r="I189" s="3">
        <v>6</v>
      </c>
      <c r="J189" s="3"/>
      <c r="K189" s="3"/>
      <c r="L189" s="3"/>
      <c r="M189" s="3"/>
      <c r="N189" s="3"/>
      <c r="O189" s="3">
        <v>36</v>
      </c>
      <c r="P189" s="3">
        <v>13</v>
      </c>
      <c r="Q189" s="3">
        <v>15</v>
      </c>
      <c r="R189" s="3"/>
      <c r="S189" s="3"/>
    </row>
    <row r="190" spans="1:19">
      <c r="A190" s="3" t="s">
        <v>958</v>
      </c>
      <c r="B190" s="3"/>
      <c r="C190" s="3">
        <v>48</v>
      </c>
      <c r="D190" s="3">
        <v>3</v>
      </c>
      <c r="E190" s="3" t="s">
        <v>88</v>
      </c>
      <c r="F190" s="3" t="s">
        <v>1084</v>
      </c>
      <c r="G190" s="3" t="s">
        <v>29</v>
      </c>
      <c r="H190" s="3" t="s">
        <v>376</v>
      </c>
      <c r="I190" s="3">
        <v>3</v>
      </c>
      <c r="J190" s="3">
        <v>13</v>
      </c>
      <c r="K190" s="3"/>
      <c r="L190" s="3"/>
      <c r="M190" s="3"/>
      <c r="N190" s="3"/>
      <c r="O190" s="3">
        <v>45</v>
      </c>
      <c r="P190" s="3">
        <v>13</v>
      </c>
      <c r="Q190" s="3"/>
      <c r="R190" s="6">
        <v>6034.33</v>
      </c>
      <c r="S190" s="5">
        <v>0.86990000000000001</v>
      </c>
    </row>
    <row r="191" spans="1:19">
      <c r="A191" s="3" t="s">
        <v>949</v>
      </c>
      <c r="B191" s="3"/>
      <c r="C191" s="3">
        <v>146</v>
      </c>
      <c r="D191" s="3">
        <v>13</v>
      </c>
      <c r="E191" s="3" t="s">
        <v>73</v>
      </c>
      <c r="F191" s="3" t="s">
        <v>2870</v>
      </c>
      <c r="G191" s="3" t="s">
        <v>2538</v>
      </c>
      <c r="H191" s="3" t="s">
        <v>684</v>
      </c>
      <c r="I191" s="3">
        <v>13</v>
      </c>
      <c r="J191" s="3"/>
      <c r="K191" s="3"/>
      <c r="L191" s="3"/>
      <c r="M191" s="3"/>
      <c r="N191" s="3"/>
      <c r="O191" s="3">
        <v>45</v>
      </c>
      <c r="P191" s="3">
        <v>13</v>
      </c>
      <c r="Q191" s="3">
        <v>12</v>
      </c>
      <c r="R191" s="6">
        <v>4767.67</v>
      </c>
      <c r="S191" s="5">
        <v>-0.47410000000000002</v>
      </c>
    </row>
    <row r="192" spans="1:19">
      <c r="A192" s="3" t="s">
        <v>951</v>
      </c>
      <c r="B192" s="3"/>
      <c r="C192" s="3">
        <v>146</v>
      </c>
      <c r="D192" s="3">
        <v>13</v>
      </c>
      <c r="E192" s="3" t="s">
        <v>73</v>
      </c>
      <c r="F192" s="3" t="s">
        <v>2870</v>
      </c>
      <c r="G192" s="3" t="s">
        <v>2538</v>
      </c>
      <c r="H192" s="3" t="s">
        <v>684</v>
      </c>
      <c r="I192" s="3">
        <v>13</v>
      </c>
      <c r="J192" s="3"/>
      <c r="K192" s="3"/>
      <c r="L192" s="3"/>
      <c r="M192" s="3"/>
      <c r="N192" s="3"/>
      <c r="O192" s="3">
        <v>45</v>
      </c>
      <c r="P192" s="3">
        <v>13</v>
      </c>
      <c r="Q192" s="3">
        <v>12</v>
      </c>
      <c r="R192" s="6">
        <v>4767.67</v>
      </c>
      <c r="S192" s="5">
        <v>-0.47410000000000002</v>
      </c>
    </row>
    <row r="193" spans="1:19">
      <c r="A193" s="3" t="s">
        <v>954</v>
      </c>
      <c r="B193" s="3"/>
      <c r="C193" s="3">
        <v>50</v>
      </c>
      <c r="D193" s="3">
        <v>2</v>
      </c>
      <c r="E193" s="3" t="s">
        <v>1091</v>
      </c>
      <c r="F193" s="3" t="s">
        <v>1092</v>
      </c>
      <c r="G193" s="3" t="s">
        <v>1093</v>
      </c>
      <c r="H193" s="3" t="s">
        <v>23</v>
      </c>
      <c r="I193" s="3">
        <v>2</v>
      </c>
      <c r="J193" s="3"/>
      <c r="K193" s="3"/>
      <c r="L193" s="3"/>
      <c r="M193" s="3"/>
      <c r="N193" s="3"/>
      <c r="O193" s="3">
        <v>47</v>
      </c>
      <c r="P193" s="3">
        <v>13</v>
      </c>
      <c r="Q193" s="3">
        <v>26</v>
      </c>
      <c r="R193" s="6">
        <v>4802.5</v>
      </c>
      <c r="S193" s="5">
        <v>-0.43519999999999998</v>
      </c>
    </row>
    <row r="194" spans="1:19">
      <c r="A194" s="3" t="s">
        <v>947</v>
      </c>
      <c r="B194" s="3"/>
      <c r="C194" s="3">
        <v>50</v>
      </c>
      <c r="D194" s="3">
        <v>2</v>
      </c>
      <c r="E194" s="3" t="s">
        <v>1091</v>
      </c>
      <c r="F194" s="3" t="s">
        <v>1092</v>
      </c>
      <c r="G194" s="3" t="s">
        <v>1093</v>
      </c>
      <c r="H194" s="3" t="s">
        <v>23</v>
      </c>
      <c r="I194" s="3">
        <v>2</v>
      </c>
      <c r="J194" s="3"/>
      <c r="K194" s="3"/>
      <c r="L194" s="3"/>
      <c r="M194" s="3"/>
      <c r="N194" s="3"/>
      <c r="O194" s="3">
        <v>47</v>
      </c>
      <c r="P194" s="3">
        <v>13</v>
      </c>
      <c r="Q194" s="3">
        <v>26</v>
      </c>
      <c r="R194" s="6">
        <v>4802.5</v>
      </c>
      <c r="S194" s="5">
        <v>-0.43519999999999998</v>
      </c>
    </row>
    <row r="195" spans="1:19">
      <c r="A195" s="3" t="s">
        <v>944</v>
      </c>
      <c r="B195" s="3"/>
      <c r="C195" s="3">
        <v>50</v>
      </c>
      <c r="D195" s="3">
        <v>2</v>
      </c>
      <c r="E195" s="3" t="s">
        <v>1091</v>
      </c>
      <c r="F195" s="3" t="s">
        <v>1092</v>
      </c>
      <c r="G195" s="3" t="s">
        <v>1093</v>
      </c>
      <c r="H195" s="3" t="s">
        <v>23</v>
      </c>
      <c r="I195" s="3">
        <v>2</v>
      </c>
      <c r="J195" s="3"/>
      <c r="K195" s="3"/>
      <c r="L195" s="3"/>
      <c r="M195" s="3"/>
      <c r="N195" s="3"/>
      <c r="O195" s="3">
        <v>47</v>
      </c>
      <c r="P195" s="3">
        <v>13</v>
      </c>
      <c r="Q195" s="3">
        <v>26</v>
      </c>
      <c r="R195" s="6">
        <v>4802.5</v>
      </c>
      <c r="S195" s="5">
        <v>-0.43519999999999998</v>
      </c>
    </row>
    <row r="196" spans="1:19">
      <c r="A196" s="3" t="s">
        <v>938</v>
      </c>
      <c r="B196" s="3"/>
      <c r="C196" s="3">
        <v>83</v>
      </c>
      <c r="D196" s="3">
        <v>13</v>
      </c>
      <c r="E196" s="3" t="s">
        <v>371</v>
      </c>
      <c r="F196" s="3" t="s">
        <v>1142</v>
      </c>
      <c r="G196" s="3" t="s">
        <v>29</v>
      </c>
      <c r="H196" s="3" t="s">
        <v>373</v>
      </c>
      <c r="I196" s="3">
        <v>13</v>
      </c>
      <c r="J196" s="3"/>
      <c r="K196" s="3">
        <v>12</v>
      </c>
      <c r="L196" s="3">
        <v>2</v>
      </c>
      <c r="M196" s="3" t="s">
        <v>698</v>
      </c>
      <c r="N196" s="3" t="s">
        <v>40</v>
      </c>
      <c r="O196" s="3">
        <v>82</v>
      </c>
      <c r="P196" s="3">
        <v>13</v>
      </c>
      <c r="Q196" s="3">
        <v>1</v>
      </c>
      <c r="R196" s="6">
        <v>13862393.33</v>
      </c>
      <c r="S196" s="5">
        <v>-0.1842</v>
      </c>
    </row>
    <row r="197" spans="1:19">
      <c r="A197" s="3" t="s">
        <v>940</v>
      </c>
      <c r="B197" s="3"/>
      <c r="C197" s="3">
        <v>95</v>
      </c>
      <c r="D197" s="3">
        <v>14</v>
      </c>
      <c r="E197" s="3" t="s">
        <v>1159</v>
      </c>
      <c r="F197" s="3" t="s">
        <v>1160</v>
      </c>
      <c r="G197" s="3" t="s">
        <v>29</v>
      </c>
      <c r="H197" s="3" t="s">
        <v>95</v>
      </c>
      <c r="I197" s="3">
        <v>14</v>
      </c>
      <c r="J197" s="3"/>
      <c r="K197" s="3">
        <v>0</v>
      </c>
      <c r="L197" s="3">
        <v>2</v>
      </c>
      <c r="M197" s="3"/>
      <c r="N197" s="3" t="s">
        <v>40</v>
      </c>
      <c r="O197" s="3">
        <v>85</v>
      </c>
      <c r="P197" s="3">
        <v>13</v>
      </c>
      <c r="Q197" s="3">
        <v>9</v>
      </c>
      <c r="R197" s="6">
        <v>17222.669999999998</v>
      </c>
      <c r="S197" s="5">
        <v>-0.39340000000000003</v>
      </c>
    </row>
    <row r="198" spans="1:19">
      <c r="A198" s="3" t="s">
        <v>942</v>
      </c>
      <c r="B198" s="3"/>
      <c r="C198" s="3">
        <v>27</v>
      </c>
      <c r="D198" s="3">
        <v>1</v>
      </c>
      <c r="E198" s="3" t="s">
        <v>59</v>
      </c>
      <c r="F198" s="3" t="s">
        <v>971</v>
      </c>
      <c r="G198" s="3" t="s">
        <v>29</v>
      </c>
      <c r="H198" s="3" t="s">
        <v>39</v>
      </c>
      <c r="I198" s="3">
        <v>1</v>
      </c>
      <c r="J198" s="3"/>
      <c r="K198" s="3">
        <v>0</v>
      </c>
      <c r="L198" s="3">
        <v>2</v>
      </c>
      <c r="M198" s="3"/>
      <c r="N198" s="3" t="s">
        <v>796</v>
      </c>
      <c r="O198" s="3">
        <v>26</v>
      </c>
      <c r="P198" s="3">
        <v>14</v>
      </c>
      <c r="Q198" s="3">
        <v>2</v>
      </c>
      <c r="R198" s="3"/>
      <c r="S198" s="3"/>
    </row>
    <row r="199" spans="1:19">
      <c r="A199" s="3" t="s">
        <v>2827</v>
      </c>
      <c r="B199" s="3"/>
      <c r="C199" s="3">
        <v>27</v>
      </c>
      <c r="D199" s="3">
        <v>7</v>
      </c>
      <c r="E199" s="3" t="s">
        <v>59</v>
      </c>
      <c r="F199" s="3" t="s">
        <v>979</v>
      </c>
      <c r="G199" s="3" t="s">
        <v>29</v>
      </c>
      <c r="H199" s="3" t="s">
        <v>23</v>
      </c>
      <c r="I199" s="3">
        <v>7</v>
      </c>
      <c r="J199" s="3"/>
      <c r="K199" s="3"/>
      <c r="L199" s="3"/>
      <c r="M199" s="3"/>
      <c r="N199" s="3"/>
      <c r="O199" s="3">
        <v>27</v>
      </c>
      <c r="P199" s="3">
        <v>14</v>
      </c>
      <c r="Q199" s="3"/>
      <c r="R199" s="3"/>
      <c r="S199" s="3"/>
    </row>
    <row r="200" spans="1:19">
      <c r="A200" s="3" t="s">
        <v>4095</v>
      </c>
      <c r="B200" s="3"/>
      <c r="C200" s="3">
        <v>46</v>
      </c>
      <c r="D200" s="3">
        <v>8</v>
      </c>
      <c r="E200" s="3" t="s">
        <v>412</v>
      </c>
      <c r="F200" s="3" t="s">
        <v>2845</v>
      </c>
      <c r="G200" s="3" t="s">
        <v>2405</v>
      </c>
      <c r="H200" s="3" t="s">
        <v>39</v>
      </c>
      <c r="I200" s="3">
        <v>8</v>
      </c>
      <c r="J200" s="3"/>
      <c r="K200" s="3"/>
      <c r="L200" s="3"/>
      <c r="M200" s="3"/>
      <c r="N200" s="3"/>
      <c r="O200" s="3">
        <v>36</v>
      </c>
      <c r="P200" s="3">
        <v>14</v>
      </c>
      <c r="Q200" s="3">
        <v>10</v>
      </c>
      <c r="R200" s="3"/>
      <c r="S200" s="5">
        <v>0.54200000000000004</v>
      </c>
    </row>
    <row r="201" spans="1:19">
      <c r="A201" s="3" t="s">
        <v>933</v>
      </c>
      <c r="B201" s="3"/>
      <c r="C201" s="3">
        <v>43</v>
      </c>
      <c r="D201" s="3">
        <v>1</v>
      </c>
      <c r="E201" s="3" t="s">
        <v>653</v>
      </c>
      <c r="F201" s="3" t="s">
        <v>1057</v>
      </c>
      <c r="G201" s="3" t="s">
        <v>29</v>
      </c>
      <c r="H201" s="3" t="s">
        <v>39</v>
      </c>
      <c r="I201" s="3">
        <v>1</v>
      </c>
      <c r="J201" s="3"/>
      <c r="K201" s="3">
        <v>0</v>
      </c>
      <c r="L201" s="3">
        <v>1</v>
      </c>
      <c r="M201" s="3"/>
      <c r="N201" s="3" t="s">
        <v>25</v>
      </c>
      <c r="O201" s="3">
        <v>43</v>
      </c>
      <c r="P201" s="3">
        <v>14</v>
      </c>
      <c r="Q201" s="3">
        <v>1</v>
      </c>
      <c r="R201" s="3"/>
      <c r="S201" s="3"/>
    </row>
    <row r="202" spans="1:19">
      <c r="A202" s="3" t="s">
        <v>3885</v>
      </c>
      <c r="B202" s="3"/>
      <c r="C202" s="3">
        <v>46</v>
      </c>
      <c r="D202" s="3">
        <v>3</v>
      </c>
      <c r="E202" s="3" t="s">
        <v>1068</v>
      </c>
      <c r="F202" s="3" t="s">
        <v>1069</v>
      </c>
      <c r="G202" s="3" t="s">
        <v>29</v>
      </c>
      <c r="H202" s="3" t="s">
        <v>23</v>
      </c>
      <c r="I202" s="3">
        <v>3</v>
      </c>
      <c r="J202" s="3"/>
      <c r="K202" s="3"/>
      <c r="L202" s="3"/>
      <c r="M202" s="3"/>
      <c r="N202" s="3"/>
      <c r="O202" s="3">
        <v>43</v>
      </c>
      <c r="P202" s="3">
        <v>14</v>
      </c>
      <c r="Q202" s="3"/>
      <c r="R202" s="3"/>
      <c r="S202" s="3"/>
    </row>
    <row r="203" spans="1:19">
      <c r="A203" s="3" t="s">
        <v>936</v>
      </c>
      <c r="B203" s="3"/>
      <c r="C203" s="3">
        <v>50</v>
      </c>
      <c r="D203" s="3">
        <v>13</v>
      </c>
      <c r="E203" s="3" t="s">
        <v>482</v>
      </c>
      <c r="F203" s="3" t="s">
        <v>1099</v>
      </c>
      <c r="G203" s="3" t="s">
        <v>29</v>
      </c>
      <c r="H203" s="3"/>
      <c r="I203" s="3">
        <v>13</v>
      </c>
      <c r="J203" s="3"/>
      <c r="K203" s="3"/>
      <c r="L203" s="3"/>
      <c r="M203" s="3"/>
      <c r="N203" s="3"/>
      <c r="O203" s="3">
        <v>50</v>
      </c>
      <c r="P203" s="3">
        <v>14</v>
      </c>
      <c r="Q203" s="3">
        <v>47</v>
      </c>
      <c r="R203" s="3"/>
      <c r="S203" s="3"/>
    </row>
    <row r="204" spans="1:19">
      <c r="A204" s="3" t="s">
        <v>2823</v>
      </c>
      <c r="B204" s="3"/>
      <c r="C204" s="3">
        <v>84</v>
      </c>
      <c r="D204" s="3">
        <v>16</v>
      </c>
      <c r="E204" s="3" t="s">
        <v>27</v>
      </c>
      <c r="F204" s="3" t="s">
        <v>1144</v>
      </c>
      <c r="G204" s="3" t="s">
        <v>131</v>
      </c>
      <c r="H204" s="3" t="s">
        <v>1145</v>
      </c>
      <c r="I204" s="3">
        <v>16</v>
      </c>
      <c r="J204" s="3"/>
      <c r="K204" s="3"/>
      <c r="L204" s="3"/>
      <c r="M204" s="3"/>
      <c r="N204" s="3"/>
      <c r="O204" s="3">
        <v>62</v>
      </c>
      <c r="P204" s="3">
        <v>14</v>
      </c>
      <c r="Q204" s="3">
        <v>11</v>
      </c>
      <c r="R204" s="3"/>
      <c r="S204" s="3"/>
    </row>
    <row r="205" spans="1:19">
      <c r="A205" s="3" t="s">
        <v>924</v>
      </c>
      <c r="B205" s="3"/>
      <c r="C205" s="3">
        <v>97</v>
      </c>
      <c r="D205" s="3">
        <v>5</v>
      </c>
      <c r="E205" s="3" t="s">
        <v>482</v>
      </c>
      <c r="F205" s="3" t="s">
        <v>3896</v>
      </c>
      <c r="G205" s="3" t="s">
        <v>3666</v>
      </c>
      <c r="H205" s="3" t="s">
        <v>338</v>
      </c>
      <c r="I205" s="3">
        <v>5</v>
      </c>
      <c r="J205" s="3"/>
      <c r="K205" s="3"/>
      <c r="L205" s="3"/>
      <c r="M205" s="3"/>
      <c r="N205" s="3"/>
      <c r="O205" s="3">
        <v>74</v>
      </c>
      <c r="P205" s="3">
        <v>14</v>
      </c>
      <c r="Q205" s="3"/>
      <c r="R205" s="3"/>
      <c r="S205" s="3"/>
    </row>
    <row r="206" spans="1:19">
      <c r="A206" s="3" t="s">
        <v>2820</v>
      </c>
      <c r="B206" s="3"/>
      <c r="C206" s="3">
        <v>91</v>
      </c>
      <c r="D206" s="3">
        <v>11</v>
      </c>
      <c r="E206" s="3" t="s">
        <v>27</v>
      </c>
      <c r="F206" s="3" t="s">
        <v>1155</v>
      </c>
      <c r="G206" s="3" t="s">
        <v>29</v>
      </c>
      <c r="H206" s="3" t="s">
        <v>132</v>
      </c>
      <c r="I206" s="3">
        <v>11</v>
      </c>
      <c r="J206" s="3">
        <v>72</v>
      </c>
      <c r="K206" s="3"/>
      <c r="L206" s="3"/>
      <c r="M206" s="3"/>
      <c r="N206" s="3"/>
      <c r="O206" s="3">
        <v>89</v>
      </c>
      <c r="P206" s="3">
        <v>14</v>
      </c>
      <c r="Q206" s="3">
        <v>13</v>
      </c>
      <c r="R206" s="3"/>
      <c r="S206" s="3"/>
    </row>
    <row r="207" spans="1:19">
      <c r="A207" s="3" t="s">
        <v>2820</v>
      </c>
      <c r="B207" s="3"/>
      <c r="C207" s="3">
        <v>50</v>
      </c>
      <c r="D207" s="3">
        <v>9</v>
      </c>
      <c r="E207" s="3" t="s">
        <v>212</v>
      </c>
      <c r="F207" s="3" t="s">
        <v>2851</v>
      </c>
      <c r="G207" s="3" t="s">
        <v>2405</v>
      </c>
      <c r="H207" s="3"/>
      <c r="I207" s="3">
        <v>9</v>
      </c>
      <c r="J207" s="3">
        <v>0</v>
      </c>
      <c r="K207" s="3"/>
      <c r="L207" s="3"/>
      <c r="M207" s="3"/>
      <c r="N207" s="3"/>
      <c r="O207" s="3">
        <v>50</v>
      </c>
      <c r="P207" s="3">
        <v>15</v>
      </c>
      <c r="Q207" s="3"/>
      <c r="R207" s="3"/>
      <c r="S207" s="3"/>
    </row>
    <row r="208" spans="1:19">
      <c r="A208" s="3" t="s">
        <v>922</v>
      </c>
      <c r="B208" s="3"/>
      <c r="C208" s="3">
        <v>65</v>
      </c>
      <c r="D208" s="3">
        <v>10</v>
      </c>
      <c r="E208" s="3" t="s">
        <v>952</v>
      </c>
      <c r="F208" s="3" t="s">
        <v>1110</v>
      </c>
      <c r="G208" s="3" t="s">
        <v>29</v>
      </c>
      <c r="H208" s="3" t="s">
        <v>852</v>
      </c>
      <c r="I208" s="3">
        <v>10</v>
      </c>
      <c r="J208" s="3"/>
      <c r="K208" s="3"/>
      <c r="L208" s="3"/>
      <c r="M208" s="3"/>
      <c r="N208" s="3"/>
      <c r="O208" s="3">
        <v>58</v>
      </c>
      <c r="P208" s="3">
        <v>15</v>
      </c>
      <c r="Q208" s="3">
        <v>1</v>
      </c>
      <c r="R208" s="4">
        <v>4787</v>
      </c>
      <c r="S208" s="5">
        <v>3.1703999999999999</v>
      </c>
    </row>
    <row r="209" spans="1:19">
      <c r="A209" s="3" t="s">
        <v>929</v>
      </c>
      <c r="B209" s="3"/>
      <c r="C209" s="3">
        <v>91</v>
      </c>
      <c r="D209" s="3">
        <v>4</v>
      </c>
      <c r="E209" s="3" t="s">
        <v>59</v>
      </c>
      <c r="F209" s="3" t="s">
        <v>2866</v>
      </c>
      <c r="G209" s="3" t="s">
        <v>2414</v>
      </c>
      <c r="H209" s="3" t="s">
        <v>23</v>
      </c>
      <c r="I209" s="3">
        <v>4</v>
      </c>
      <c r="J209" s="3"/>
      <c r="K209" s="3">
        <v>0</v>
      </c>
      <c r="L209" s="3">
        <v>1</v>
      </c>
      <c r="M209" s="3"/>
      <c r="N209" s="3" t="s">
        <v>77</v>
      </c>
      <c r="O209" s="3">
        <v>62</v>
      </c>
      <c r="P209" s="3">
        <v>15</v>
      </c>
      <c r="Q209" s="3">
        <v>23</v>
      </c>
      <c r="R209" s="6">
        <v>8071.83</v>
      </c>
      <c r="S209" s="5">
        <v>0.16450000000000001</v>
      </c>
    </row>
    <row r="210" spans="1:19">
      <c r="A210" s="3" t="s">
        <v>162</v>
      </c>
      <c r="B210" s="3"/>
      <c r="C210" s="3">
        <v>70</v>
      </c>
      <c r="D210" s="3">
        <v>1</v>
      </c>
      <c r="E210" s="3" t="s">
        <v>163</v>
      </c>
      <c r="F210" s="3" t="s">
        <v>3892</v>
      </c>
      <c r="G210" s="3" t="s">
        <v>3745</v>
      </c>
      <c r="H210" s="3" t="s">
        <v>39</v>
      </c>
      <c r="I210" s="3">
        <v>1</v>
      </c>
      <c r="J210" s="3"/>
      <c r="K210" s="3"/>
      <c r="L210" s="3"/>
      <c r="M210" s="3"/>
      <c r="N210" s="3"/>
      <c r="O210" s="3">
        <v>67</v>
      </c>
      <c r="P210" s="3">
        <v>15</v>
      </c>
      <c r="Q210" s="3">
        <v>4</v>
      </c>
      <c r="R210" s="3"/>
      <c r="S210" s="5">
        <v>2.2359</v>
      </c>
    </row>
    <row r="211" spans="1:19">
      <c r="A211" s="3" t="s">
        <v>927</v>
      </c>
      <c r="B211" s="3"/>
      <c r="C211" s="3">
        <v>102</v>
      </c>
      <c r="D211" s="3">
        <v>10</v>
      </c>
      <c r="E211" s="3" t="s">
        <v>70</v>
      </c>
      <c r="F211" s="3" t="s">
        <v>1169</v>
      </c>
      <c r="G211" s="3" t="s">
        <v>826</v>
      </c>
      <c r="H211" s="3" t="s">
        <v>23</v>
      </c>
      <c r="I211" s="3">
        <v>10</v>
      </c>
      <c r="J211" s="3">
        <v>22</v>
      </c>
      <c r="K211" s="3">
        <v>0</v>
      </c>
      <c r="L211" s="3">
        <v>6</v>
      </c>
      <c r="M211" s="3"/>
      <c r="N211" s="3" t="s">
        <v>40</v>
      </c>
      <c r="O211" s="3">
        <v>79</v>
      </c>
      <c r="P211" s="3">
        <v>15</v>
      </c>
      <c r="Q211" s="3">
        <v>9</v>
      </c>
      <c r="R211" s="3"/>
      <c r="S211" s="3"/>
    </row>
    <row r="212" spans="1:19">
      <c r="A212" s="3" t="s">
        <v>931</v>
      </c>
      <c r="B212" s="3"/>
      <c r="C212" s="3">
        <v>43</v>
      </c>
      <c r="D212" s="3">
        <v>5</v>
      </c>
      <c r="E212" s="3" t="s">
        <v>27</v>
      </c>
      <c r="F212" s="3" t="s">
        <v>1055</v>
      </c>
      <c r="G212" s="3" t="s">
        <v>29</v>
      </c>
      <c r="H212" s="3" t="s">
        <v>23</v>
      </c>
      <c r="I212" s="3">
        <v>5</v>
      </c>
      <c r="J212" s="3">
        <v>51</v>
      </c>
      <c r="K212" s="3"/>
      <c r="L212" s="3"/>
      <c r="M212" s="3"/>
      <c r="N212" s="3"/>
      <c r="O212" s="3">
        <v>41</v>
      </c>
      <c r="P212" s="3">
        <v>16</v>
      </c>
      <c r="Q212" s="3">
        <v>7</v>
      </c>
      <c r="R212" s="3"/>
      <c r="S212" s="5">
        <v>-0.26219999999999999</v>
      </c>
    </row>
    <row r="213" spans="1:19">
      <c r="A213" s="3" t="s">
        <v>3882</v>
      </c>
      <c r="B213" s="3"/>
      <c r="C213" s="3">
        <v>65</v>
      </c>
      <c r="D213" s="3">
        <v>4</v>
      </c>
      <c r="E213" s="3" t="s">
        <v>59</v>
      </c>
      <c r="F213" s="3" t="s">
        <v>1112</v>
      </c>
      <c r="G213" s="3" t="s">
        <v>29</v>
      </c>
      <c r="H213" s="3" t="s">
        <v>23</v>
      </c>
      <c r="I213" s="3">
        <v>4</v>
      </c>
      <c r="J213" s="3"/>
      <c r="K213" s="3">
        <v>0</v>
      </c>
      <c r="L213" s="3">
        <v>1</v>
      </c>
      <c r="M213" s="3"/>
      <c r="N213" s="3" t="s">
        <v>40</v>
      </c>
      <c r="O213" s="3">
        <v>43</v>
      </c>
      <c r="P213" s="3">
        <v>16</v>
      </c>
      <c r="Q213" s="3">
        <v>9</v>
      </c>
      <c r="R213" s="6">
        <v>7224.83</v>
      </c>
      <c r="S213" s="5">
        <v>-0.56369999999999998</v>
      </c>
    </row>
    <row r="214" spans="1:19">
      <c r="A214" s="3" t="s">
        <v>908</v>
      </c>
      <c r="B214" s="3"/>
      <c r="C214" s="3">
        <v>49</v>
      </c>
      <c r="D214" s="3">
        <v>1</v>
      </c>
      <c r="E214" s="3" t="s">
        <v>324</v>
      </c>
      <c r="F214" s="3" t="s">
        <v>1086</v>
      </c>
      <c r="G214" s="3" t="s">
        <v>131</v>
      </c>
      <c r="H214" s="3" t="s">
        <v>1087</v>
      </c>
      <c r="I214" s="3">
        <v>1</v>
      </c>
      <c r="J214" s="3">
        <v>20</v>
      </c>
      <c r="K214" s="3"/>
      <c r="L214" s="3"/>
      <c r="M214" s="3"/>
      <c r="N214" s="3"/>
      <c r="O214" s="3">
        <v>45</v>
      </c>
      <c r="P214" s="3">
        <v>16</v>
      </c>
      <c r="Q214" s="3">
        <v>8</v>
      </c>
      <c r="R214" s="6">
        <v>4185.5</v>
      </c>
      <c r="S214" s="5">
        <v>0.69920000000000004</v>
      </c>
    </row>
    <row r="215" spans="1:19">
      <c r="A215" s="3" t="s">
        <v>917</v>
      </c>
      <c r="B215" s="3"/>
      <c r="C215" s="3">
        <v>113</v>
      </c>
      <c r="D215" s="3">
        <v>1</v>
      </c>
      <c r="E215" s="3" t="s">
        <v>1091</v>
      </c>
      <c r="F215" s="3" t="s">
        <v>4111</v>
      </c>
      <c r="G215" s="3" t="s">
        <v>4054</v>
      </c>
      <c r="H215" s="3" t="s">
        <v>39</v>
      </c>
      <c r="I215" s="3">
        <v>1</v>
      </c>
      <c r="J215" s="3"/>
      <c r="K215" s="3"/>
      <c r="L215" s="3"/>
      <c r="M215" s="3"/>
      <c r="N215" s="3"/>
      <c r="O215" s="3">
        <v>66</v>
      </c>
      <c r="P215" s="3">
        <v>16</v>
      </c>
      <c r="Q215" s="3">
        <v>92</v>
      </c>
      <c r="R215" s="3"/>
      <c r="S215" s="3"/>
    </row>
    <row r="216" spans="1:19">
      <c r="A216" s="3" t="s">
        <v>905</v>
      </c>
      <c r="B216" s="3"/>
      <c r="C216" s="3">
        <v>88</v>
      </c>
      <c r="D216" s="3">
        <v>25</v>
      </c>
      <c r="E216" s="3" t="s">
        <v>1860</v>
      </c>
      <c r="F216" s="3" t="s">
        <v>2863</v>
      </c>
      <c r="G216" s="3" t="s">
        <v>2405</v>
      </c>
      <c r="H216" s="3" t="s">
        <v>661</v>
      </c>
      <c r="I216" s="3">
        <v>25</v>
      </c>
      <c r="J216" s="3"/>
      <c r="K216" s="3">
        <v>3</v>
      </c>
      <c r="L216" s="3">
        <v>5</v>
      </c>
      <c r="M216" s="3" t="s">
        <v>2864</v>
      </c>
      <c r="N216" s="3" t="s">
        <v>40</v>
      </c>
      <c r="O216" s="3">
        <v>70</v>
      </c>
      <c r="P216" s="3">
        <v>16</v>
      </c>
      <c r="Q216" s="3">
        <v>13</v>
      </c>
      <c r="R216" s="6">
        <v>7191.67</v>
      </c>
      <c r="S216" s="5">
        <v>-0.14080000000000001</v>
      </c>
    </row>
    <row r="217" spans="1:19">
      <c r="A217" s="3" t="s">
        <v>912</v>
      </c>
      <c r="B217" s="3"/>
      <c r="C217" s="3">
        <v>96</v>
      </c>
      <c r="D217" s="3">
        <v>11</v>
      </c>
      <c r="E217" s="3" t="s">
        <v>27</v>
      </c>
      <c r="F217" s="3" t="s">
        <v>1162</v>
      </c>
      <c r="G217" s="3" t="s">
        <v>29</v>
      </c>
      <c r="H217" s="3" t="s">
        <v>661</v>
      </c>
      <c r="I217" s="3">
        <v>11</v>
      </c>
      <c r="J217" s="3"/>
      <c r="K217" s="3">
        <v>0</v>
      </c>
      <c r="L217" s="3">
        <v>2</v>
      </c>
      <c r="M217" s="3"/>
      <c r="N217" s="3" t="s">
        <v>40</v>
      </c>
      <c r="O217" s="3">
        <v>88</v>
      </c>
      <c r="P217" s="3">
        <v>17</v>
      </c>
      <c r="Q217" s="3">
        <v>3</v>
      </c>
      <c r="R217" s="3"/>
      <c r="S217" s="3"/>
    </row>
    <row r="218" spans="1:19">
      <c r="A218" s="3" t="s">
        <v>914</v>
      </c>
      <c r="B218" s="3"/>
      <c r="C218" s="3">
        <v>79</v>
      </c>
      <c r="D218" s="3">
        <v>10</v>
      </c>
      <c r="E218" s="3" t="s">
        <v>70</v>
      </c>
      <c r="F218" s="3" t="s">
        <v>1131</v>
      </c>
      <c r="G218" s="3" t="s">
        <v>29</v>
      </c>
      <c r="H218" s="3" t="s">
        <v>39</v>
      </c>
      <c r="I218" s="3">
        <v>10</v>
      </c>
      <c r="J218" s="3"/>
      <c r="K218" s="3">
        <v>0</v>
      </c>
      <c r="L218" s="3">
        <v>1</v>
      </c>
      <c r="M218" s="3"/>
      <c r="N218" s="3" t="s">
        <v>25</v>
      </c>
      <c r="O218" s="3">
        <v>71</v>
      </c>
      <c r="P218" s="3">
        <v>18</v>
      </c>
      <c r="Q218" s="3">
        <v>3</v>
      </c>
      <c r="R218" s="3"/>
      <c r="S218" s="3"/>
    </row>
    <row r="219" spans="1:19">
      <c r="A219" s="3" t="s">
        <v>919</v>
      </c>
      <c r="B219" s="3"/>
      <c r="C219" s="3">
        <v>87</v>
      </c>
      <c r="D219" s="3">
        <v>33</v>
      </c>
      <c r="E219" s="3" t="s">
        <v>174</v>
      </c>
      <c r="F219" s="3" t="s">
        <v>3894</v>
      </c>
      <c r="G219" s="3" t="s">
        <v>3666</v>
      </c>
      <c r="H219" s="3"/>
      <c r="I219" s="3">
        <v>33</v>
      </c>
      <c r="J219" s="3"/>
      <c r="K219" s="4">
        <v>4181</v>
      </c>
      <c r="L219" s="3">
        <v>46</v>
      </c>
      <c r="M219" s="3" t="s">
        <v>24</v>
      </c>
      <c r="N219" s="3" t="s">
        <v>25</v>
      </c>
      <c r="O219" s="3">
        <v>78</v>
      </c>
      <c r="P219" s="3">
        <v>19</v>
      </c>
      <c r="Q219" s="3">
        <v>1</v>
      </c>
      <c r="R219" s="4">
        <v>32118841</v>
      </c>
      <c r="S219" s="5">
        <v>-8.9300000000000004E-2</v>
      </c>
    </row>
    <row r="220" spans="1:19">
      <c r="A220" s="3" t="s">
        <v>888</v>
      </c>
      <c r="B220" s="3"/>
      <c r="C220" s="3">
        <v>88</v>
      </c>
      <c r="D220" s="3">
        <v>10</v>
      </c>
      <c r="E220" s="3" t="s">
        <v>533</v>
      </c>
      <c r="F220" s="3" t="s">
        <v>1149</v>
      </c>
      <c r="G220" s="3" t="s">
        <v>826</v>
      </c>
      <c r="H220" s="3" t="s">
        <v>23</v>
      </c>
      <c r="I220" s="3">
        <v>10</v>
      </c>
      <c r="J220" s="3"/>
      <c r="K220" s="3"/>
      <c r="L220" s="3"/>
      <c r="M220" s="3"/>
      <c r="N220" s="3"/>
      <c r="O220" s="3">
        <v>79</v>
      </c>
      <c r="P220" s="3">
        <v>19</v>
      </c>
      <c r="Q220" s="3">
        <v>27</v>
      </c>
      <c r="R220" s="3"/>
      <c r="S220" s="5">
        <v>-0.83409999999999995</v>
      </c>
    </row>
    <row r="221" spans="1:19">
      <c r="A221" s="3" t="s">
        <v>882</v>
      </c>
      <c r="B221" s="3"/>
      <c r="C221" s="3">
        <v>77</v>
      </c>
      <c r="D221" s="3">
        <v>2</v>
      </c>
      <c r="E221" s="3" t="s">
        <v>59</v>
      </c>
      <c r="F221" s="3" t="s">
        <v>1125</v>
      </c>
      <c r="G221" s="3" t="s">
        <v>1126</v>
      </c>
      <c r="H221" s="3" t="s">
        <v>23</v>
      </c>
      <c r="I221" s="3">
        <v>2</v>
      </c>
      <c r="J221" s="3"/>
      <c r="K221" s="3"/>
      <c r="L221" s="3"/>
      <c r="M221" s="3"/>
      <c r="N221" s="3"/>
      <c r="O221" s="3">
        <v>74</v>
      </c>
      <c r="P221" s="3">
        <v>20</v>
      </c>
      <c r="Q221" s="3"/>
      <c r="R221" s="3"/>
      <c r="S221" s="5">
        <v>0.72150000000000003</v>
      </c>
    </row>
    <row r="222" spans="1:19">
      <c r="A222" s="3" t="s">
        <v>899</v>
      </c>
      <c r="B222" s="3"/>
      <c r="C222" s="3">
        <v>77</v>
      </c>
      <c r="D222" s="3">
        <v>2</v>
      </c>
      <c r="E222" s="3" t="s">
        <v>59</v>
      </c>
      <c r="F222" s="3" t="s">
        <v>1125</v>
      </c>
      <c r="G222" s="3" t="s">
        <v>1126</v>
      </c>
      <c r="H222" s="3" t="s">
        <v>23</v>
      </c>
      <c r="I222" s="3">
        <v>2</v>
      </c>
      <c r="J222" s="3"/>
      <c r="K222" s="3"/>
      <c r="L222" s="3"/>
      <c r="M222" s="3"/>
      <c r="N222" s="3"/>
      <c r="O222" s="3">
        <v>74</v>
      </c>
      <c r="P222" s="3">
        <v>20</v>
      </c>
      <c r="Q222" s="3"/>
      <c r="R222" s="3"/>
      <c r="S222" s="5">
        <v>0.72150000000000003</v>
      </c>
    </row>
    <row r="223" spans="1:19">
      <c r="A223" s="3" t="s">
        <v>886</v>
      </c>
      <c r="B223" s="3"/>
      <c r="C223" s="3">
        <v>77</v>
      </c>
      <c r="D223" s="3">
        <v>2</v>
      </c>
      <c r="E223" s="3" t="s">
        <v>59</v>
      </c>
      <c r="F223" s="3" t="s">
        <v>1125</v>
      </c>
      <c r="G223" s="3" t="s">
        <v>1126</v>
      </c>
      <c r="H223" s="3" t="s">
        <v>23</v>
      </c>
      <c r="I223" s="3">
        <v>2</v>
      </c>
      <c r="J223" s="3"/>
      <c r="K223" s="3"/>
      <c r="L223" s="3"/>
      <c r="M223" s="3"/>
      <c r="N223" s="3"/>
      <c r="O223" s="3">
        <v>74</v>
      </c>
      <c r="P223" s="3">
        <v>20</v>
      </c>
      <c r="Q223" s="3"/>
      <c r="R223" s="3"/>
      <c r="S223" s="5">
        <v>0.72150000000000003</v>
      </c>
    </row>
    <row r="224" spans="1:19">
      <c r="A224" s="3" t="s">
        <v>884</v>
      </c>
      <c r="B224" s="3"/>
      <c r="C224" s="3">
        <v>80</v>
      </c>
      <c r="D224" s="3">
        <v>8</v>
      </c>
      <c r="E224" s="3" t="s">
        <v>59</v>
      </c>
      <c r="F224" s="3" t="s">
        <v>1136</v>
      </c>
      <c r="G224" s="3" t="s">
        <v>29</v>
      </c>
      <c r="H224" s="3" t="s">
        <v>39</v>
      </c>
      <c r="I224" s="3">
        <v>8</v>
      </c>
      <c r="J224" s="3"/>
      <c r="K224" s="3"/>
      <c r="L224" s="3"/>
      <c r="M224" s="3"/>
      <c r="N224" s="3"/>
      <c r="O224" s="3">
        <v>75</v>
      </c>
      <c r="P224" s="3">
        <v>20</v>
      </c>
      <c r="Q224" s="3">
        <v>2</v>
      </c>
      <c r="R224" s="3"/>
      <c r="S224" s="3"/>
    </row>
    <row r="225" spans="1:19">
      <c r="A225" s="3" t="s">
        <v>890</v>
      </c>
      <c r="B225" s="3"/>
      <c r="C225" s="3">
        <v>237</v>
      </c>
      <c r="D225" s="3">
        <v>38</v>
      </c>
      <c r="E225" s="3" t="s">
        <v>1065</v>
      </c>
      <c r="F225" s="3" t="s">
        <v>1230</v>
      </c>
      <c r="G225" s="3" t="s">
        <v>29</v>
      </c>
      <c r="H225" s="3" t="s">
        <v>480</v>
      </c>
      <c r="I225" s="3">
        <v>38</v>
      </c>
      <c r="J225" s="3"/>
      <c r="K225" s="3"/>
      <c r="L225" s="3"/>
      <c r="M225" s="3"/>
      <c r="N225" s="3"/>
      <c r="O225" s="3">
        <v>217</v>
      </c>
      <c r="P225" s="3">
        <v>21</v>
      </c>
      <c r="Q225" s="3">
        <v>2</v>
      </c>
      <c r="R225" s="3"/>
      <c r="S225" s="3"/>
    </row>
    <row r="226" spans="1:19">
      <c r="A226" s="3" t="s">
        <v>892</v>
      </c>
      <c r="B226" s="3"/>
      <c r="C226" s="3">
        <v>72</v>
      </c>
      <c r="D226" s="3">
        <v>3</v>
      </c>
      <c r="E226" s="3" t="s">
        <v>48</v>
      </c>
      <c r="F226" s="3" t="s">
        <v>1114</v>
      </c>
      <c r="G226" s="3" t="s">
        <v>855</v>
      </c>
      <c r="H226" s="3" t="s">
        <v>1115</v>
      </c>
      <c r="I226" s="3">
        <v>3</v>
      </c>
      <c r="J226" s="3"/>
      <c r="K226" s="3"/>
      <c r="L226" s="3"/>
      <c r="M226" s="3"/>
      <c r="N226" s="3"/>
      <c r="O226" s="3">
        <v>66</v>
      </c>
      <c r="P226" s="3">
        <v>22</v>
      </c>
      <c r="Q226" s="3">
        <v>19</v>
      </c>
      <c r="R226" s="4">
        <v>25824</v>
      </c>
      <c r="S226" s="5">
        <v>0.33979999999999999</v>
      </c>
    </row>
    <row r="227" spans="1:19">
      <c r="A227" s="3" t="s">
        <v>895</v>
      </c>
      <c r="B227" s="3"/>
      <c r="C227" s="3">
        <v>72</v>
      </c>
      <c r="D227" s="3">
        <v>3</v>
      </c>
      <c r="E227" s="3" t="s">
        <v>48</v>
      </c>
      <c r="F227" s="3" t="s">
        <v>1114</v>
      </c>
      <c r="G227" s="3" t="s">
        <v>855</v>
      </c>
      <c r="H227" s="3" t="s">
        <v>1115</v>
      </c>
      <c r="I227" s="3">
        <v>3</v>
      </c>
      <c r="J227" s="3"/>
      <c r="K227" s="3"/>
      <c r="L227" s="3"/>
      <c r="M227" s="3"/>
      <c r="N227" s="3"/>
      <c r="O227" s="3">
        <v>66</v>
      </c>
      <c r="P227" s="3">
        <v>22</v>
      </c>
      <c r="Q227" s="3">
        <v>19</v>
      </c>
      <c r="R227" s="4">
        <v>25824</v>
      </c>
      <c r="S227" s="5">
        <v>0.33979999999999999</v>
      </c>
    </row>
    <row r="228" spans="1:19">
      <c r="A228" s="3" t="s">
        <v>897</v>
      </c>
      <c r="B228" s="3"/>
      <c r="C228" s="3">
        <v>138</v>
      </c>
      <c r="D228" s="3">
        <v>11</v>
      </c>
      <c r="E228" s="3" t="s">
        <v>263</v>
      </c>
      <c r="F228" s="3" t="s">
        <v>1197</v>
      </c>
      <c r="G228" s="3" t="s">
        <v>1198</v>
      </c>
      <c r="H228" s="3" t="s">
        <v>84</v>
      </c>
      <c r="I228" s="3">
        <v>11</v>
      </c>
      <c r="J228" s="3"/>
      <c r="K228" s="3">
        <v>0</v>
      </c>
      <c r="L228" s="3">
        <v>1</v>
      </c>
      <c r="M228" s="3"/>
      <c r="N228" s="3" t="s">
        <v>40</v>
      </c>
      <c r="O228" s="3">
        <v>97</v>
      </c>
      <c r="P228" s="3">
        <v>22</v>
      </c>
      <c r="Q228" s="3">
        <v>33</v>
      </c>
      <c r="R228" s="4">
        <v>12772</v>
      </c>
      <c r="S228" s="5">
        <v>-0.23469999999999999</v>
      </c>
    </row>
    <row r="229" spans="1:19">
      <c r="A229" s="3" t="s">
        <v>901</v>
      </c>
      <c r="B229" s="3"/>
      <c r="C229" s="3">
        <v>174</v>
      </c>
      <c r="D229" s="3">
        <v>36</v>
      </c>
      <c r="E229" s="3" t="s">
        <v>59</v>
      </c>
      <c r="F229" s="3" t="s">
        <v>1217</v>
      </c>
      <c r="G229" s="3" t="s">
        <v>1218</v>
      </c>
      <c r="H229" s="3" t="s">
        <v>23</v>
      </c>
      <c r="I229" s="3">
        <v>36</v>
      </c>
      <c r="J229" s="3">
        <v>12</v>
      </c>
      <c r="K229" s="3">
        <v>0</v>
      </c>
      <c r="L229" s="3">
        <v>1</v>
      </c>
      <c r="M229" s="3"/>
      <c r="N229" s="3" t="s">
        <v>77</v>
      </c>
      <c r="O229" s="3">
        <v>114</v>
      </c>
      <c r="P229" s="3">
        <v>22</v>
      </c>
      <c r="Q229" s="3">
        <v>5</v>
      </c>
      <c r="R229" s="6">
        <v>5379.67</v>
      </c>
      <c r="S229" s="5">
        <v>-0.87270000000000003</v>
      </c>
    </row>
    <row r="230" spans="1:19">
      <c r="A230" s="3" t="s">
        <v>903</v>
      </c>
      <c r="B230" s="3"/>
      <c r="C230" s="3">
        <v>174</v>
      </c>
      <c r="D230" s="3">
        <v>36</v>
      </c>
      <c r="E230" s="3" t="s">
        <v>59</v>
      </c>
      <c r="F230" s="3" t="s">
        <v>1217</v>
      </c>
      <c r="G230" s="3" t="s">
        <v>1218</v>
      </c>
      <c r="H230" s="3" t="s">
        <v>23</v>
      </c>
      <c r="I230" s="3">
        <v>36</v>
      </c>
      <c r="J230" s="3">
        <v>12</v>
      </c>
      <c r="K230" s="3">
        <v>0</v>
      </c>
      <c r="L230" s="3">
        <v>1</v>
      </c>
      <c r="M230" s="3"/>
      <c r="N230" s="3" t="s">
        <v>77</v>
      </c>
      <c r="O230" s="3">
        <v>114</v>
      </c>
      <c r="P230" s="3">
        <v>22</v>
      </c>
      <c r="Q230" s="3">
        <v>5</v>
      </c>
      <c r="R230" s="6">
        <v>5379.67</v>
      </c>
      <c r="S230" s="5">
        <v>-0.87270000000000003</v>
      </c>
    </row>
    <row r="231" spans="1:19">
      <c r="A231" s="3" t="s">
        <v>879</v>
      </c>
      <c r="B231" s="3"/>
      <c r="C231" s="3">
        <v>125</v>
      </c>
      <c r="D231" s="3">
        <v>27</v>
      </c>
      <c r="E231" s="3" t="s">
        <v>653</v>
      </c>
      <c r="F231" s="3" t="s">
        <v>1188</v>
      </c>
      <c r="G231" s="3" t="s">
        <v>29</v>
      </c>
      <c r="H231" s="3" t="s">
        <v>39</v>
      </c>
      <c r="I231" s="3">
        <v>27</v>
      </c>
      <c r="J231" s="3">
        <v>13</v>
      </c>
      <c r="K231" s="3"/>
      <c r="L231" s="3"/>
      <c r="M231" s="3"/>
      <c r="N231" s="3"/>
      <c r="O231" s="3">
        <v>116</v>
      </c>
      <c r="P231" s="3">
        <v>22</v>
      </c>
      <c r="Q231" s="3">
        <v>34</v>
      </c>
      <c r="R231" s="3"/>
      <c r="S231" s="3"/>
    </row>
    <row r="232" spans="1:19">
      <c r="A232" s="3" t="s">
        <v>879</v>
      </c>
      <c r="B232" s="3"/>
      <c r="C232" s="3">
        <v>81</v>
      </c>
      <c r="D232" s="3">
        <v>2</v>
      </c>
      <c r="E232" s="3" t="s">
        <v>952</v>
      </c>
      <c r="F232" s="3" t="s">
        <v>1140</v>
      </c>
      <c r="G232" s="3" t="s">
        <v>29</v>
      </c>
      <c r="H232" s="3" t="s">
        <v>39</v>
      </c>
      <c r="I232" s="3">
        <v>2</v>
      </c>
      <c r="J232" s="3">
        <v>13</v>
      </c>
      <c r="K232" s="3"/>
      <c r="L232" s="3"/>
      <c r="M232" s="3"/>
      <c r="N232" s="3"/>
      <c r="O232" s="3">
        <v>68</v>
      </c>
      <c r="P232" s="3">
        <v>23</v>
      </c>
      <c r="Q232" s="3">
        <v>2</v>
      </c>
      <c r="R232" s="3"/>
      <c r="S232" s="5">
        <v>-6.6E-3</v>
      </c>
    </row>
    <row r="233" spans="1:19">
      <c r="A233" s="3" t="s">
        <v>2814</v>
      </c>
      <c r="B233" s="3"/>
      <c r="C233" s="3">
        <v>76</v>
      </c>
      <c r="D233" s="3">
        <v>8</v>
      </c>
      <c r="E233" s="3" t="s">
        <v>307</v>
      </c>
      <c r="F233" s="3" t="s">
        <v>1123</v>
      </c>
      <c r="G233" s="3" t="s">
        <v>29</v>
      </c>
      <c r="H233" s="3" t="s">
        <v>95</v>
      </c>
      <c r="I233" s="3">
        <v>8</v>
      </c>
      <c r="J233" s="3">
        <v>12</v>
      </c>
      <c r="K233" s="3"/>
      <c r="L233" s="3"/>
      <c r="M233" s="3"/>
      <c r="N233" s="3"/>
      <c r="O233" s="3">
        <v>55</v>
      </c>
      <c r="P233" s="3">
        <v>25</v>
      </c>
      <c r="Q233" s="3">
        <v>1</v>
      </c>
      <c r="R233" s="3"/>
      <c r="S233" s="5">
        <v>6.1372999999999998</v>
      </c>
    </row>
    <row r="234" spans="1:19">
      <c r="A234" s="3" t="s">
        <v>877</v>
      </c>
      <c r="B234" s="3"/>
      <c r="C234" s="3">
        <v>65</v>
      </c>
      <c r="D234" s="3">
        <v>15</v>
      </c>
      <c r="E234" s="3" t="s">
        <v>604</v>
      </c>
      <c r="F234" s="3" t="s">
        <v>4103</v>
      </c>
      <c r="G234" s="3" t="s">
        <v>4054</v>
      </c>
      <c r="H234" s="3" t="s">
        <v>4104</v>
      </c>
      <c r="I234" s="3">
        <v>15</v>
      </c>
      <c r="J234" s="3">
        <v>24</v>
      </c>
      <c r="K234" s="3"/>
      <c r="L234" s="3"/>
      <c r="M234" s="3"/>
      <c r="N234" s="3"/>
      <c r="O234" s="3">
        <v>54</v>
      </c>
      <c r="P234" s="3">
        <v>27</v>
      </c>
      <c r="Q234" s="3">
        <v>24</v>
      </c>
      <c r="R234" s="6">
        <v>7486.83</v>
      </c>
      <c r="S234" s="5">
        <v>0.29509999999999997</v>
      </c>
    </row>
    <row r="235" spans="1:19">
      <c r="A235" s="3" t="s">
        <v>2817</v>
      </c>
      <c r="B235" s="3"/>
      <c r="C235" s="3">
        <v>73</v>
      </c>
      <c r="D235" s="3">
        <v>5</v>
      </c>
      <c r="E235" s="3" t="s">
        <v>482</v>
      </c>
      <c r="F235" s="3" t="s">
        <v>1119</v>
      </c>
      <c r="G235" s="3" t="s">
        <v>29</v>
      </c>
      <c r="H235" s="3" t="s">
        <v>23</v>
      </c>
      <c r="I235" s="3">
        <v>5</v>
      </c>
      <c r="J235" s="3">
        <v>11</v>
      </c>
      <c r="K235" s="3"/>
      <c r="L235" s="3"/>
      <c r="M235" s="3"/>
      <c r="N235" s="3"/>
      <c r="O235" s="3">
        <v>65</v>
      </c>
      <c r="P235" s="3">
        <v>27</v>
      </c>
      <c r="Q235" s="3">
        <v>1</v>
      </c>
      <c r="R235" s="3"/>
      <c r="S235" s="3"/>
    </row>
    <row r="236" spans="1:19">
      <c r="A236" s="3" t="s">
        <v>873</v>
      </c>
      <c r="B236" s="3"/>
      <c r="C236" s="3">
        <v>103</v>
      </c>
      <c r="D236" s="3">
        <v>7</v>
      </c>
      <c r="E236" s="3" t="s">
        <v>442</v>
      </c>
      <c r="F236" s="3" t="s">
        <v>1171</v>
      </c>
      <c r="G236" s="3" t="s">
        <v>29</v>
      </c>
      <c r="H236" s="3" t="s">
        <v>23</v>
      </c>
      <c r="I236" s="3">
        <v>7</v>
      </c>
      <c r="J236" s="3"/>
      <c r="K236" s="3"/>
      <c r="L236" s="3"/>
      <c r="M236" s="3"/>
      <c r="N236" s="3"/>
      <c r="O236" s="3">
        <v>99</v>
      </c>
      <c r="P236" s="3">
        <v>27</v>
      </c>
      <c r="Q236" s="3"/>
      <c r="R236" s="4">
        <v>2216</v>
      </c>
      <c r="S236" s="5">
        <v>0.11310000000000001</v>
      </c>
    </row>
    <row r="237" spans="1:19">
      <c r="A237" s="3" t="s">
        <v>875</v>
      </c>
      <c r="B237" s="3"/>
      <c r="C237" s="3">
        <v>179</v>
      </c>
      <c r="D237" s="3">
        <v>26</v>
      </c>
      <c r="E237" s="3" t="s">
        <v>533</v>
      </c>
      <c r="F237" s="3" t="s">
        <v>1220</v>
      </c>
      <c r="G237" s="3" t="s">
        <v>29</v>
      </c>
      <c r="H237" s="3"/>
      <c r="I237" s="3">
        <v>26</v>
      </c>
      <c r="J237" s="3"/>
      <c r="K237" s="3"/>
      <c r="L237" s="3"/>
      <c r="M237" s="3"/>
      <c r="N237" s="3"/>
      <c r="O237" s="3">
        <v>178</v>
      </c>
      <c r="P237" s="3">
        <v>27</v>
      </c>
      <c r="Q237" s="3"/>
      <c r="R237" s="6">
        <v>2658.5</v>
      </c>
      <c r="S237" s="5">
        <v>-0.6895</v>
      </c>
    </row>
    <row r="238" spans="1:19">
      <c r="A238" s="3" t="s">
        <v>3880</v>
      </c>
      <c r="B238" s="3"/>
      <c r="C238" s="3">
        <v>33</v>
      </c>
      <c r="D238" s="3">
        <v>1</v>
      </c>
      <c r="E238" s="3" t="s">
        <v>439</v>
      </c>
      <c r="F238" s="3" t="s">
        <v>1017</v>
      </c>
      <c r="G238" s="3" t="s">
        <v>29</v>
      </c>
      <c r="H238" s="3" t="s">
        <v>39</v>
      </c>
      <c r="I238" s="3">
        <v>1</v>
      </c>
      <c r="J238" s="3">
        <v>11</v>
      </c>
      <c r="K238" s="3"/>
      <c r="L238" s="3"/>
      <c r="M238" s="3"/>
      <c r="N238" s="3"/>
      <c r="O238" s="3">
        <v>27</v>
      </c>
      <c r="P238" s="3">
        <v>28</v>
      </c>
      <c r="Q238" s="3"/>
      <c r="R238" s="3"/>
      <c r="S238" s="3"/>
    </row>
    <row r="239" spans="1:19">
      <c r="A239" s="3" t="s">
        <v>4090</v>
      </c>
      <c r="B239" s="3"/>
      <c r="C239" s="3">
        <v>230</v>
      </c>
      <c r="D239" s="3">
        <v>24</v>
      </c>
      <c r="E239" s="3" t="s">
        <v>1459</v>
      </c>
      <c r="F239" s="3" t="s">
        <v>2872</v>
      </c>
      <c r="G239" s="3" t="s">
        <v>2405</v>
      </c>
      <c r="H239" s="3" t="s">
        <v>373</v>
      </c>
      <c r="I239" s="3">
        <v>24</v>
      </c>
      <c r="J239" s="4">
        <v>72104</v>
      </c>
      <c r="K239" s="3">
        <v>0</v>
      </c>
      <c r="L239" s="3">
        <v>1</v>
      </c>
      <c r="M239" s="3"/>
      <c r="N239" s="3" t="s">
        <v>40</v>
      </c>
      <c r="O239" s="3">
        <v>227</v>
      </c>
      <c r="P239" s="3">
        <v>28</v>
      </c>
      <c r="Q239" s="3"/>
      <c r="R239" s="3"/>
      <c r="S239" s="3"/>
    </row>
    <row r="240" spans="1:19">
      <c r="A240" s="3" t="s">
        <v>2805</v>
      </c>
      <c r="B240" s="3"/>
      <c r="C240" s="3">
        <v>97</v>
      </c>
      <c r="D240" s="3">
        <v>9</v>
      </c>
      <c r="E240" s="3" t="s">
        <v>371</v>
      </c>
      <c r="F240" s="3" t="s">
        <v>1164</v>
      </c>
      <c r="G240" s="3" t="s">
        <v>29</v>
      </c>
      <c r="H240" s="3" t="s">
        <v>39</v>
      </c>
      <c r="I240" s="3">
        <v>9</v>
      </c>
      <c r="J240" s="3">
        <v>14</v>
      </c>
      <c r="K240" s="3"/>
      <c r="L240" s="3"/>
      <c r="M240" s="3"/>
      <c r="N240" s="3"/>
      <c r="O240" s="3">
        <v>86</v>
      </c>
      <c r="P240" s="3">
        <v>31</v>
      </c>
      <c r="Q240" s="3">
        <v>24</v>
      </c>
      <c r="R240" s="3"/>
      <c r="S240" s="3"/>
    </row>
    <row r="241" spans="1:19">
      <c r="A241" s="3" t="s">
        <v>870</v>
      </c>
      <c r="B241" s="3"/>
      <c r="C241" s="3">
        <v>117</v>
      </c>
      <c r="D241" s="3">
        <v>7</v>
      </c>
      <c r="E241" s="3" t="s">
        <v>439</v>
      </c>
      <c r="F241" s="3" t="s">
        <v>1184</v>
      </c>
      <c r="G241" s="3" t="s">
        <v>131</v>
      </c>
      <c r="H241" s="3" t="s">
        <v>132</v>
      </c>
      <c r="I241" s="3">
        <v>7</v>
      </c>
      <c r="J241" s="3">
        <v>13</v>
      </c>
      <c r="K241" s="3"/>
      <c r="L241" s="3"/>
      <c r="M241" s="3"/>
      <c r="N241" s="3"/>
      <c r="O241" s="3">
        <v>105</v>
      </c>
      <c r="P241" s="3">
        <v>31</v>
      </c>
      <c r="Q241" s="3">
        <v>5</v>
      </c>
      <c r="R241" s="3"/>
      <c r="S241" s="5">
        <v>-0.15440000000000001</v>
      </c>
    </row>
    <row r="242" spans="1:19">
      <c r="A242" s="3" t="s">
        <v>866</v>
      </c>
      <c r="B242" s="3"/>
      <c r="C242" s="3">
        <v>240</v>
      </c>
      <c r="D242" s="3">
        <v>22</v>
      </c>
      <c r="E242" s="3" t="s">
        <v>476</v>
      </c>
      <c r="F242" s="3" t="s">
        <v>1234</v>
      </c>
      <c r="G242" s="3" t="s">
        <v>29</v>
      </c>
      <c r="H242" s="3" t="s">
        <v>39</v>
      </c>
      <c r="I242" s="3">
        <v>22</v>
      </c>
      <c r="J242" s="3"/>
      <c r="K242" s="3"/>
      <c r="L242" s="3"/>
      <c r="M242" s="3"/>
      <c r="N242" s="3"/>
      <c r="O242" s="3">
        <v>218</v>
      </c>
      <c r="P242" s="3">
        <v>32</v>
      </c>
      <c r="Q242" s="3">
        <v>20</v>
      </c>
      <c r="R242" s="6">
        <v>3143.83</v>
      </c>
      <c r="S242" s="5">
        <v>1.0355000000000001</v>
      </c>
    </row>
    <row r="243" spans="1:19">
      <c r="A243" s="3" t="s">
        <v>4088</v>
      </c>
      <c r="B243" s="3"/>
      <c r="C243" s="3">
        <v>139</v>
      </c>
      <c r="D243" s="3">
        <v>16</v>
      </c>
      <c r="E243" s="3" t="s">
        <v>1200</v>
      </c>
      <c r="F243" s="3" t="s">
        <v>1201</v>
      </c>
      <c r="G243" s="3" t="s">
        <v>131</v>
      </c>
      <c r="H243" s="3" t="s">
        <v>23</v>
      </c>
      <c r="I243" s="3">
        <v>16</v>
      </c>
      <c r="J243" s="3"/>
      <c r="K243" s="3"/>
      <c r="L243" s="3"/>
      <c r="M243" s="3"/>
      <c r="N243" s="3"/>
      <c r="O243" s="3">
        <v>77</v>
      </c>
      <c r="P243" s="3">
        <v>34</v>
      </c>
      <c r="Q243" s="3">
        <v>40</v>
      </c>
      <c r="R243" s="6">
        <v>2321.67</v>
      </c>
      <c r="S243" s="5">
        <v>2.4578000000000002</v>
      </c>
    </row>
    <row r="244" spans="1:19">
      <c r="A244" s="3" t="s">
        <v>868</v>
      </c>
      <c r="B244" s="3"/>
      <c r="C244" s="3">
        <v>87</v>
      </c>
      <c r="D244" s="3">
        <v>10</v>
      </c>
      <c r="E244" s="3" t="s">
        <v>70</v>
      </c>
      <c r="F244" s="3" t="s">
        <v>1147</v>
      </c>
      <c r="G244" s="3" t="s">
        <v>29</v>
      </c>
      <c r="H244" s="3" t="s">
        <v>318</v>
      </c>
      <c r="I244" s="3">
        <v>10</v>
      </c>
      <c r="J244" s="3">
        <v>50</v>
      </c>
      <c r="K244" s="3"/>
      <c r="L244" s="3"/>
      <c r="M244" s="3"/>
      <c r="N244" s="3"/>
      <c r="O244" s="3">
        <v>87</v>
      </c>
      <c r="P244" s="3">
        <v>34</v>
      </c>
      <c r="Q244" s="3">
        <v>31</v>
      </c>
      <c r="R244" s="3"/>
      <c r="S244" s="3"/>
    </row>
    <row r="245" spans="1:19">
      <c r="A245" s="3" t="s">
        <v>2809</v>
      </c>
      <c r="B245" s="3"/>
      <c r="C245" s="3">
        <v>155</v>
      </c>
      <c r="D245" s="3">
        <v>16</v>
      </c>
      <c r="E245" s="3" t="s">
        <v>371</v>
      </c>
      <c r="F245" s="3" t="s">
        <v>1207</v>
      </c>
      <c r="G245" s="3" t="s">
        <v>681</v>
      </c>
      <c r="H245" s="3" t="s">
        <v>23</v>
      </c>
      <c r="I245" s="3">
        <v>16</v>
      </c>
      <c r="J245" s="3"/>
      <c r="K245" s="3">
        <v>0</v>
      </c>
      <c r="L245" s="3">
        <v>3</v>
      </c>
      <c r="M245" s="3"/>
      <c r="N245" s="3" t="s">
        <v>40</v>
      </c>
      <c r="O245" s="3">
        <v>132</v>
      </c>
      <c r="P245" s="3">
        <v>34</v>
      </c>
      <c r="Q245" s="3">
        <v>2</v>
      </c>
      <c r="R245" s="6">
        <v>22994.5</v>
      </c>
      <c r="S245" s="5">
        <v>0.44950000000000001</v>
      </c>
    </row>
    <row r="246" spans="1:19">
      <c r="A246" s="3" t="s">
        <v>2811</v>
      </c>
      <c r="B246" s="3"/>
      <c r="C246" s="3">
        <v>155</v>
      </c>
      <c r="D246" s="3">
        <v>16</v>
      </c>
      <c r="E246" s="3" t="s">
        <v>371</v>
      </c>
      <c r="F246" s="3" t="s">
        <v>1207</v>
      </c>
      <c r="G246" s="3" t="s">
        <v>681</v>
      </c>
      <c r="H246" s="3" t="s">
        <v>23</v>
      </c>
      <c r="I246" s="3">
        <v>16</v>
      </c>
      <c r="J246" s="3"/>
      <c r="K246" s="3">
        <v>0</v>
      </c>
      <c r="L246" s="3">
        <v>3</v>
      </c>
      <c r="M246" s="3"/>
      <c r="N246" s="3" t="s">
        <v>40</v>
      </c>
      <c r="O246" s="3">
        <v>132</v>
      </c>
      <c r="P246" s="3">
        <v>34</v>
      </c>
      <c r="Q246" s="3">
        <v>2</v>
      </c>
      <c r="R246" s="6">
        <v>22994.5</v>
      </c>
      <c r="S246" s="5">
        <v>0.44950000000000001</v>
      </c>
    </row>
    <row r="247" spans="1:19">
      <c r="A247" s="3" t="s">
        <v>2811</v>
      </c>
      <c r="B247" s="3"/>
      <c r="C247" s="3">
        <v>127</v>
      </c>
      <c r="D247" s="3">
        <v>5</v>
      </c>
      <c r="E247" s="3" t="s">
        <v>236</v>
      </c>
      <c r="F247" s="3" t="s">
        <v>1190</v>
      </c>
      <c r="G247" s="3" t="s">
        <v>29</v>
      </c>
      <c r="H247" s="3" t="s">
        <v>23</v>
      </c>
      <c r="I247" s="3">
        <v>5</v>
      </c>
      <c r="J247" s="3">
        <v>12</v>
      </c>
      <c r="K247" s="3">
        <v>0</v>
      </c>
      <c r="L247" s="3">
        <v>1</v>
      </c>
      <c r="M247" s="3"/>
      <c r="N247" s="3" t="s">
        <v>40</v>
      </c>
      <c r="O247" s="3">
        <v>98</v>
      </c>
      <c r="P247" s="3">
        <v>35</v>
      </c>
      <c r="Q247" s="3">
        <v>33</v>
      </c>
      <c r="R247" s="4">
        <v>14367</v>
      </c>
      <c r="S247" s="5">
        <v>0.4728</v>
      </c>
    </row>
    <row r="248" spans="1:19">
      <c r="A248" s="3" t="s">
        <v>2811</v>
      </c>
      <c r="B248" s="3"/>
      <c r="C248" s="3">
        <v>163</v>
      </c>
      <c r="D248" s="3">
        <v>40</v>
      </c>
      <c r="E248" s="3" t="s">
        <v>42</v>
      </c>
      <c r="F248" s="3" t="s">
        <v>1213</v>
      </c>
      <c r="G248" s="3" t="s">
        <v>29</v>
      </c>
      <c r="H248" s="3" t="s">
        <v>39</v>
      </c>
      <c r="I248" s="3">
        <v>40</v>
      </c>
      <c r="J248" s="3">
        <v>12</v>
      </c>
      <c r="K248" s="3"/>
      <c r="L248" s="3"/>
      <c r="M248" s="3"/>
      <c r="N248" s="3"/>
      <c r="O248" s="3">
        <v>159</v>
      </c>
      <c r="P248" s="3">
        <v>35</v>
      </c>
      <c r="Q248" s="3">
        <v>43</v>
      </c>
      <c r="R248" s="3"/>
      <c r="S248" s="3"/>
    </row>
    <row r="249" spans="1:19">
      <c r="A249" s="3" t="s">
        <v>858</v>
      </c>
      <c r="B249" s="3"/>
      <c r="C249" s="3">
        <v>149</v>
      </c>
      <c r="D249" s="3">
        <v>10</v>
      </c>
      <c r="E249" s="3" t="s">
        <v>212</v>
      </c>
      <c r="F249" s="3" t="s">
        <v>3898</v>
      </c>
      <c r="G249" s="3" t="s">
        <v>3899</v>
      </c>
      <c r="H249" s="3" t="s">
        <v>39</v>
      </c>
      <c r="I249" s="3">
        <v>10</v>
      </c>
      <c r="J249" s="3"/>
      <c r="K249" s="3"/>
      <c r="L249" s="3"/>
      <c r="M249" s="3"/>
      <c r="N249" s="3"/>
      <c r="O249" s="3">
        <v>143</v>
      </c>
      <c r="P249" s="3">
        <v>36</v>
      </c>
      <c r="Q249" s="3">
        <v>3</v>
      </c>
      <c r="R249" s="6">
        <v>12503.17</v>
      </c>
      <c r="S249" s="5">
        <v>0.53500000000000003</v>
      </c>
    </row>
    <row r="250" spans="1:19">
      <c r="A250" s="3" t="s">
        <v>853</v>
      </c>
      <c r="B250" s="3"/>
      <c r="C250" s="3">
        <v>204</v>
      </c>
      <c r="D250" s="3">
        <v>10</v>
      </c>
      <c r="E250" s="3" t="s">
        <v>88</v>
      </c>
      <c r="F250" s="3" t="s">
        <v>1226</v>
      </c>
      <c r="G250" s="3" t="s">
        <v>29</v>
      </c>
      <c r="H250" s="3"/>
      <c r="I250" s="3">
        <v>10</v>
      </c>
      <c r="J250" s="3">
        <v>16</v>
      </c>
      <c r="K250" s="3"/>
      <c r="L250" s="3"/>
      <c r="M250" s="3"/>
      <c r="N250" s="3"/>
      <c r="O250" s="3">
        <v>198</v>
      </c>
      <c r="P250" s="3">
        <v>36</v>
      </c>
      <c r="Q250" s="3">
        <v>3</v>
      </c>
      <c r="R250" s="6">
        <v>8132.67</v>
      </c>
      <c r="S250" s="5">
        <v>0.48320000000000002</v>
      </c>
    </row>
    <row r="251" spans="1:19">
      <c r="A251" s="3" t="s">
        <v>860</v>
      </c>
      <c r="B251" s="3"/>
      <c r="C251" s="3">
        <v>115</v>
      </c>
      <c r="D251" s="3">
        <v>22</v>
      </c>
      <c r="E251" s="3" t="s">
        <v>27</v>
      </c>
      <c r="F251" s="3" t="s">
        <v>1180</v>
      </c>
      <c r="G251" s="3" t="s">
        <v>29</v>
      </c>
      <c r="H251" s="3" t="s">
        <v>23</v>
      </c>
      <c r="I251" s="3">
        <v>22</v>
      </c>
      <c r="J251" s="3">
        <v>12</v>
      </c>
      <c r="K251" s="3"/>
      <c r="L251" s="3"/>
      <c r="M251" s="3"/>
      <c r="N251" s="3"/>
      <c r="O251" s="3">
        <v>107</v>
      </c>
      <c r="P251" s="3">
        <v>39</v>
      </c>
      <c r="Q251" s="3">
        <v>35</v>
      </c>
      <c r="R251" s="3"/>
      <c r="S251" s="3"/>
    </row>
    <row r="252" spans="1:19">
      <c r="A252" s="3" t="s">
        <v>853</v>
      </c>
      <c r="B252" s="3"/>
      <c r="C252" s="3">
        <v>142</v>
      </c>
      <c r="D252" s="3">
        <v>25</v>
      </c>
      <c r="E252" s="3" t="s">
        <v>37</v>
      </c>
      <c r="F252" s="3" t="s">
        <v>1203</v>
      </c>
      <c r="G252" s="3" t="s">
        <v>29</v>
      </c>
      <c r="H252" s="3"/>
      <c r="I252" s="3">
        <v>25</v>
      </c>
      <c r="J252" s="3"/>
      <c r="K252" s="3"/>
      <c r="L252" s="3"/>
      <c r="M252" s="3"/>
      <c r="N252" s="3"/>
      <c r="O252" s="3">
        <v>140</v>
      </c>
      <c r="P252" s="3">
        <v>39</v>
      </c>
      <c r="Q252" s="3"/>
      <c r="R252" s="3"/>
      <c r="S252" s="3"/>
    </row>
    <row r="253" spans="1:19">
      <c r="A253" s="3" t="s">
        <v>856</v>
      </c>
      <c r="B253" s="3"/>
      <c r="C253" s="3">
        <v>174</v>
      </c>
      <c r="D253" s="3">
        <v>35</v>
      </c>
      <c r="E253" s="3" t="s">
        <v>3901</v>
      </c>
      <c r="F253" s="3" t="s">
        <v>3902</v>
      </c>
      <c r="G253" s="3" t="s">
        <v>3745</v>
      </c>
      <c r="H253" s="3" t="s">
        <v>661</v>
      </c>
      <c r="I253" s="3">
        <v>35</v>
      </c>
      <c r="J253" s="3"/>
      <c r="K253" s="3"/>
      <c r="L253" s="3"/>
      <c r="M253" s="3"/>
      <c r="N253" s="3"/>
      <c r="O253" s="3">
        <v>97</v>
      </c>
      <c r="P253" s="3">
        <v>40</v>
      </c>
      <c r="Q253" s="3">
        <v>8</v>
      </c>
      <c r="R253" s="3"/>
      <c r="S253" s="3"/>
    </row>
    <row r="254" spans="1:19">
      <c r="A254" s="3" t="s">
        <v>849</v>
      </c>
      <c r="B254" s="3"/>
      <c r="C254" s="3">
        <v>148</v>
      </c>
      <c r="D254" s="3">
        <v>13</v>
      </c>
      <c r="E254" s="3" t="s">
        <v>93</v>
      </c>
      <c r="F254" s="3" t="s">
        <v>1205</v>
      </c>
      <c r="G254" s="3" t="s">
        <v>29</v>
      </c>
      <c r="H254" s="3" t="s">
        <v>23</v>
      </c>
      <c r="I254" s="3">
        <v>13</v>
      </c>
      <c r="J254" s="3"/>
      <c r="K254" s="3"/>
      <c r="L254" s="3"/>
      <c r="M254" s="3"/>
      <c r="N254" s="3"/>
      <c r="O254" s="3">
        <v>114</v>
      </c>
      <c r="P254" s="3">
        <v>40</v>
      </c>
      <c r="Q254" s="3">
        <v>28</v>
      </c>
      <c r="R254" s="3"/>
      <c r="S254" s="3"/>
    </row>
    <row r="255" spans="1:19">
      <c r="A255" s="3" t="s">
        <v>863</v>
      </c>
      <c r="B255" s="3"/>
      <c r="C255" s="3">
        <v>157</v>
      </c>
      <c r="D255" s="3">
        <v>4</v>
      </c>
      <c r="E255" s="3" t="s">
        <v>42</v>
      </c>
      <c r="F255" s="3" t="s">
        <v>1209</v>
      </c>
      <c r="G255" s="3" t="s">
        <v>29</v>
      </c>
      <c r="H255" s="3" t="s">
        <v>23</v>
      </c>
      <c r="I255" s="3">
        <v>4</v>
      </c>
      <c r="J255" s="3">
        <v>12</v>
      </c>
      <c r="K255" s="3"/>
      <c r="L255" s="3"/>
      <c r="M255" s="3"/>
      <c r="N255" s="3"/>
      <c r="O255" s="3">
        <v>140</v>
      </c>
      <c r="P255" s="3">
        <v>44</v>
      </c>
      <c r="Q255" s="3">
        <v>47</v>
      </c>
      <c r="R255" s="3"/>
      <c r="S255" s="3"/>
    </row>
    <row r="256" spans="1:19">
      <c r="A256" s="3" t="s">
        <v>849</v>
      </c>
      <c r="B256" s="3"/>
      <c r="C256" s="3">
        <v>91</v>
      </c>
      <c r="D256" s="3">
        <v>4</v>
      </c>
      <c r="E256" s="3" t="s">
        <v>70</v>
      </c>
      <c r="F256" s="3" t="s">
        <v>1153</v>
      </c>
      <c r="G256" s="3" t="s">
        <v>131</v>
      </c>
      <c r="H256" s="3" t="s">
        <v>1087</v>
      </c>
      <c r="I256" s="3">
        <v>4</v>
      </c>
      <c r="J256" s="3">
        <v>14</v>
      </c>
      <c r="K256" s="3">
        <v>0</v>
      </c>
      <c r="L256" s="3">
        <v>1</v>
      </c>
      <c r="M256" s="3"/>
      <c r="N256" s="3" t="s">
        <v>77</v>
      </c>
      <c r="O256" s="3">
        <v>82</v>
      </c>
      <c r="P256" s="3">
        <v>46</v>
      </c>
      <c r="Q256" s="3">
        <v>53</v>
      </c>
      <c r="R256" s="6">
        <v>5297.83</v>
      </c>
      <c r="S256" s="5">
        <v>1.0991</v>
      </c>
    </row>
    <row r="257" spans="1:19">
      <c r="A257" s="3" t="s">
        <v>849</v>
      </c>
      <c r="B257" s="3"/>
      <c r="C257" s="3">
        <v>110</v>
      </c>
      <c r="D257" s="3">
        <v>5</v>
      </c>
      <c r="E257" s="3" t="s">
        <v>1177</v>
      </c>
      <c r="F257" s="3" t="s">
        <v>1178</v>
      </c>
      <c r="G257" s="3" t="s">
        <v>131</v>
      </c>
      <c r="H257" s="3" t="s">
        <v>23</v>
      </c>
      <c r="I257" s="3">
        <v>5</v>
      </c>
      <c r="J257" s="3">
        <v>12</v>
      </c>
      <c r="K257" s="3"/>
      <c r="L257" s="3"/>
      <c r="M257" s="3"/>
      <c r="N257" s="3"/>
      <c r="O257" s="3">
        <v>83</v>
      </c>
      <c r="P257" s="3">
        <v>48</v>
      </c>
      <c r="Q257" s="3">
        <v>16</v>
      </c>
      <c r="R257" s="3"/>
      <c r="S257" s="3"/>
    </row>
    <row r="258" spans="1:19">
      <c r="A258" s="3" t="s">
        <v>849</v>
      </c>
      <c r="B258" s="3"/>
      <c r="C258" s="3">
        <v>131</v>
      </c>
      <c r="D258" s="3">
        <v>7</v>
      </c>
      <c r="E258" s="3" t="s">
        <v>152</v>
      </c>
      <c r="F258" s="3" t="s">
        <v>1192</v>
      </c>
      <c r="G258" s="3" t="s">
        <v>22</v>
      </c>
      <c r="H258" s="3" t="s">
        <v>1193</v>
      </c>
      <c r="I258" s="3">
        <v>7</v>
      </c>
      <c r="J258" s="3"/>
      <c r="K258" s="3"/>
      <c r="L258" s="3"/>
      <c r="M258" s="3"/>
      <c r="N258" s="3"/>
      <c r="O258" s="3">
        <v>128</v>
      </c>
      <c r="P258" s="3">
        <v>48</v>
      </c>
      <c r="Q258" s="3">
        <v>68</v>
      </c>
      <c r="R258" s="6">
        <v>44232405.670000002</v>
      </c>
      <c r="S258" s="5">
        <v>2.7000000000000001E-3</v>
      </c>
    </row>
    <row r="259" spans="1:19">
      <c r="A259" s="3" t="s">
        <v>2803</v>
      </c>
      <c r="B259" s="3"/>
      <c r="C259" s="3">
        <v>131</v>
      </c>
      <c r="D259" s="3">
        <v>7</v>
      </c>
      <c r="E259" s="3" t="s">
        <v>152</v>
      </c>
      <c r="F259" s="3" t="s">
        <v>1192</v>
      </c>
      <c r="G259" s="3" t="s">
        <v>22</v>
      </c>
      <c r="H259" s="3" t="s">
        <v>1193</v>
      </c>
      <c r="I259" s="3">
        <v>7</v>
      </c>
      <c r="J259" s="3"/>
      <c r="K259" s="3"/>
      <c r="L259" s="3"/>
      <c r="M259" s="3"/>
      <c r="N259" s="3"/>
      <c r="O259" s="3">
        <v>128</v>
      </c>
      <c r="P259" s="3">
        <v>48</v>
      </c>
      <c r="Q259" s="3">
        <v>68</v>
      </c>
      <c r="R259" s="6">
        <v>44232405.670000002</v>
      </c>
      <c r="S259" s="5">
        <v>2.7000000000000001E-3</v>
      </c>
    </row>
    <row r="260" spans="1:19">
      <c r="A260" s="3" t="s">
        <v>846</v>
      </c>
      <c r="B260" s="3"/>
      <c r="C260" s="3">
        <v>258</v>
      </c>
      <c r="D260" s="3">
        <v>14</v>
      </c>
      <c r="E260" s="3" t="s">
        <v>59</v>
      </c>
      <c r="F260" s="3" t="s">
        <v>1238</v>
      </c>
      <c r="G260" s="3" t="s">
        <v>29</v>
      </c>
      <c r="H260" s="3" t="s">
        <v>23</v>
      </c>
      <c r="I260" s="3">
        <v>14</v>
      </c>
      <c r="J260" s="3">
        <v>16</v>
      </c>
      <c r="K260" s="3"/>
      <c r="L260" s="3"/>
      <c r="M260" s="3"/>
      <c r="N260" s="3"/>
      <c r="O260" s="3">
        <v>209</v>
      </c>
      <c r="P260" s="3">
        <v>48</v>
      </c>
      <c r="Q260" s="3">
        <v>74</v>
      </c>
      <c r="R260" s="6">
        <v>4767.83</v>
      </c>
      <c r="S260" s="5">
        <v>4.0000000000000001E-3</v>
      </c>
    </row>
    <row r="261" spans="1:19">
      <c r="A261" s="3" t="s">
        <v>844</v>
      </c>
      <c r="B261" s="3"/>
      <c r="C261" s="3">
        <v>124</v>
      </c>
      <c r="D261" s="3">
        <v>2</v>
      </c>
      <c r="E261" s="3" t="s">
        <v>70</v>
      </c>
      <c r="F261" s="3" t="s">
        <v>1186</v>
      </c>
      <c r="G261" s="3" t="s">
        <v>29</v>
      </c>
      <c r="H261" s="3" t="s">
        <v>23</v>
      </c>
      <c r="I261" s="3">
        <v>2</v>
      </c>
      <c r="J261" s="3">
        <v>12</v>
      </c>
      <c r="K261" s="3"/>
      <c r="L261" s="3"/>
      <c r="M261" s="3"/>
      <c r="N261" s="3"/>
      <c r="O261" s="3">
        <v>90</v>
      </c>
      <c r="P261" s="3">
        <v>49</v>
      </c>
      <c r="Q261" s="3">
        <v>4</v>
      </c>
      <c r="R261" s="6">
        <v>3136.67</v>
      </c>
      <c r="S261" s="5">
        <v>-0.75639999999999996</v>
      </c>
    </row>
    <row r="262" spans="1:19">
      <c r="A262" s="3" t="s">
        <v>2799</v>
      </c>
      <c r="B262" s="3"/>
      <c r="C262" s="3">
        <v>195</v>
      </c>
      <c r="D262" s="3">
        <v>34</v>
      </c>
      <c r="E262" s="3" t="s">
        <v>482</v>
      </c>
      <c r="F262" s="3" t="s">
        <v>1222</v>
      </c>
      <c r="G262" s="3" t="s">
        <v>29</v>
      </c>
      <c r="H262" s="3" t="s">
        <v>39</v>
      </c>
      <c r="I262" s="3">
        <v>34</v>
      </c>
      <c r="J262" s="3">
        <v>13</v>
      </c>
      <c r="K262" s="3"/>
      <c r="L262" s="3"/>
      <c r="M262" s="3"/>
      <c r="N262" s="3"/>
      <c r="O262" s="3">
        <v>173</v>
      </c>
      <c r="P262" s="3">
        <v>50</v>
      </c>
      <c r="Q262" s="3">
        <v>49</v>
      </c>
      <c r="R262" s="3"/>
      <c r="S262" s="3"/>
    </row>
    <row r="263" spans="1:19">
      <c r="A263" s="3" t="s">
        <v>2795</v>
      </c>
      <c r="B263" s="3"/>
      <c r="C263" s="3">
        <v>282</v>
      </c>
      <c r="D263" s="3">
        <v>29</v>
      </c>
      <c r="E263" s="3" t="s">
        <v>70</v>
      </c>
      <c r="F263" s="3" t="s">
        <v>1240</v>
      </c>
      <c r="G263" s="3" t="s">
        <v>131</v>
      </c>
      <c r="H263" s="3" t="s">
        <v>23</v>
      </c>
      <c r="I263" s="3">
        <v>29</v>
      </c>
      <c r="J263" s="3"/>
      <c r="K263" s="3"/>
      <c r="L263" s="3"/>
      <c r="M263" s="3"/>
      <c r="N263" s="3"/>
      <c r="O263" s="3">
        <v>253</v>
      </c>
      <c r="P263" s="3">
        <v>60</v>
      </c>
      <c r="Q263" s="3">
        <v>4</v>
      </c>
      <c r="R263" s="6">
        <v>19083.330000000002</v>
      </c>
      <c r="S263" s="5">
        <v>0.1706</v>
      </c>
    </row>
    <row r="264" spans="1:19">
      <c r="A264" s="3" t="s">
        <v>2797</v>
      </c>
      <c r="B264" s="3"/>
      <c r="C264" s="3">
        <v>374</v>
      </c>
      <c r="D264" s="3">
        <v>11</v>
      </c>
      <c r="E264" s="3" t="s">
        <v>163</v>
      </c>
      <c r="F264" s="3" t="s">
        <v>1244</v>
      </c>
      <c r="G264" s="3" t="s">
        <v>29</v>
      </c>
      <c r="H264" s="3" t="s">
        <v>480</v>
      </c>
      <c r="I264" s="3">
        <v>11</v>
      </c>
      <c r="J264" s="3">
        <v>24</v>
      </c>
      <c r="K264" s="3"/>
      <c r="L264" s="3"/>
      <c r="M264" s="3"/>
      <c r="N264" s="3"/>
      <c r="O264" s="3">
        <v>365</v>
      </c>
      <c r="P264" s="3">
        <v>60</v>
      </c>
      <c r="Q264" s="3">
        <v>6</v>
      </c>
      <c r="R264" s="4">
        <v>22257161</v>
      </c>
      <c r="S264" s="5">
        <v>-1.55E-2</v>
      </c>
    </row>
    <row r="265" spans="1:19">
      <c r="A265" s="3" t="s">
        <v>835</v>
      </c>
      <c r="B265" s="3"/>
      <c r="C265" s="3">
        <v>240</v>
      </c>
      <c r="D265" s="3">
        <v>2</v>
      </c>
      <c r="E265" s="3" t="s">
        <v>59</v>
      </c>
      <c r="F265" s="3" t="s">
        <v>1232</v>
      </c>
      <c r="G265" s="3" t="s">
        <v>29</v>
      </c>
      <c r="H265" s="3" t="s">
        <v>39</v>
      </c>
      <c r="I265" s="3">
        <v>2</v>
      </c>
      <c r="J265" s="3">
        <v>16</v>
      </c>
      <c r="K265" s="3"/>
      <c r="L265" s="3"/>
      <c r="M265" s="3"/>
      <c r="N265" s="3"/>
      <c r="O265" s="3">
        <v>153</v>
      </c>
      <c r="P265" s="3">
        <v>67</v>
      </c>
      <c r="Q265" s="3">
        <v>9</v>
      </c>
      <c r="R265" s="6">
        <v>7482.67</v>
      </c>
      <c r="S265" s="5">
        <v>0.34129999999999999</v>
      </c>
    </row>
    <row r="266" spans="1:19">
      <c r="A266" s="3" t="s">
        <v>835</v>
      </c>
      <c r="B266" s="3"/>
      <c r="C266" s="3">
        <v>157</v>
      </c>
      <c r="D266" s="3">
        <v>4</v>
      </c>
      <c r="E266" s="3" t="s">
        <v>371</v>
      </c>
      <c r="F266" s="3" t="s">
        <v>1211</v>
      </c>
      <c r="G266" s="3" t="s">
        <v>131</v>
      </c>
      <c r="H266" s="3" t="s">
        <v>911</v>
      </c>
      <c r="I266" s="3">
        <v>4</v>
      </c>
      <c r="J266" s="3">
        <v>12</v>
      </c>
      <c r="K266" s="3"/>
      <c r="L266" s="3"/>
      <c r="M266" s="3"/>
      <c r="N266" s="3"/>
      <c r="O266" s="3">
        <v>143</v>
      </c>
      <c r="P266" s="3">
        <v>69</v>
      </c>
      <c r="Q266" s="3">
        <v>65</v>
      </c>
      <c r="R266" s="3"/>
      <c r="S266" s="3"/>
    </row>
    <row r="267" spans="1:19">
      <c r="A267" s="3" t="s">
        <v>837</v>
      </c>
      <c r="B267" s="3"/>
      <c r="C267" s="3">
        <v>253</v>
      </c>
      <c r="D267" s="3">
        <v>20</v>
      </c>
      <c r="E267" s="3" t="s">
        <v>70</v>
      </c>
      <c r="F267" s="3" t="s">
        <v>1236</v>
      </c>
      <c r="G267" s="3" t="s">
        <v>131</v>
      </c>
      <c r="H267" s="3" t="s">
        <v>39</v>
      </c>
      <c r="I267" s="3">
        <v>20</v>
      </c>
      <c r="J267" s="3">
        <v>16</v>
      </c>
      <c r="K267" s="3"/>
      <c r="L267" s="3"/>
      <c r="M267" s="3"/>
      <c r="N267" s="3"/>
      <c r="O267" s="3">
        <v>219</v>
      </c>
      <c r="P267" s="3">
        <v>71</v>
      </c>
      <c r="Q267" s="3">
        <v>13</v>
      </c>
      <c r="R267" s="6">
        <v>8234.83</v>
      </c>
      <c r="S267" s="5">
        <v>0.60709999999999997</v>
      </c>
    </row>
    <row r="268" spans="1:19">
      <c r="A268" s="3" t="s">
        <v>840</v>
      </c>
      <c r="B268" s="3"/>
      <c r="C268" s="3">
        <v>217</v>
      </c>
      <c r="D268" s="3">
        <v>33</v>
      </c>
      <c r="E268" s="3" t="s">
        <v>70</v>
      </c>
      <c r="F268" s="3" t="s">
        <v>1228</v>
      </c>
      <c r="G268" s="3" t="s">
        <v>29</v>
      </c>
      <c r="H268" s="3" t="s">
        <v>39</v>
      </c>
      <c r="I268" s="3">
        <v>33</v>
      </c>
      <c r="J268" s="3">
        <v>13</v>
      </c>
      <c r="K268" s="3"/>
      <c r="L268" s="3"/>
      <c r="M268" s="3"/>
      <c r="N268" s="3"/>
      <c r="O268" s="3">
        <v>203</v>
      </c>
      <c r="P268" s="3">
        <v>80</v>
      </c>
      <c r="Q268" s="3">
        <v>40</v>
      </c>
      <c r="R268" s="3"/>
      <c r="S268" s="3"/>
    </row>
    <row r="269" spans="1:19">
      <c r="A269" s="3" t="s">
        <v>842</v>
      </c>
      <c r="B269" s="3"/>
      <c r="C269" s="3">
        <v>439</v>
      </c>
      <c r="D269" s="3">
        <v>45</v>
      </c>
      <c r="E269" s="3" t="s">
        <v>3111</v>
      </c>
      <c r="F269" s="3" t="s">
        <v>4116</v>
      </c>
      <c r="G269" s="3" t="s">
        <v>4031</v>
      </c>
      <c r="H269" s="3" t="s">
        <v>338</v>
      </c>
      <c r="I269" s="3">
        <v>45</v>
      </c>
      <c r="J269" s="3"/>
      <c r="K269" s="3">
        <v>75</v>
      </c>
      <c r="L269" s="3">
        <v>0</v>
      </c>
      <c r="M269" s="3" t="s">
        <v>24</v>
      </c>
      <c r="N269" s="3"/>
      <c r="O269" s="3">
        <v>339</v>
      </c>
      <c r="P269" s="3">
        <v>81</v>
      </c>
      <c r="Q269" s="3">
        <v>256</v>
      </c>
      <c r="R269" s="4">
        <v>293435600</v>
      </c>
      <c r="S269" s="5">
        <v>-6.3700000000000007E-2</v>
      </c>
    </row>
    <row r="270" spans="1:19">
      <c r="A270" s="3" t="s">
        <v>2789</v>
      </c>
      <c r="B270" s="3"/>
      <c r="C270" s="3">
        <v>199</v>
      </c>
      <c r="D270" s="3">
        <v>10</v>
      </c>
      <c r="E270" s="3" t="s">
        <v>48</v>
      </c>
      <c r="F270" s="3" t="s">
        <v>1224</v>
      </c>
      <c r="G270" s="3" t="s">
        <v>29</v>
      </c>
      <c r="H270" s="3" t="s">
        <v>39</v>
      </c>
      <c r="I270" s="3">
        <v>10</v>
      </c>
      <c r="J270" s="3">
        <v>1</v>
      </c>
      <c r="K270" s="3"/>
      <c r="L270" s="3"/>
      <c r="M270" s="3"/>
      <c r="N270" s="3"/>
      <c r="O270" s="3">
        <v>160</v>
      </c>
      <c r="P270" s="3">
        <v>82</v>
      </c>
      <c r="Q270" s="3">
        <v>15</v>
      </c>
      <c r="R270" s="6">
        <v>24382.67</v>
      </c>
      <c r="S270" s="5">
        <v>0.57679999999999998</v>
      </c>
    </row>
    <row r="271" spans="1:19">
      <c r="A271" s="3" t="s">
        <v>824</v>
      </c>
      <c r="B271" s="3"/>
      <c r="C271" s="3">
        <v>523</v>
      </c>
      <c r="D271" s="3">
        <v>33</v>
      </c>
      <c r="E271" s="3" t="s">
        <v>59</v>
      </c>
      <c r="F271" s="3" t="s">
        <v>1246</v>
      </c>
      <c r="G271" s="3" t="s">
        <v>29</v>
      </c>
      <c r="H271" s="3" t="s">
        <v>132</v>
      </c>
      <c r="I271" s="3">
        <v>33</v>
      </c>
      <c r="J271" s="3">
        <v>26</v>
      </c>
      <c r="K271" s="3">
        <v>0</v>
      </c>
      <c r="L271" s="3">
        <v>9</v>
      </c>
      <c r="M271" s="3"/>
      <c r="N271" s="3" t="s">
        <v>40</v>
      </c>
      <c r="O271" s="3">
        <v>449</v>
      </c>
      <c r="P271" s="3">
        <v>92</v>
      </c>
      <c r="Q271" s="3">
        <v>57</v>
      </c>
      <c r="R271" s="6">
        <v>12095.5</v>
      </c>
      <c r="S271" s="5">
        <v>1.1134999999999999</v>
      </c>
    </row>
    <row r="272" spans="1:19">
      <c r="A272" s="3" t="s">
        <v>827</v>
      </c>
      <c r="B272" s="3"/>
      <c r="C272" s="3">
        <v>392</v>
      </c>
      <c r="D272" s="3">
        <v>27</v>
      </c>
      <c r="E272" s="3" t="s">
        <v>442</v>
      </c>
      <c r="F272" s="3" t="s">
        <v>2874</v>
      </c>
      <c r="G272" s="3" t="s">
        <v>2780</v>
      </c>
      <c r="H272" s="3" t="s">
        <v>23</v>
      </c>
      <c r="I272" s="3">
        <v>27</v>
      </c>
      <c r="J272" s="3"/>
      <c r="K272" s="3">
        <v>1</v>
      </c>
      <c r="L272" s="3">
        <v>10</v>
      </c>
      <c r="M272" s="3" t="s">
        <v>2875</v>
      </c>
      <c r="N272" s="3" t="s">
        <v>40</v>
      </c>
      <c r="O272" s="3">
        <v>218</v>
      </c>
      <c r="P272" s="3">
        <v>93</v>
      </c>
      <c r="Q272" s="3">
        <v>13</v>
      </c>
      <c r="R272" s="6">
        <v>3799.17</v>
      </c>
      <c r="S272" s="5">
        <v>-0.56699999999999995</v>
      </c>
    </row>
    <row r="273" spans="1:19">
      <c r="A273" s="3" t="s">
        <v>3878</v>
      </c>
      <c r="B273" s="3"/>
      <c r="C273" s="3">
        <v>328</v>
      </c>
      <c r="D273" s="3">
        <v>52</v>
      </c>
      <c r="E273" s="3" t="s">
        <v>533</v>
      </c>
      <c r="F273" s="3" t="s">
        <v>1242</v>
      </c>
      <c r="G273" s="3" t="s">
        <v>29</v>
      </c>
      <c r="H273" s="3" t="s">
        <v>318</v>
      </c>
      <c r="I273" s="3">
        <v>52</v>
      </c>
      <c r="J273" s="3"/>
      <c r="K273" s="3"/>
      <c r="L273" s="3"/>
      <c r="M273" s="3"/>
      <c r="N273" s="3"/>
      <c r="O273" s="3">
        <v>286</v>
      </c>
      <c r="P273" s="3">
        <v>93</v>
      </c>
      <c r="Q273" s="3">
        <v>2</v>
      </c>
      <c r="R273" s="6">
        <v>12943.83</v>
      </c>
      <c r="S273" s="5">
        <v>0.40250000000000002</v>
      </c>
    </row>
    <row r="274" spans="1:19">
      <c r="A274" s="3" t="s">
        <v>2793</v>
      </c>
      <c r="B274" s="3"/>
      <c r="C274" s="3">
        <v>402</v>
      </c>
      <c r="D274" s="3">
        <v>19</v>
      </c>
      <c r="E274" s="3" t="s">
        <v>346</v>
      </c>
      <c r="F274" s="3" t="s">
        <v>4113</v>
      </c>
      <c r="G274" s="3" t="s">
        <v>4114</v>
      </c>
      <c r="H274" s="3" t="s">
        <v>338</v>
      </c>
      <c r="I274" s="3">
        <v>19</v>
      </c>
      <c r="J274" s="3"/>
      <c r="K274" s="3">
        <v>30</v>
      </c>
      <c r="L274" s="3">
        <v>0</v>
      </c>
      <c r="M274" s="3" t="s">
        <v>698</v>
      </c>
      <c r="N274" s="3"/>
      <c r="O274" s="3">
        <v>295</v>
      </c>
      <c r="P274" s="3">
        <v>99</v>
      </c>
      <c r="Q274" s="3">
        <v>210</v>
      </c>
      <c r="R274" s="6">
        <v>2072694.33</v>
      </c>
      <c r="S274" s="5">
        <v>-6.6E-3</v>
      </c>
    </row>
    <row r="275" spans="1:19">
      <c r="A275" s="3" t="s">
        <v>831</v>
      </c>
      <c r="B275" s="3"/>
      <c r="C275" s="4">
        <v>1123</v>
      </c>
      <c r="D275" s="3">
        <v>93</v>
      </c>
      <c r="E275" s="3" t="s">
        <v>134</v>
      </c>
      <c r="F275" s="3" t="s">
        <v>1248</v>
      </c>
      <c r="G275" s="3" t="s">
        <v>131</v>
      </c>
      <c r="H275" s="3" t="s">
        <v>23</v>
      </c>
      <c r="I275" s="3">
        <v>93</v>
      </c>
      <c r="J275" s="3"/>
      <c r="K275" s="3"/>
      <c r="L275" s="3"/>
      <c r="M275" s="3"/>
      <c r="N275" s="3"/>
      <c r="O275" s="3">
        <v>926</v>
      </c>
      <c r="P275" s="3">
        <v>140</v>
      </c>
      <c r="Q275" s="3">
        <v>58</v>
      </c>
      <c r="R275" s="4">
        <v>140886</v>
      </c>
      <c r="S275" s="5">
        <v>-0.15359999999999999</v>
      </c>
    </row>
    <row r="276" spans="1:19">
      <c r="A276" s="3" t="s">
        <v>833</v>
      </c>
      <c r="B276" s="3"/>
      <c r="C276" s="4">
        <v>1502</v>
      </c>
      <c r="D276" s="3">
        <v>94</v>
      </c>
      <c r="E276" s="3" t="s">
        <v>482</v>
      </c>
      <c r="F276" s="3" t="s">
        <v>1250</v>
      </c>
      <c r="G276" s="3" t="s">
        <v>29</v>
      </c>
      <c r="H276" s="3"/>
      <c r="I276" s="3">
        <v>94</v>
      </c>
      <c r="J276" s="3">
        <v>20</v>
      </c>
      <c r="K276" s="3">
        <v>0</v>
      </c>
      <c r="L276" s="3">
        <v>3</v>
      </c>
      <c r="M276" s="3"/>
      <c r="N276" s="3" t="s">
        <v>40</v>
      </c>
      <c r="O276" s="4">
        <v>1489</v>
      </c>
      <c r="P276" s="3">
        <v>207</v>
      </c>
      <c r="Q276" s="3">
        <v>13</v>
      </c>
      <c r="R276" s="6">
        <v>62290.17</v>
      </c>
      <c r="S276" s="5">
        <v>0.30449999999999999</v>
      </c>
    </row>
    <row r="277" spans="1:19">
      <c r="A277" s="3" t="s">
        <v>2787</v>
      </c>
      <c r="B277" s="3"/>
      <c r="C277" s="4">
        <v>1817</v>
      </c>
      <c r="D277" s="3">
        <v>46</v>
      </c>
      <c r="E277" s="3" t="s">
        <v>792</v>
      </c>
      <c r="F277" s="3" t="s">
        <v>1252</v>
      </c>
      <c r="G277" s="3" t="s">
        <v>826</v>
      </c>
      <c r="H277" s="3" t="s">
        <v>23</v>
      </c>
      <c r="I277" s="3">
        <v>46</v>
      </c>
      <c r="J277" s="3">
        <v>16</v>
      </c>
      <c r="K277" s="3">
        <v>0</v>
      </c>
      <c r="L277" s="3">
        <v>14</v>
      </c>
      <c r="M277" s="3"/>
      <c r="N277" s="3" t="s">
        <v>77</v>
      </c>
      <c r="O277" s="4">
        <v>1042</v>
      </c>
      <c r="P277" s="3">
        <v>304</v>
      </c>
      <c r="Q277" s="3">
        <v>822</v>
      </c>
      <c r="R277" s="6">
        <v>18596.830000000002</v>
      </c>
      <c r="S277" s="5">
        <v>-0.45019999999999999</v>
      </c>
    </row>
    <row r="278" spans="1:19">
      <c r="A278" s="3" t="s">
        <v>2791</v>
      </c>
      <c r="B278" s="3"/>
      <c r="C278" s="4">
        <v>2526</v>
      </c>
      <c r="D278" s="3">
        <v>255</v>
      </c>
      <c r="E278" s="3" t="s">
        <v>59</v>
      </c>
      <c r="F278" s="3" t="s">
        <v>1254</v>
      </c>
      <c r="G278" s="3" t="s">
        <v>131</v>
      </c>
      <c r="H278" s="3" t="s">
        <v>23</v>
      </c>
      <c r="I278" s="3">
        <v>255</v>
      </c>
      <c r="J278" s="3">
        <v>16</v>
      </c>
      <c r="K278" s="3">
        <v>0</v>
      </c>
      <c r="L278" s="3">
        <v>10</v>
      </c>
      <c r="M278" s="3"/>
      <c r="N278" s="3" t="s">
        <v>25</v>
      </c>
      <c r="O278" s="4">
        <v>1997</v>
      </c>
      <c r="P278" s="3">
        <v>440</v>
      </c>
      <c r="Q278" s="3">
        <v>341</v>
      </c>
      <c r="R278" s="4">
        <v>79108</v>
      </c>
      <c r="S278" s="5">
        <v>-0.1986</v>
      </c>
    </row>
    <row r="279" spans="1:19">
      <c r="A279" s="3" t="s">
        <v>2773</v>
      </c>
      <c r="B279" s="3"/>
      <c r="C279" s="4">
        <v>3129</v>
      </c>
      <c r="D279" s="3">
        <v>266</v>
      </c>
      <c r="E279" s="3" t="s">
        <v>42</v>
      </c>
      <c r="F279" s="3" t="s">
        <v>1256</v>
      </c>
      <c r="G279" s="3" t="s">
        <v>131</v>
      </c>
      <c r="H279" s="3" t="s">
        <v>95</v>
      </c>
      <c r="I279" s="3">
        <v>266</v>
      </c>
      <c r="J279" s="3"/>
      <c r="K279" s="3">
        <v>0</v>
      </c>
      <c r="L279" s="3">
        <v>20</v>
      </c>
      <c r="M279" s="3"/>
      <c r="N279" s="3" t="s">
        <v>25</v>
      </c>
      <c r="O279" s="4">
        <v>2607</v>
      </c>
      <c r="P279" s="3">
        <v>643</v>
      </c>
      <c r="Q279" s="3">
        <v>461</v>
      </c>
      <c r="R279" s="6">
        <v>148185.32999999999</v>
      </c>
      <c r="S279" s="5">
        <v>0.20649999999999999</v>
      </c>
    </row>
    <row r="280" spans="1:19">
      <c r="A280" s="3" t="s">
        <v>2784</v>
      </c>
      <c r="B280" s="3"/>
      <c r="C280" s="4">
        <v>3325</v>
      </c>
      <c r="D280" s="3">
        <v>322</v>
      </c>
      <c r="E280" s="3" t="s">
        <v>530</v>
      </c>
      <c r="F280" s="3" t="s">
        <v>1258</v>
      </c>
      <c r="G280" s="3" t="s">
        <v>29</v>
      </c>
      <c r="H280" s="3" t="s">
        <v>95</v>
      </c>
      <c r="I280" s="3">
        <v>322</v>
      </c>
      <c r="J280" s="3">
        <v>12</v>
      </c>
      <c r="K280" s="3">
        <v>0</v>
      </c>
      <c r="L280" s="3">
        <v>2</v>
      </c>
      <c r="M280" s="3"/>
      <c r="N280" s="3" t="s">
        <v>40</v>
      </c>
      <c r="O280" s="4">
        <v>2683</v>
      </c>
      <c r="P280" s="3">
        <v>664</v>
      </c>
      <c r="Q280" s="3">
        <v>935</v>
      </c>
      <c r="R280" s="6">
        <v>9335310.8300000001</v>
      </c>
      <c r="S280" s="5">
        <v>2.6599999999999999E-2</v>
      </c>
    </row>
    <row r="281" spans="1:19">
      <c r="A281" s="3" t="s">
        <v>820</v>
      </c>
      <c r="B281" s="3"/>
      <c r="C281" s="3">
        <v>2</v>
      </c>
      <c r="D281" s="3">
        <v>1</v>
      </c>
      <c r="E281" s="3" t="s">
        <v>4058</v>
      </c>
      <c r="F281" s="3" t="s">
        <v>4059</v>
      </c>
      <c r="G281" s="3" t="s">
        <v>4031</v>
      </c>
      <c r="H281" s="3"/>
      <c r="I281" s="3">
        <v>1</v>
      </c>
      <c r="J281" s="3"/>
      <c r="K281" s="3"/>
      <c r="L281" s="3"/>
      <c r="M281" s="3"/>
      <c r="N281" s="3"/>
      <c r="O281" s="3">
        <v>1</v>
      </c>
      <c r="P281" s="3"/>
      <c r="Q281" s="3"/>
      <c r="R281" s="3"/>
      <c r="S281" s="3"/>
    </row>
    <row r="282" spans="1:19">
      <c r="A282" s="3" t="s">
        <v>809</v>
      </c>
      <c r="B282" s="3"/>
      <c r="C282" s="3">
        <v>2</v>
      </c>
      <c r="D282" s="3">
        <v>1</v>
      </c>
      <c r="E282" s="3" t="s">
        <v>70</v>
      </c>
      <c r="F282" s="3" t="s">
        <v>4064</v>
      </c>
      <c r="G282" s="3" t="s">
        <v>4031</v>
      </c>
      <c r="H282" s="3"/>
      <c r="I282" s="3">
        <v>1</v>
      </c>
      <c r="J282" s="3"/>
      <c r="K282" s="3">
        <v>0</v>
      </c>
      <c r="L282" s="3">
        <v>7</v>
      </c>
      <c r="M282" s="3"/>
      <c r="N282" s="3" t="s">
        <v>77</v>
      </c>
      <c r="O282" s="3">
        <v>1</v>
      </c>
      <c r="P282" s="3"/>
      <c r="Q282" s="3"/>
      <c r="R282" s="3"/>
      <c r="S282" s="5">
        <v>-0.67020000000000002</v>
      </c>
    </row>
    <row r="283" spans="1:19">
      <c r="A283" s="3" t="s">
        <v>812</v>
      </c>
      <c r="B283" s="3"/>
      <c r="C283" s="3">
        <v>1</v>
      </c>
      <c r="D283" s="3">
        <v>1</v>
      </c>
      <c r="E283" s="3" t="s">
        <v>31</v>
      </c>
      <c r="F283" s="3" t="s">
        <v>256</v>
      </c>
      <c r="G283" s="3" t="s">
        <v>29</v>
      </c>
      <c r="H283" s="3" t="s">
        <v>39</v>
      </c>
      <c r="I283" s="3">
        <v>1</v>
      </c>
      <c r="J283" s="3">
        <v>13</v>
      </c>
      <c r="K283" s="3"/>
      <c r="L283" s="3"/>
      <c r="M283" s="3"/>
      <c r="N283" s="3"/>
      <c r="O283" s="3">
        <v>1</v>
      </c>
      <c r="P283" s="3"/>
      <c r="Q283" s="3"/>
      <c r="R283" s="3"/>
      <c r="S283" s="3"/>
    </row>
    <row r="284" spans="1:19">
      <c r="A284" s="3" t="s">
        <v>814</v>
      </c>
      <c r="B284" s="3"/>
      <c r="C284" s="3">
        <v>1</v>
      </c>
      <c r="D284" s="3">
        <v>1</v>
      </c>
      <c r="E284" s="3" t="s">
        <v>134</v>
      </c>
      <c r="F284" s="3" t="s">
        <v>135</v>
      </c>
      <c r="G284" s="3" t="s">
        <v>29</v>
      </c>
      <c r="H284" s="3"/>
      <c r="I284" s="3">
        <v>1</v>
      </c>
      <c r="J284" s="3"/>
      <c r="K284" s="3"/>
      <c r="L284" s="3"/>
      <c r="M284" s="3"/>
      <c r="N284" s="3"/>
      <c r="O284" s="3">
        <v>1</v>
      </c>
      <c r="P284" s="3"/>
      <c r="Q284" s="3"/>
      <c r="R284" s="3"/>
      <c r="S284" s="3"/>
    </row>
    <row r="285" spans="1:19">
      <c r="A285" s="3" t="s">
        <v>2781</v>
      </c>
      <c r="B285" s="3"/>
      <c r="C285" s="3">
        <v>1</v>
      </c>
      <c r="D285" s="3">
        <v>1</v>
      </c>
      <c r="E285" s="3" t="s">
        <v>202</v>
      </c>
      <c r="F285" s="3" t="s">
        <v>203</v>
      </c>
      <c r="G285" s="3" t="s">
        <v>204</v>
      </c>
      <c r="H285" s="3" t="s">
        <v>54</v>
      </c>
      <c r="I285" s="3">
        <v>1</v>
      </c>
      <c r="J285" s="3"/>
      <c r="K285" s="3"/>
      <c r="L285" s="3"/>
      <c r="M285" s="3"/>
      <c r="N285" s="3"/>
      <c r="O285" s="3">
        <v>1</v>
      </c>
      <c r="P285" s="3"/>
      <c r="Q285" s="3"/>
      <c r="R285" s="3"/>
      <c r="S285" s="3"/>
    </row>
    <row r="286" spans="1:19">
      <c r="A286" s="3" t="s">
        <v>822</v>
      </c>
      <c r="B286" s="3"/>
      <c r="C286" s="3">
        <v>1</v>
      </c>
      <c r="D286" s="3">
        <v>1</v>
      </c>
      <c r="E286" s="3" t="s">
        <v>221</v>
      </c>
      <c r="F286" s="3" t="s">
        <v>222</v>
      </c>
      <c r="G286" s="3" t="s">
        <v>29</v>
      </c>
      <c r="H286" s="3" t="s">
        <v>39</v>
      </c>
      <c r="I286" s="3">
        <v>1</v>
      </c>
      <c r="J286" s="3"/>
      <c r="K286" s="3"/>
      <c r="L286" s="3"/>
      <c r="M286" s="3"/>
      <c r="N286" s="3"/>
      <c r="O286" s="3">
        <v>1</v>
      </c>
      <c r="P286" s="3"/>
      <c r="Q286" s="3"/>
      <c r="R286" s="3"/>
      <c r="S286" s="3"/>
    </row>
    <row r="287" spans="1:19">
      <c r="A287" s="3" t="s">
        <v>817</v>
      </c>
      <c r="B287" s="3"/>
      <c r="C287" s="3">
        <v>1</v>
      </c>
      <c r="D287" s="3">
        <v>1</v>
      </c>
      <c r="E287" s="3" t="s">
        <v>70</v>
      </c>
      <c r="F287" s="3" t="s">
        <v>2424</v>
      </c>
      <c r="G287" s="3" t="s">
        <v>2405</v>
      </c>
      <c r="H287" s="3" t="s">
        <v>39</v>
      </c>
      <c r="I287" s="3">
        <v>1</v>
      </c>
      <c r="J287" s="3"/>
      <c r="K287" s="3"/>
      <c r="L287" s="3"/>
      <c r="M287" s="3"/>
      <c r="N287" s="3"/>
      <c r="O287" s="3">
        <v>1</v>
      </c>
      <c r="P287" s="3"/>
      <c r="Q287" s="3"/>
      <c r="R287" s="3"/>
      <c r="S287" s="3"/>
    </row>
    <row r="288" spans="1:19">
      <c r="A288" s="3" t="s">
        <v>2775</v>
      </c>
      <c r="B288" s="3"/>
      <c r="C288" s="3">
        <v>1</v>
      </c>
      <c r="D288" s="3">
        <v>1</v>
      </c>
      <c r="E288" s="3" t="s">
        <v>70</v>
      </c>
      <c r="F288" s="3" t="s">
        <v>2437</v>
      </c>
      <c r="G288" s="3" t="s">
        <v>2405</v>
      </c>
      <c r="H288" s="3"/>
      <c r="I288" s="3">
        <v>1</v>
      </c>
      <c r="J288" s="3"/>
      <c r="K288" s="3"/>
      <c r="L288" s="3"/>
      <c r="M288" s="3"/>
      <c r="N288" s="3"/>
      <c r="O288" s="3">
        <v>1</v>
      </c>
      <c r="P288" s="3"/>
      <c r="Q288" s="3"/>
      <c r="R288" s="6">
        <v>64735504540.5</v>
      </c>
      <c r="S288" s="5">
        <v>6.6E-3</v>
      </c>
    </row>
    <row r="289" spans="1:19">
      <c r="A289" s="3" t="s">
        <v>2777</v>
      </c>
      <c r="B289" s="3"/>
      <c r="C289" s="3">
        <v>1</v>
      </c>
      <c r="D289" s="3">
        <v>1</v>
      </c>
      <c r="E289" s="3" t="s">
        <v>70</v>
      </c>
      <c r="F289" s="3" t="s">
        <v>2445</v>
      </c>
      <c r="G289" s="3" t="s">
        <v>2405</v>
      </c>
      <c r="H289" s="3"/>
      <c r="I289" s="3">
        <v>1</v>
      </c>
      <c r="J289" s="3"/>
      <c r="K289" s="3"/>
      <c r="L289" s="3"/>
      <c r="M289" s="3"/>
      <c r="N289" s="3"/>
      <c r="O289" s="3">
        <v>1</v>
      </c>
      <c r="P289" s="3"/>
      <c r="Q289" s="3">
        <v>1</v>
      </c>
      <c r="R289" s="3"/>
      <c r="S289" s="3"/>
    </row>
    <row r="290" spans="1:19">
      <c r="A290" s="3" t="s">
        <v>3576</v>
      </c>
      <c r="B290" s="3"/>
      <c r="C290" s="3">
        <v>1</v>
      </c>
      <c r="D290" s="3">
        <v>1</v>
      </c>
      <c r="E290" s="3" t="s">
        <v>482</v>
      </c>
      <c r="F290" s="3" t="s">
        <v>2448</v>
      </c>
      <c r="G290" s="3" t="s">
        <v>2405</v>
      </c>
      <c r="H290" s="3"/>
      <c r="I290" s="3">
        <v>1</v>
      </c>
      <c r="J290" s="3"/>
      <c r="K290" s="3"/>
      <c r="L290" s="3"/>
      <c r="M290" s="3"/>
      <c r="N290" s="3"/>
      <c r="O290" s="3">
        <v>1</v>
      </c>
      <c r="P290" s="3"/>
      <c r="Q290" s="3"/>
      <c r="R290" s="3"/>
      <c r="S290" s="3"/>
    </row>
    <row r="291" spans="1:19">
      <c r="A291" s="3" t="s">
        <v>3872</v>
      </c>
      <c r="B291" s="3"/>
      <c r="C291" s="3">
        <v>1</v>
      </c>
      <c r="D291" s="3">
        <v>1</v>
      </c>
      <c r="E291" s="3" t="s">
        <v>653</v>
      </c>
      <c r="F291" s="3" t="s">
        <v>2464</v>
      </c>
      <c r="G291" s="3" t="s">
        <v>2422</v>
      </c>
      <c r="H291" s="3"/>
      <c r="I291" s="3">
        <v>1</v>
      </c>
      <c r="J291" s="3"/>
      <c r="K291" s="3"/>
      <c r="L291" s="3"/>
      <c r="M291" s="3"/>
      <c r="N291" s="3"/>
      <c r="O291" s="3">
        <v>1</v>
      </c>
      <c r="P291" s="3"/>
      <c r="Q291" s="3"/>
      <c r="R291" s="3"/>
      <c r="S291" s="3"/>
    </row>
    <row r="292" spans="1:19">
      <c r="A292" s="3" t="s">
        <v>3874</v>
      </c>
      <c r="B292" s="3"/>
      <c r="C292" s="3">
        <v>1</v>
      </c>
      <c r="D292" s="3">
        <v>1</v>
      </c>
      <c r="E292" s="3" t="s">
        <v>177</v>
      </c>
      <c r="F292" s="3" t="s">
        <v>2466</v>
      </c>
      <c r="G292" s="3" t="s">
        <v>2414</v>
      </c>
      <c r="H292" s="3" t="s">
        <v>2467</v>
      </c>
      <c r="I292" s="3">
        <v>1</v>
      </c>
      <c r="J292" s="3"/>
      <c r="K292" s="3"/>
      <c r="L292" s="3"/>
      <c r="M292" s="3"/>
      <c r="N292" s="3"/>
      <c r="O292" s="3">
        <v>1</v>
      </c>
      <c r="P292" s="3"/>
      <c r="Q292" s="3">
        <v>1</v>
      </c>
      <c r="R292" s="3"/>
      <c r="S292" s="3"/>
    </row>
    <row r="293" spans="1:19">
      <c r="A293" s="3" t="s">
        <v>4086</v>
      </c>
      <c r="B293" s="3"/>
      <c r="C293" s="3">
        <v>1</v>
      </c>
      <c r="D293" s="3">
        <v>1</v>
      </c>
      <c r="E293" s="3" t="s">
        <v>476</v>
      </c>
      <c r="F293" s="3" t="s">
        <v>2500</v>
      </c>
      <c r="G293" s="3" t="s">
        <v>2422</v>
      </c>
      <c r="H293" s="3"/>
      <c r="I293" s="3">
        <v>1</v>
      </c>
      <c r="J293" s="3"/>
      <c r="K293" s="3"/>
      <c r="L293" s="3"/>
      <c r="M293" s="3"/>
      <c r="N293" s="3"/>
      <c r="O293" s="3">
        <v>1</v>
      </c>
      <c r="P293" s="3"/>
      <c r="Q293" s="3"/>
      <c r="R293" s="3"/>
      <c r="S293" s="3"/>
    </row>
    <row r="294" spans="1:19">
      <c r="A294" s="3" t="s">
        <v>2770</v>
      </c>
      <c r="B294" s="3"/>
      <c r="C294" s="3">
        <v>1</v>
      </c>
      <c r="D294" s="3">
        <v>1</v>
      </c>
      <c r="E294" s="3" t="s">
        <v>88</v>
      </c>
      <c r="F294" s="3" t="s">
        <v>2507</v>
      </c>
      <c r="G294" s="3" t="s">
        <v>2405</v>
      </c>
      <c r="H294" s="3" t="s">
        <v>39</v>
      </c>
      <c r="I294" s="3">
        <v>1</v>
      </c>
      <c r="J294" s="3"/>
      <c r="K294" s="3"/>
      <c r="L294" s="3"/>
      <c r="M294" s="3"/>
      <c r="N294" s="3"/>
      <c r="O294" s="3">
        <v>1</v>
      </c>
      <c r="P294" s="3"/>
      <c r="Q294" s="3"/>
      <c r="R294" s="3"/>
      <c r="S294" s="3"/>
    </row>
    <row r="295" spans="1:19">
      <c r="A295" s="3" t="s">
        <v>2770</v>
      </c>
      <c r="B295" s="3"/>
      <c r="C295" s="3">
        <v>1</v>
      </c>
      <c r="D295" s="3">
        <v>1</v>
      </c>
      <c r="E295" s="3" t="s">
        <v>2509</v>
      </c>
      <c r="F295" s="3" t="s">
        <v>2510</v>
      </c>
      <c r="G295" s="3" t="s">
        <v>2405</v>
      </c>
      <c r="H295" s="3"/>
      <c r="I295" s="3">
        <v>1</v>
      </c>
      <c r="J295" s="3"/>
      <c r="K295" s="3"/>
      <c r="L295" s="3"/>
      <c r="M295" s="3"/>
      <c r="N295" s="3"/>
      <c r="O295" s="3">
        <v>1</v>
      </c>
      <c r="P295" s="3"/>
      <c r="Q295" s="3"/>
      <c r="R295" s="3"/>
      <c r="S295" s="3"/>
    </row>
    <row r="296" spans="1:19">
      <c r="A296" s="3" t="s">
        <v>791</v>
      </c>
      <c r="B296" s="3"/>
      <c r="C296" s="3">
        <v>1</v>
      </c>
      <c r="D296" s="3">
        <v>1</v>
      </c>
      <c r="E296" s="3" t="s">
        <v>202</v>
      </c>
      <c r="F296" s="3" t="s">
        <v>203</v>
      </c>
      <c r="G296" s="3" t="s">
        <v>204</v>
      </c>
      <c r="H296" s="3" t="s">
        <v>54</v>
      </c>
      <c r="I296" s="3">
        <v>1</v>
      </c>
      <c r="J296" s="3"/>
      <c r="K296" s="3"/>
      <c r="L296" s="3"/>
      <c r="M296" s="3"/>
      <c r="N296" s="3"/>
      <c r="O296" s="3">
        <v>1</v>
      </c>
      <c r="P296" s="3"/>
      <c r="Q296" s="3"/>
      <c r="R296" s="3"/>
      <c r="S296" s="3"/>
    </row>
    <row r="297" spans="1:19">
      <c r="A297" s="3" t="s">
        <v>804</v>
      </c>
      <c r="B297" s="3"/>
      <c r="C297" s="3">
        <v>1</v>
      </c>
      <c r="D297" s="3">
        <v>1</v>
      </c>
      <c r="E297" s="3" t="s">
        <v>2516</v>
      </c>
      <c r="F297" s="3" t="s">
        <v>2517</v>
      </c>
      <c r="G297" s="3" t="s">
        <v>2405</v>
      </c>
      <c r="H297" s="3" t="s">
        <v>54</v>
      </c>
      <c r="I297" s="3">
        <v>1</v>
      </c>
      <c r="J297" s="3"/>
      <c r="K297" s="3">
        <v>10</v>
      </c>
      <c r="L297" s="3">
        <v>0</v>
      </c>
      <c r="M297" s="3" t="s">
        <v>24</v>
      </c>
      <c r="N297" s="3"/>
      <c r="O297" s="3">
        <v>1</v>
      </c>
      <c r="P297" s="3"/>
      <c r="Q297" s="3"/>
      <c r="R297" s="3"/>
      <c r="S297" s="3"/>
    </row>
    <row r="298" spans="1:19">
      <c r="A298" s="3" t="s">
        <v>3876</v>
      </c>
      <c r="B298" s="3"/>
      <c r="C298" s="3">
        <v>1</v>
      </c>
      <c r="D298" s="3">
        <v>1</v>
      </c>
      <c r="E298" s="3" t="s">
        <v>48</v>
      </c>
      <c r="F298" s="3" t="s">
        <v>2521</v>
      </c>
      <c r="G298" s="3" t="s">
        <v>2414</v>
      </c>
      <c r="H298" s="3" t="s">
        <v>54</v>
      </c>
      <c r="I298" s="3">
        <v>1</v>
      </c>
      <c r="J298" s="3"/>
      <c r="K298" s="3"/>
      <c r="L298" s="3"/>
      <c r="M298" s="3"/>
      <c r="N298" s="3"/>
      <c r="O298" s="3">
        <v>1</v>
      </c>
      <c r="P298" s="3"/>
      <c r="Q298" s="3"/>
      <c r="R298" s="3"/>
      <c r="S298" s="3"/>
    </row>
    <row r="299" spans="1:19">
      <c r="A299" s="3" t="s">
        <v>787</v>
      </c>
      <c r="B299" s="3"/>
      <c r="C299" s="3">
        <v>1</v>
      </c>
      <c r="D299" s="3">
        <v>1</v>
      </c>
      <c r="E299" s="3" t="s">
        <v>70</v>
      </c>
      <c r="F299" s="3" t="s">
        <v>2542</v>
      </c>
      <c r="G299" s="3" t="s">
        <v>2405</v>
      </c>
      <c r="H299" s="3"/>
      <c r="I299" s="3">
        <v>1</v>
      </c>
      <c r="J299" s="3"/>
      <c r="K299" s="3"/>
      <c r="L299" s="3"/>
      <c r="M299" s="3"/>
      <c r="N299" s="3"/>
      <c r="O299" s="3">
        <v>1</v>
      </c>
      <c r="P299" s="3"/>
      <c r="Q299" s="3"/>
      <c r="R299" s="3"/>
      <c r="S299" s="3"/>
    </row>
    <row r="300" spans="1:19">
      <c r="A300" s="3" t="s">
        <v>794</v>
      </c>
      <c r="B300" s="3"/>
      <c r="C300" s="3">
        <v>1</v>
      </c>
      <c r="D300" s="3">
        <v>1</v>
      </c>
      <c r="E300" s="3" t="s">
        <v>1897</v>
      </c>
      <c r="F300" s="3" t="s">
        <v>2548</v>
      </c>
      <c r="G300" s="3" t="s">
        <v>2405</v>
      </c>
      <c r="H300" s="3"/>
      <c r="I300" s="3">
        <v>1</v>
      </c>
      <c r="J300" s="3"/>
      <c r="K300" s="3"/>
      <c r="L300" s="3"/>
      <c r="M300" s="3"/>
      <c r="N300" s="3"/>
      <c r="O300" s="3">
        <v>1</v>
      </c>
      <c r="P300" s="3"/>
      <c r="Q300" s="3"/>
      <c r="R300" s="3"/>
      <c r="S300" s="3"/>
    </row>
    <row r="301" spans="1:19">
      <c r="A301" s="3" t="s">
        <v>797</v>
      </c>
      <c r="B301" s="3"/>
      <c r="C301" s="3">
        <v>1</v>
      </c>
      <c r="D301" s="3">
        <v>1</v>
      </c>
      <c r="E301" s="3" t="s">
        <v>186</v>
      </c>
      <c r="F301" s="3" t="s">
        <v>3671</v>
      </c>
      <c r="G301" s="3" t="s">
        <v>3666</v>
      </c>
      <c r="H301" s="3"/>
      <c r="I301" s="3">
        <v>1</v>
      </c>
      <c r="J301" s="3"/>
      <c r="K301" s="3">
        <v>36</v>
      </c>
      <c r="L301" s="3">
        <v>0</v>
      </c>
      <c r="M301" s="3" t="s">
        <v>3672</v>
      </c>
      <c r="N301" s="3"/>
      <c r="O301" s="3">
        <v>1</v>
      </c>
      <c r="P301" s="3"/>
      <c r="Q301" s="3"/>
      <c r="R301" s="6">
        <v>1491742.17</v>
      </c>
      <c r="S301" s="5">
        <v>-1.18E-2</v>
      </c>
    </row>
    <row r="302" spans="1:19">
      <c r="A302" s="3" t="s">
        <v>789</v>
      </c>
      <c r="B302" s="3"/>
      <c r="C302" s="3">
        <v>1</v>
      </c>
      <c r="D302" s="3">
        <v>1</v>
      </c>
      <c r="E302" s="3" t="s">
        <v>3684</v>
      </c>
      <c r="F302" s="3" t="s">
        <v>3685</v>
      </c>
      <c r="G302" s="3" t="s">
        <v>3666</v>
      </c>
      <c r="H302" s="3"/>
      <c r="I302" s="3">
        <v>1</v>
      </c>
      <c r="J302" s="3"/>
      <c r="K302" s="3">
        <v>323</v>
      </c>
      <c r="L302" s="3">
        <v>63</v>
      </c>
      <c r="M302" s="3" t="s">
        <v>24</v>
      </c>
      <c r="N302" s="3" t="s">
        <v>25</v>
      </c>
      <c r="O302" s="3">
        <v>1</v>
      </c>
      <c r="P302" s="3"/>
      <c r="Q302" s="3"/>
      <c r="R302" s="6">
        <v>5137477.5</v>
      </c>
      <c r="S302" s="5">
        <v>-1.9300000000000001E-2</v>
      </c>
    </row>
    <row r="303" spans="1:19">
      <c r="A303" s="3" t="s">
        <v>799</v>
      </c>
      <c r="B303" s="3"/>
      <c r="C303" s="3">
        <v>1</v>
      </c>
      <c r="D303" s="3">
        <v>1</v>
      </c>
      <c r="E303" s="3" t="s">
        <v>73</v>
      </c>
      <c r="F303" s="3" t="s">
        <v>3710</v>
      </c>
      <c r="G303" s="3" t="s">
        <v>3666</v>
      </c>
      <c r="H303" s="3"/>
      <c r="I303" s="3">
        <v>1</v>
      </c>
      <c r="J303" s="3"/>
      <c r="K303" s="3"/>
      <c r="L303" s="3"/>
      <c r="M303" s="3"/>
      <c r="N303" s="3"/>
      <c r="O303" s="3">
        <v>1</v>
      </c>
      <c r="P303" s="3"/>
      <c r="Q303" s="3"/>
      <c r="R303" s="6">
        <v>4825825.33</v>
      </c>
      <c r="S303" s="5">
        <v>-0.22320000000000001</v>
      </c>
    </row>
    <row r="304" spans="1:19">
      <c r="A304" s="3" t="s">
        <v>802</v>
      </c>
      <c r="B304" s="3"/>
      <c r="C304" s="3">
        <v>1</v>
      </c>
      <c r="D304" s="3">
        <v>1</v>
      </c>
      <c r="E304" s="3" t="s">
        <v>202</v>
      </c>
      <c r="F304" s="3" t="s">
        <v>203</v>
      </c>
      <c r="G304" s="3" t="s">
        <v>204</v>
      </c>
      <c r="H304" s="3" t="s">
        <v>54</v>
      </c>
      <c r="I304" s="3">
        <v>1</v>
      </c>
      <c r="J304" s="3"/>
      <c r="K304" s="3"/>
      <c r="L304" s="3"/>
      <c r="M304" s="3"/>
      <c r="N304" s="3"/>
      <c r="O304" s="3">
        <v>1</v>
      </c>
      <c r="P304" s="3"/>
      <c r="Q304" s="3"/>
      <c r="R304" s="3"/>
      <c r="S304" s="3"/>
    </row>
    <row r="305" spans="1:19">
      <c r="A305" s="3" t="s">
        <v>806</v>
      </c>
      <c r="B305" s="3"/>
      <c r="C305" s="3">
        <v>1</v>
      </c>
      <c r="D305" s="3">
        <v>1</v>
      </c>
      <c r="E305" s="3" t="s">
        <v>212</v>
      </c>
      <c r="F305" s="3" t="s">
        <v>3733</v>
      </c>
      <c r="G305" s="3" t="s">
        <v>3666</v>
      </c>
      <c r="H305" s="3"/>
      <c r="I305" s="3">
        <v>1</v>
      </c>
      <c r="J305" s="3"/>
      <c r="K305" s="3"/>
      <c r="L305" s="3"/>
      <c r="M305" s="3"/>
      <c r="N305" s="3"/>
      <c r="O305" s="3">
        <v>1</v>
      </c>
      <c r="P305" s="3"/>
      <c r="Q305" s="3"/>
      <c r="R305" s="3"/>
      <c r="S305" s="3"/>
    </row>
    <row r="306" spans="1:19">
      <c r="A306" s="3" t="s">
        <v>2768</v>
      </c>
      <c r="B306" s="3"/>
      <c r="C306" s="3">
        <v>1</v>
      </c>
      <c r="D306" s="3">
        <v>1</v>
      </c>
      <c r="E306" s="3" t="s">
        <v>42</v>
      </c>
      <c r="F306" s="3" t="s">
        <v>3744</v>
      </c>
      <c r="G306" s="3" t="s">
        <v>3745</v>
      </c>
      <c r="H306" s="3" t="s">
        <v>54</v>
      </c>
      <c r="I306" s="3">
        <v>1</v>
      </c>
      <c r="J306" s="3"/>
      <c r="K306" s="3"/>
      <c r="L306" s="3"/>
      <c r="M306" s="3"/>
      <c r="N306" s="3"/>
      <c r="O306" s="3">
        <v>1</v>
      </c>
      <c r="P306" s="3"/>
      <c r="Q306" s="3">
        <v>1</v>
      </c>
      <c r="R306" s="3"/>
      <c r="S306" s="3"/>
    </row>
    <row r="307" spans="1:19">
      <c r="A307" s="3" t="s">
        <v>799</v>
      </c>
      <c r="B307" s="3"/>
      <c r="C307" s="3">
        <v>1</v>
      </c>
      <c r="D307" s="3">
        <v>1</v>
      </c>
      <c r="E307" s="3" t="s">
        <v>3668</v>
      </c>
      <c r="F307" s="3" t="s">
        <v>4035</v>
      </c>
      <c r="G307" s="3" t="s">
        <v>4031</v>
      </c>
      <c r="H307" s="3"/>
      <c r="I307" s="3">
        <v>1</v>
      </c>
      <c r="J307" s="3"/>
      <c r="K307" s="3">
        <v>0</v>
      </c>
      <c r="L307" s="3">
        <v>2</v>
      </c>
      <c r="M307" s="3"/>
      <c r="N307" s="3" t="s">
        <v>77</v>
      </c>
      <c r="O307" s="3">
        <v>1</v>
      </c>
      <c r="P307" s="3"/>
      <c r="Q307" s="3"/>
      <c r="R307" s="3"/>
      <c r="S307" s="3"/>
    </row>
    <row r="308" spans="1:19">
      <c r="A308" s="3" t="s">
        <v>2766</v>
      </c>
      <c r="B308" s="3"/>
      <c r="C308" s="3">
        <v>4</v>
      </c>
      <c r="D308" s="3">
        <v>1</v>
      </c>
      <c r="E308" s="3" t="s">
        <v>2688</v>
      </c>
      <c r="F308" s="3" t="s">
        <v>2687</v>
      </c>
      <c r="G308" s="3" t="s">
        <v>2405</v>
      </c>
      <c r="H308" s="3"/>
      <c r="I308" s="3">
        <v>1</v>
      </c>
      <c r="J308" s="3"/>
      <c r="K308" s="3"/>
      <c r="L308" s="3"/>
      <c r="M308" s="3"/>
      <c r="N308" s="3"/>
      <c r="O308" s="3">
        <v>2</v>
      </c>
      <c r="P308" s="3"/>
      <c r="Q308" s="3">
        <v>1</v>
      </c>
      <c r="R308" s="3"/>
      <c r="S308" s="3"/>
    </row>
    <row r="309" spans="1:19">
      <c r="A309" s="3" t="s">
        <v>3870</v>
      </c>
      <c r="B309" s="3"/>
      <c r="C309" s="3">
        <v>3</v>
      </c>
      <c r="D309" s="3">
        <v>1</v>
      </c>
      <c r="E309" s="3" t="s">
        <v>371</v>
      </c>
      <c r="F309" s="3" t="s">
        <v>2648</v>
      </c>
      <c r="G309" s="3" t="s">
        <v>2405</v>
      </c>
      <c r="H309" s="3" t="s">
        <v>1520</v>
      </c>
      <c r="I309" s="3">
        <v>1</v>
      </c>
      <c r="J309" s="3"/>
      <c r="K309" s="3"/>
      <c r="L309" s="3"/>
      <c r="M309" s="3"/>
      <c r="N309" s="3"/>
      <c r="O309" s="3">
        <v>2</v>
      </c>
      <c r="P309" s="3"/>
      <c r="Q309" s="3"/>
      <c r="R309" s="3"/>
      <c r="S309" s="3"/>
    </row>
    <row r="310" spans="1:19">
      <c r="A310" s="3" t="s">
        <v>2764</v>
      </c>
      <c r="B310" s="3"/>
      <c r="C310" s="3">
        <v>3</v>
      </c>
      <c r="D310" s="3">
        <v>1</v>
      </c>
      <c r="E310" s="3" t="s">
        <v>482</v>
      </c>
      <c r="F310" s="3" t="s">
        <v>3820</v>
      </c>
      <c r="G310" s="3" t="s">
        <v>3666</v>
      </c>
      <c r="H310" s="3" t="s">
        <v>23</v>
      </c>
      <c r="I310" s="3">
        <v>1</v>
      </c>
      <c r="J310" s="3"/>
      <c r="K310" s="3"/>
      <c r="L310" s="3"/>
      <c r="M310" s="3"/>
      <c r="N310" s="3"/>
      <c r="O310" s="3">
        <v>2</v>
      </c>
      <c r="P310" s="3"/>
      <c r="Q310" s="3">
        <v>1</v>
      </c>
      <c r="R310" s="3"/>
      <c r="S310" s="3"/>
    </row>
    <row r="311" spans="1:19">
      <c r="A311" s="3" t="s">
        <v>777</v>
      </c>
      <c r="B311" s="3"/>
      <c r="C311" s="3">
        <v>2</v>
      </c>
      <c r="D311" s="3">
        <v>1</v>
      </c>
      <c r="E311" s="3" t="s">
        <v>59</v>
      </c>
      <c r="F311" s="3" t="s">
        <v>352</v>
      </c>
      <c r="G311" s="3" t="s">
        <v>103</v>
      </c>
      <c r="H311" s="3" t="s">
        <v>23</v>
      </c>
      <c r="I311" s="3">
        <v>1</v>
      </c>
      <c r="J311" s="3"/>
      <c r="K311" s="3"/>
      <c r="L311" s="3"/>
      <c r="M311" s="3"/>
      <c r="N311" s="3"/>
      <c r="O311" s="3">
        <v>2</v>
      </c>
      <c r="P311" s="3"/>
      <c r="Q311" s="3"/>
      <c r="R311" s="3"/>
      <c r="S311" s="3"/>
    </row>
    <row r="312" spans="1:19">
      <c r="A312" s="3" t="s">
        <v>773</v>
      </c>
      <c r="B312" s="3"/>
      <c r="C312" s="3">
        <v>2</v>
      </c>
      <c r="D312" s="3">
        <v>1</v>
      </c>
      <c r="E312" s="3" t="s">
        <v>2567</v>
      </c>
      <c r="F312" s="3" t="s">
        <v>2568</v>
      </c>
      <c r="G312" s="3" t="s">
        <v>2405</v>
      </c>
      <c r="H312" s="3" t="s">
        <v>23</v>
      </c>
      <c r="I312" s="3">
        <v>1</v>
      </c>
      <c r="J312" s="3"/>
      <c r="K312" s="3"/>
      <c r="L312" s="3"/>
      <c r="M312" s="3"/>
      <c r="N312" s="3"/>
      <c r="O312" s="3">
        <v>2</v>
      </c>
      <c r="P312" s="3"/>
      <c r="Q312" s="3"/>
      <c r="R312" s="3"/>
      <c r="S312" s="3"/>
    </row>
    <row r="313" spans="1:19">
      <c r="A313" s="3" t="s">
        <v>775</v>
      </c>
      <c r="B313" s="3"/>
      <c r="C313" s="3">
        <v>2</v>
      </c>
      <c r="D313" s="3">
        <v>1</v>
      </c>
      <c r="E313" s="3" t="s">
        <v>564</v>
      </c>
      <c r="F313" s="3" t="s">
        <v>2611</v>
      </c>
      <c r="G313" s="3" t="s">
        <v>2405</v>
      </c>
      <c r="H313" s="3"/>
      <c r="I313" s="3">
        <v>1</v>
      </c>
      <c r="J313" s="3"/>
      <c r="K313" s="3"/>
      <c r="L313" s="3"/>
      <c r="M313" s="3"/>
      <c r="N313" s="3"/>
      <c r="O313" s="3">
        <v>2</v>
      </c>
      <c r="P313" s="3"/>
      <c r="Q313" s="3">
        <v>1</v>
      </c>
      <c r="R313" s="3"/>
      <c r="S313" s="3"/>
    </row>
    <row r="314" spans="1:19">
      <c r="A314" s="3" t="s">
        <v>779</v>
      </c>
      <c r="B314" s="3"/>
      <c r="C314" s="3">
        <v>2</v>
      </c>
      <c r="D314" s="3">
        <v>1</v>
      </c>
      <c r="E314" s="3" t="s">
        <v>59</v>
      </c>
      <c r="F314" s="3" t="s">
        <v>352</v>
      </c>
      <c r="G314" s="3" t="s">
        <v>103</v>
      </c>
      <c r="H314" s="3" t="s">
        <v>23</v>
      </c>
      <c r="I314" s="3">
        <v>1</v>
      </c>
      <c r="J314" s="3"/>
      <c r="K314" s="3"/>
      <c r="L314" s="3"/>
      <c r="M314" s="3"/>
      <c r="N314" s="3"/>
      <c r="O314" s="3">
        <v>2</v>
      </c>
      <c r="P314" s="3"/>
      <c r="Q314" s="3"/>
      <c r="R314" s="3"/>
      <c r="S314" s="3"/>
    </row>
    <row r="315" spans="1:19">
      <c r="A315" s="3" t="s">
        <v>781</v>
      </c>
      <c r="B315" s="3"/>
      <c r="C315" s="3">
        <v>2</v>
      </c>
      <c r="D315" s="3">
        <v>1</v>
      </c>
      <c r="E315" s="3" t="s">
        <v>70</v>
      </c>
      <c r="F315" s="3" t="s">
        <v>2631</v>
      </c>
      <c r="G315" s="3" t="s">
        <v>2405</v>
      </c>
      <c r="H315" s="3"/>
      <c r="I315" s="3">
        <v>1</v>
      </c>
      <c r="J315" s="3"/>
      <c r="K315" s="3"/>
      <c r="L315" s="3"/>
      <c r="M315" s="3"/>
      <c r="N315" s="3"/>
      <c r="O315" s="3">
        <v>2</v>
      </c>
      <c r="P315" s="3"/>
      <c r="Q315" s="3"/>
      <c r="R315" s="3"/>
      <c r="S315" s="3"/>
    </row>
    <row r="316" spans="1:19">
      <c r="A316" s="3" t="s">
        <v>783</v>
      </c>
      <c r="B316" s="3"/>
      <c r="C316" s="3">
        <v>2</v>
      </c>
      <c r="D316" s="3">
        <v>1</v>
      </c>
      <c r="E316" s="3" t="s">
        <v>994</v>
      </c>
      <c r="F316" s="3" t="s">
        <v>2633</v>
      </c>
      <c r="G316" s="3" t="s">
        <v>2405</v>
      </c>
      <c r="H316" s="3"/>
      <c r="I316" s="3">
        <v>1</v>
      </c>
      <c r="J316" s="3"/>
      <c r="K316" s="3"/>
      <c r="L316" s="3"/>
      <c r="M316" s="3"/>
      <c r="N316" s="3"/>
      <c r="O316" s="3">
        <v>2</v>
      </c>
      <c r="P316" s="3"/>
      <c r="Q316" s="3"/>
      <c r="R316" s="3"/>
      <c r="S316" s="3"/>
    </row>
    <row r="317" spans="1:19">
      <c r="A317" s="3" t="s">
        <v>785</v>
      </c>
      <c r="B317" s="3"/>
      <c r="C317" s="3">
        <v>2</v>
      </c>
      <c r="D317" s="3">
        <v>1</v>
      </c>
      <c r="E317" s="3" t="s">
        <v>3760</v>
      </c>
      <c r="F317" s="3" t="s">
        <v>3761</v>
      </c>
      <c r="G317" s="3" t="s">
        <v>3666</v>
      </c>
      <c r="H317" s="3"/>
      <c r="I317" s="3">
        <v>1</v>
      </c>
      <c r="J317" s="3"/>
      <c r="K317" s="3">
        <v>0</v>
      </c>
      <c r="L317" s="3">
        <v>0</v>
      </c>
      <c r="M317" s="3" t="s">
        <v>2816</v>
      </c>
      <c r="N317" s="3"/>
      <c r="O317" s="3">
        <v>2</v>
      </c>
      <c r="P317" s="3"/>
      <c r="Q317" s="3"/>
      <c r="R317" s="4">
        <v>7096903</v>
      </c>
      <c r="S317" s="5">
        <v>-9.9400000000000002E-2</v>
      </c>
    </row>
    <row r="318" spans="1:19">
      <c r="A318" s="3" t="s">
        <v>775</v>
      </c>
      <c r="B318" s="3"/>
      <c r="C318" s="3">
        <v>2</v>
      </c>
      <c r="D318" s="3">
        <v>1</v>
      </c>
      <c r="E318" s="3" t="s">
        <v>533</v>
      </c>
      <c r="F318" s="3" t="s">
        <v>4051</v>
      </c>
      <c r="G318" s="3" t="s">
        <v>4031</v>
      </c>
      <c r="H318" s="3" t="s">
        <v>54</v>
      </c>
      <c r="I318" s="3">
        <v>1</v>
      </c>
      <c r="J318" s="3"/>
      <c r="K318" s="3"/>
      <c r="L318" s="3"/>
      <c r="M318" s="3"/>
      <c r="N318" s="3"/>
      <c r="O318" s="3">
        <v>2</v>
      </c>
      <c r="P318" s="3"/>
      <c r="Q318" s="3"/>
      <c r="R318" s="4">
        <v>3269</v>
      </c>
      <c r="S318" s="5">
        <v>2.5045999999999999</v>
      </c>
    </row>
    <row r="319" spans="1:19">
      <c r="A319" s="3" t="s">
        <v>4210</v>
      </c>
      <c r="B319" s="3"/>
      <c r="C319" s="3">
        <v>2</v>
      </c>
      <c r="D319" s="3">
        <v>1</v>
      </c>
      <c r="E319" s="3" t="s">
        <v>27</v>
      </c>
      <c r="F319" s="3" t="s">
        <v>4053</v>
      </c>
      <c r="G319" s="3" t="s">
        <v>4054</v>
      </c>
      <c r="H319" s="3" t="s">
        <v>54</v>
      </c>
      <c r="I319" s="3">
        <v>1</v>
      </c>
      <c r="J319" s="3"/>
      <c r="K319" s="3">
        <v>0</v>
      </c>
      <c r="L319" s="3">
        <v>1</v>
      </c>
      <c r="M319" s="3"/>
      <c r="N319" s="3" t="s">
        <v>294</v>
      </c>
      <c r="O319" s="3">
        <v>2</v>
      </c>
      <c r="P319" s="3"/>
      <c r="Q319" s="3">
        <v>1</v>
      </c>
      <c r="R319" s="3"/>
      <c r="S319" s="5">
        <v>0.12770000000000001</v>
      </c>
    </row>
    <row r="320" spans="1:19">
      <c r="A320" s="3" t="s">
        <v>3866</v>
      </c>
      <c r="B320" s="3"/>
      <c r="C320" s="3">
        <v>3</v>
      </c>
      <c r="D320" s="3">
        <v>2</v>
      </c>
      <c r="E320" s="3" t="s">
        <v>1065</v>
      </c>
      <c r="F320" s="3" t="s">
        <v>2650</v>
      </c>
      <c r="G320" s="3" t="s">
        <v>2405</v>
      </c>
      <c r="H320" s="3" t="s">
        <v>2651</v>
      </c>
      <c r="I320" s="3">
        <v>2</v>
      </c>
      <c r="J320" s="3"/>
      <c r="K320" s="3"/>
      <c r="L320" s="3"/>
      <c r="M320" s="3"/>
      <c r="N320" s="3"/>
      <c r="O320" s="3">
        <v>2</v>
      </c>
      <c r="P320" s="3"/>
      <c r="Q320" s="3"/>
      <c r="R320" s="6">
        <v>1614.5</v>
      </c>
      <c r="S320" s="5">
        <v>-9.5699999999999993E-2</v>
      </c>
    </row>
    <row r="321" spans="1:19">
      <c r="A321" s="3" t="s">
        <v>4207</v>
      </c>
      <c r="B321" s="3"/>
      <c r="C321" s="3">
        <v>4</v>
      </c>
      <c r="D321" s="3">
        <v>1</v>
      </c>
      <c r="E321" s="3" t="s">
        <v>117</v>
      </c>
      <c r="F321" s="3" t="s">
        <v>516</v>
      </c>
      <c r="G321" s="3" t="s">
        <v>29</v>
      </c>
      <c r="H321" s="3"/>
      <c r="I321" s="3">
        <v>1</v>
      </c>
      <c r="J321" s="3"/>
      <c r="K321" s="3"/>
      <c r="L321" s="3"/>
      <c r="M321" s="3"/>
      <c r="N321" s="3"/>
      <c r="O321" s="3">
        <v>3</v>
      </c>
      <c r="P321" s="3"/>
      <c r="Q321" s="3">
        <v>2</v>
      </c>
      <c r="R321" s="3"/>
      <c r="S321" s="3"/>
    </row>
    <row r="322" spans="1:19">
      <c r="A322" s="3" t="s">
        <v>4084</v>
      </c>
      <c r="B322" s="3"/>
      <c r="C322" s="3">
        <v>3</v>
      </c>
      <c r="D322" s="3">
        <v>1</v>
      </c>
      <c r="E322" s="3" t="s">
        <v>59</v>
      </c>
      <c r="F322" s="3" t="s">
        <v>437</v>
      </c>
      <c r="G322" s="3" t="s">
        <v>29</v>
      </c>
      <c r="H322" s="3" t="s">
        <v>318</v>
      </c>
      <c r="I322" s="3">
        <v>1</v>
      </c>
      <c r="J322" s="3">
        <v>16</v>
      </c>
      <c r="K322" s="3">
        <v>0</v>
      </c>
      <c r="L322" s="3">
        <v>4</v>
      </c>
      <c r="M322" s="3"/>
      <c r="N322" s="3" t="s">
        <v>40</v>
      </c>
      <c r="O322" s="3">
        <v>3</v>
      </c>
      <c r="P322" s="3"/>
      <c r="Q322" s="3"/>
      <c r="R322" s="3"/>
      <c r="S322" s="3"/>
    </row>
    <row r="323" spans="1:19">
      <c r="A323" s="3" t="s">
        <v>2760</v>
      </c>
      <c r="B323" s="3"/>
      <c r="C323" s="3">
        <v>3</v>
      </c>
      <c r="D323" s="3">
        <v>1</v>
      </c>
      <c r="E323" s="3" t="s">
        <v>59</v>
      </c>
      <c r="F323" s="3" t="s">
        <v>397</v>
      </c>
      <c r="G323" s="3" t="s">
        <v>131</v>
      </c>
      <c r="H323" s="3"/>
      <c r="I323" s="3">
        <v>1</v>
      </c>
      <c r="J323" s="3"/>
      <c r="K323" s="3"/>
      <c r="L323" s="3"/>
      <c r="M323" s="3"/>
      <c r="N323" s="3"/>
      <c r="O323" s="3">
        <v>3</v>
      </c>
      <c r="P323" s="3"/>
      <c r="Q323" s="3"/>
      <c r="R323" s="3"/>
      <c r="S323" s="5">
        <v>-0.89149999999999996</v>
      </c>
    </row>
    <row r="324" spans="1:19">
      <c r="A324" s="3" t="s">
        <v>771</v>
      </c>
      <c r="B324" s="3"/>
      <c r="C324" s="3">
        <v>3</v>
      </c>
      <c r="D324" s="3">
        <v>1</v>
      </c>
      <c r="E324" s="3" t="s">
        <v>403</v>
      </c>
      <c r="F324" s="3" t="s">
        <v>404</v>
      </c>
      <c r="G324" s="3" t="s">
        <v>290</v>
      </c>
      <c r="H324" s="3" t="s">
        <v>23</v>
      </c>
      <c r="I324" s="3">
        <v>1</v>
      </c>
      <c r="J324" s="3"/>
      <c r="K324" s="3">
        <v>0</v>
      </c>
      <c r="L324" s="3">
        <v>1</v>
      </c>
      <c r="M324" s="3"/>
      <c r="N324" s="3" t="s">
        <v>40</v>
      </c>
      <c r="O324" s="3">
        <v>3</v>
      </c>
      <c r="P324" s="3"/>
      <c r="Q324" s="3">
        <v>3</v>
      </c>
      <c r="R324" s="3"/>
      <c r="S324" s="3"/>
    </row>
    <row r="325" spans="1:19">
      <c r="A325" s="3" t="s">
        <v>2762</v>
      </c>
      <c r="B325" s="3"/>
      <c r="C325" s="3">
        <v>3</v>
      </c>
      <c r="D325" s="3">
        <v>1</v>
      </c>
      <c r="E325" s="3" t="s">
        <v>59</v>
      </c>
      <c r="F325" s="3" t="s">
        <v>415</v>
      </c>
      <c r="G325" s="3" t="s">
        <v>29</v>
      </c>
      <c r="H325" s="3" t="s">
        <v>39</v>
      </c>
      <c r="I325" s="3">
        <v>1</v>
      </c>
      <c r="J325" s="3"/>
      <c r="K325" s="3">
        <v>0</v>
      </c>
      <c r="L325" s="3">
        <v>2</v>
      </c>
      <c r="M325" s="3"/>
      <c r="N325" s="3" t="s">
        <v>77</v>
      </c>
      <c r="O325" s="3">
        <v>3</v>
      </c>
      <c r="P325" s="3"/>
      <c r="Q325" s="3"/>
      <c r="R325" s="3"/>
      <c r="S325" s="3"/>
    </row>
    <row r="326" spans="1:19">
      <c r="A326" s="3" t="s">
        <v>3868</v>
      </c>
      <c r="B326" s="3"/>
      <c r="C326" s="3">
        <v>3</v>
      </c>
      <c r="D326" s="3">
        <v>1</v>
      </c>
      <c r="E326" s="3" t="s">
        <v>59</v>
      </c>
      <c r="F326" s="3" t="s">
        <v>445</v>
      </c>
      <c r="G326" s="3" t="s">
        <v>29</v>
      </c>
      <c r="H326" s="3" t="s">
        <v>39</v>
      </c>
      <c r="I326" s="3">
        <v>1</v>
      </c>
      <c r="J326" s="3"/>
      <c r="K326" s="3"/>
      <c r="L326" s="3"/>
      <c r="M326" s="3"/>
      <c r="N326" s="3"/>
      <c r="O326" s="3">
        <v>3</v>
      </c>
      <c r="P326" s="3"/>
      <c r="Q326" s="3"/>
      <c r="R326" s="3"/>
      <c r="S326" s="3"/>
    </row>
    <row r="327" spans="1:19">
      <c r="A327" s="3" t="s">
        <v>749</v>
      </c>
      <c r="B327" s="3"/>
      <c r="C327" s="3">
        <v>3</v>
      </c>
      <c r="D327" s="3">
        <v>1</v>
      </c>
      <c r="E327" s="3" t="s">
        <v>403</v>
      </c>
      <c r="F327" s="3" t="s">
        <v>404</v>
      </c>
      <c r="G327" s="3" t="s">
        <v>290</v>
      </c>
      <c r="H327" s="3" t="s">
        <v>23</v>
      </c>
      <c r="I327" s="3">
        <v>1</v>
      </c>
      <c r="J327" s="3"/>
      <c r="K327" s="3">
        <v>0</v>
      </c>
      <c r="L327" s="3">
        <v>1</v>
      </c>
      <c r="M327" s="3"/>
      <c r="N327" s="3" t="s">
        <v>40</v>
      </c>
      <c r="O327" s="3">
        <v>3</v>
      </c>
      <c r="P327" s="3"/>
      <c r="Q327" s="3">
        <v>3</v>
      </c>
      <c r="R327" s="3"/>
      <c r="S327" s="3"/>
    </row>
    <row r="328" spans="1:19">
      <c r="A328" s="3" t="s">
        <v>757</v>
      </c>
      <c r="B328" s="3"/>
      <c r="C328" s="3">
        <v>3</v>
      </c>
      <c r="D328" s="3">
        <v>1</v>
      </c>
      <c r="E328" s="3" t="s">
        <v>2655</v>
      </c>
      <c r="F328" s="3" t="s">
        <v>2656</v>
      </c>
      <c r="G328" s="3" t="s">
        <v>2405</v>
      </c>
      <c r="H328" s="3" t="s">
        <v>684</v>
      </c>
      <c r="I328" s="3">
        <v>1</v>
      </c>
      <c r="J328" s="3"/>
      <c r="K328" s="3">
        <v>0</v>
      </c>
      <c r="L328" s="3">
        <v>0</v>
      </c>
      <c r="M328" s="3"/>
      <c r="N328" s="3" t="s">
        <v>830</v>
      </c>
      <c r="O328" s="3">
        <v>3</v>
      </c>
      <c r="P328" s="3"/>
      <c r="Q328" s="3">
        <v>1</v>
      </c>
      <c r="R328" s="3"/>
      <c r="S328" s="3"/>
    </row>
    <row r="329" spans="1:19">
      <c r="A329" s="3" t="s">
        <v>751</v>
      </c>
      <c r="B329" s="3"/>
      <c r="C329" s="3">
        <v>3</v>
      </c>
      <c r="D329" s="3">
        <v>2</v>
      </c>
      <c r="E329" s="3" t="s">
        <v>163</v>
      </c>
      <c r="F329" s="3" t="s">
        <v>450</v>
      </c>
      <c r="G329" s="3" t="s">
        <v>29</v>
      </c>
      <c r="H329" s="3" t="s">
        <v>39</v>
      </c>
      <c r="I329" s="3">
        <v>2</v>
      </c>
      <c r="J329" s="3"/>
      <c r="K329" s="3"/>
      <c r="L329" s="3"/>
      <c r="M329" s="3"/>
      <c r="N329" s="3"/>
      <c r="O329" s="3">
        <v>3</v>
      </c>
      <c r="P329" s="3"/>
      <c r="Q329" s="3"/>
      <c r="R329" s="3"/>
      <c r="S329" s="3"/>
    </row>
    <row r="330" spans="1:19">
      <c r="A330" s="3" t="s">
        <v>761</v>
      </c>
      <c r="B330" s="3"/>
      <c r="C330" s="3">
        <v>3</v>
      </c>
      <c r="D330" s="3">
        <v>3</v>
      </c>
      <c r="E330" s="3" t="s">
        <v>434</v>
      </c>
      <c r="F330" s="3" t="s">
        <v>435</v>
      </c>
      <c r="G330" s="3" t="s">
        <v>231</v>
      </c>
      <c r="H330" s="3" t="s">
        <v>23</v>
      </c>
      <c r="I330" s="3">
        <v>3</v>
      </c>
      <c r="J330" s="3"/>
      <c r="K330" s="3"/>
      <c r="L330" s="3"/>
      <c r="M330" s="3"/>
      <c r="N330" s="3"/>
      <c r="O330" s="3">
        <v>3</v>
      </c>
      <c r="P330" s="3"/>
      <c r="Q330" s="3"/>
      <c r="R330" s="3"/>
      <c r="S330" s="3"/>
    </row>
    <row r="331" spans="1:19">
      <c r="A331" s="3" t="s">
        <v>737</v>
      </c>
      <c r="B331" s="3"/>
      <c r="C331" s="3">
        <v>6</v>
      </c>
      <c r="D331" s="3">
        <v>1</v>
      </c>
      <c r="E331" s="3" t="s">
        <v>186</v>
      </c>
      <c r="F331" s="3" t="s">
        <v>2721</v>
      </c>
      <c r="G331" s="3" t="s">
        <v>2422</v>
      </c>
      <c r="H331" s="3" t="s">
        <v>23</v>
      </c>
      <c r="I331" s="3">
        <v>1</v>
      </c>
      <c r="J331" s="3"/>
      <c r="K331" s="3"/>
      <c r="L331" s="3"/>
      <c r="M331" s="3"/>
      <c r="N331" s="3"/>
      <c r="O331" s="3">
        <v>4</v>
      </c>
      <c r="P331" s="3"/>
      <c r="Q331" s="3">
        <v>5</v>
      </c>
      <c r="R331" s="3"/>
      <c r="S331" s="3"/>
    </row>
    <row r="332" spans="1:19">
      <c r="A332" s="3" t="s">
        <v>744</v>
      </c>
      <c r="B332" s="3"/>
      <c r="C332" s="3">
        <v>5</v>
      </c>
      <c r="D332" s="3">
        <v>1</v>
      </c>
      <c r="E332" s="3" t="s">
        <v>59</v>
      </c>
      <c r="F332" s="3" t="s">
        <v>4074</v>
      </c>
      <c r="G332" s="3" t="s">
        <v>4054</v>
      </c>
      <c r="H332" s="3" t="s">
        <v>376</v>
      </c>
      <c r="I332" s="3">
        <v>1</v>
      </c>
      <c r="J332" s="3">
        <v>14</v>
      </c>
      <c r="K332" s="3"/>
      <c r="L332" s="3"/>
      <c r="M332" s="3"/>
      <c r="N332" s="3"/>
      <c r="O332" s="3">
        <v>4</v>
      </c>
      <c r="P332" s="3"/>
      <c r="Q332" s="3">
        <v>5</v>
      </c>
      <c r="R332" s="3"/>
      <c r="S332" s="3"/>
    </row>
    <row r="333" spans="1:19">
      <c r="A333" s="3" t="s">
        <v>739</v>
      </c>
      <c r="B333" s="3"/>
      <c r="C333" s="3">
        <v>4</v>
      </c>
      <c r="D333" s="3">
        <v>1</v>
      </c>
      <c r="E333" s="3" t="s">
        <v>70</v>
      </c>
      <c r="F333" s="3" t="s">
        <v>488</v>
      </c>
      <c r="G333" s="3" t="s">
        <v>103</v>
      </c>
      <c r="H333" s="3" t="s">
        <v>23</v>
      </c>
      <c r="I333" s="3">
        <v>1</v>
      </c>
      <c r="J333" s="3">
        <v>12</v>
      </c>
      <c r="K333" s="3"/>
      <c r="L333" s="3"/>
      <c r="M333" s="3"/>
      <c r="N333" s="3"/>
      <c r="O333" s="3">
        <v>4</v>
      </c>
      <c r="P333" s="3"/>
      <c r="Q333" s="3">
        <v>1</v>
      </c>
      <c r="R333" s="6">
        <v>7969.67</v>
      </c>
      <c r="S333" s="5">
        <v>-0.25080000000000002</v>
      </c>
    </row>
    <row r="334" spans="1:19">
      <c r="A334" s="3" t="s">
        <v>741</v>
      </c>
      <c r="B334" s="3"/>
      <c r="C334" s="3">
        <v>4</v>
      </c>
      <c r="D334" s="3">
        <v>1</v>
      </c>
      <c r="E334" s="3" t="s">
        <v>70</v>
      </c>
      <c r="F334" s="3" t="s">
        <v>488</v>
      </c>
      <c r="G334" s="3" t="s">
        <v>103</v>
      </c>
      <c r="H334" s="3" t="s">
        <v>23</v>
      </c>
      <c r="I334" s="3">
        <v>1</v>
      </c>
      <c r="J334" s="3">
        <v>12</v>
      </c>
      <c r="K334" s="3"/>
      <c r="L334" s="3"/>
      <c r="M334" s="3"/>
      <c r="N334" s="3"/>
      <c r="O334" s="3">
        <v>4</v>
      </c>
      <c r="P334" s="3"/>
      <c r="Q334" s="3">
        <v>1</v>
      </c>
      <c r="R334" s="6">
        <v>7969.67</v>
      </c>
      <c r="S334" s="5">
        <v>-0.25080000000000002</v>
      </c>
    </row>
    <row r="335" spans="1:19">
      <c r="A335" s="3" t="s">
        <v>746</v>
      </c>
      <c r="B335" s="3"/>
      <c r="C335" s="3">
        <v>4</v>
      </c>
      <c r="D335" s="3">
        <v>1</v>
      </c>
      <c r="E335" s="3" t="s">
        <v>485</v>
      </c>
      <c r="F335" s="3" t="s">
        <v>486</v>
      </c>
      <c r="G335" s="3" t="s">
        <v>103</v>
      </c>
      <c r="H335" s="3"/>
      <c r="I335" s="3">
        <v>1</v>
      </c>
      <c r="J335" s="3"/>
      <c r="K335" s="3"/>
      <c r="L335" s="3"/>
      <c r="M335" s="3"/>
      <c r="N335" s="3"/>
      <c r="O335" s="3">
        <v>4</v>
      </c>
      <c r="P335" s="3"/>
      <c r="Q335" s="3"/>
      <c r="R335" s="6">
        <v>3204.5</v>
      </c>
      <c r="S335" s="5">
        <v>0.15229999999999999</v>
      </c>
    </row>
    <row r="336" spans="1:19">
      <c r="A336" s="3" t="s">
        <v>753</v>
      </c>
      <c r="B336" s="3"/>
      <c r="C336" s="3">
        <v>4</v>
      </c>
      <c r="D336" s="3">
        <v>1</v>
      </c>
      <c r="E336" s="3" t="s">
        <v>330</v>
      </c>
      <c r="F336" s="3" t="s">
        <v>522</v>
      </c>
      <c r="G336" s="3" t="s">
        <v>29</v>
      </c>
      <c r="H336" s="3" t="s">
        <v>39</v>
      </c>
      <c r="I336" s="3">
        <v>1</v>
      </c>
      <c r="J336" s="3"/>
      <c r="K336" s="3"/>
      <c r="L336" s="3"/>
      <c r="M336" s="3"/>
      <c r="N336" s="3"/>
      <c r="O336" s="3">
        <v>4</v>
      </c>
      <c r="P336" s="3"/>
      <c r="Q336" s="3"/>
      <c r="R336" s="3"/>
      <c r="S336" s="3"/>
    </row>
    <row r="337" spans="1:19">
      <c r="A337" s="3" t="s">
        <v>755</v>
      </c>
      <c r="B337" s="3"/>
      <c r="C337" s="3">
        <v>4</v>
      </c>
      <c r="D337" s="3">
        <v>1</v>
      </c>
      <c r="E337" s="3" t="s">
        <v>70</v>
      </c>
      <c r="F337" s="3" t="s">
        <v>2674</v>
      </c>
      <c r="G337" s="3" t="s">
        <v>2675</v>
      </c>
      <c r="H337" s="3" t="s">
        <v>2676</v>
      </c>
      <c r="I337" s="3">
        <v>1</v>
      </c>
      <c r="J337" s="3"/>
      <c r="K337" s="3">
        <v>134</v>
      </c>
      <c r="L337" s="4">
        <v>1179</v>
      </c>
      <c r="M337" s="3" t="s">
        <v>698</v>
      </c>
      <c r="N337" s="3" t="s">
        <v>25</v>
      </c>
      <c r="O337" s="3">
        <v>4</v>
      </c>
      <c r="P337" s="3"/>
      <c r="Q337" s="3">
        <v>1</v>
      </c>
      <c r="R337" s="6">
        <v>32178278.329999998</v>
      </c>
      <c r="S337" s="7">
        <v>0.05</v>
      </c>
    </row>
    <row r="338" spans="1:19">
      <c r="A338" s="3" t="s">
        <v>759</v>
      </c>
      <c r="B338" s="3"/>
      <c r="C338" s="3">
        <v>4</v>
      </c>
      <c r="D338" s="3">
        <v>1</v>
      </c>
      <c r="E338" s="3" t="s">
        <v>485</v>
      </c>
      <c r="F338" s="3" t="s">
        <v>486</v>
      </c>
      <c r="G338" s="3" t="s">
        <v>103</v>
      </c>
      <c r="H338" s="3"/>
      <c r="I338" s="3">
        <v>1</v>
      </c>
      <c r="J338" s="3"/>
      <c r="K338" s="3"/>
      <c r="L338" s="3"/>
      <c r="M338" s="3"/>
      <c r="N338" s="3"/>
      <c r="O338" s="3">
        <v>4</v>
      </c>
      <c r="P338" s="3"/>
      <c r="Q338" s="3"/>
      <c r="R338" s="6">
        <v>3204.5</v>
      </c>
      <c r="S338" s="5">
        <v>0.15229999999999999</v>
      </c>
    </row>
    <row r="339" spans="1:19">
      <c r="A339" s="3" t="s">
        <v>763</v>
      </c>
      <c r="B339" s="3"/>
      <c r="C339" s="3">
        <v>4</v>
      </c>
      <c r="D339" s="3">
        <v>1</v>
      </c>
      <c r="E339" s="3" t="s">
        <v>27</v>
      </c>
      <c r="F339" s="3" t="s">
        <v>2680</v>
      </c>
      <c r="G339" s="3" t="s">
        <v>2457</v>
      </c>
      <c r="H339" s="3" t="s">
        <v>54</v>
      </c>
      <c r="I339" s="3">
        <v>1</v>
      </c>
      <c r="J339" s="3"/>
      <c r="K339" s="3"/>
      <c r="L339" s="3"/>
      <c r="M339" s="3"/>
      <c r="N339" s="3"/>
      <c r="O339" s="3">
        <v>4</v>
      </c>
      <c r="P339" s="3"/>
      <c r="Q339" s="3"/>
      <c r="R339" s="3"/>
      <c r="S339" s="3"/>
    </row>
    <row r="340" spans="1:19">
      <c r="A340" s="3" t="s">
        <v>765</v>
      </c>
      <c r="B340" s="3"/>
      <c r="C340" s="3">
        <v>4</v>
      </c>
      <c r="D340" s="3">
        <v>1</v>
      </c>
      <c r="E340" s="3" t="s">
        <v>3078</v>
      </c>
      <c r="F340" s="3" t="s">
        <v>3828</v>
      </c>
      <c r="G340" s="3" t="s">
        <v>3666</v>
      </c>
      <c r="H340" s="3"/>
      <c r="I340" s="3">
        <v>1</v>
      </c>
      <c r="J340" s="3"/>
      <c r="K340" s="3">
        <v>179</v>
      </c>
      <c r="L340" s="3">
        <v>9</v>
      </c>
      <c r="M340" s="3" t="s">
        <v>24</v>
      </c>
      <c r="N340" s="3" t="s">
        <v>25</v>
      </c>
      <c r="O340" s="3">
        <v>4</v>
      </c>
      <c r="P340" s="3"/>
      <c r="Q340" s="3">
        <v>1</v>
      </c>
      <c r="R340" s="4">
        <v>9201170</v>
      </c>
      <c r="S340" s="5">
        <v>-7.6499999999999999E-2</v>
      </c>
    </row>
    <row r="341" spans="1:19">
      <c r="A341" s="3" t="s">
        <v>768</v>
      </c>
      <c r="B341" s="3"/>
      <c r="C341" s="3">
        <v>5</v>
      </c>
      <c r="D341" s="3">
        <v>2</v>
      </c>
      <c r="E341" s="3" t="s">
        <v>573</v>
      </c>
      <c r="F341" s="3" t="s">
        <v>574</v>
      </c>
      <c r="G341" s="3" t="s">
        <v>29</v>
      </c>
      <c r="H341" s="3" t="s">
        <v>39</v>
      </c>
      <c r="I341" s="3">
        <v>2</v>
      </c>
      <c r="J341" s="3"/>
      <c r="K341" s="3"/>
      <c r="L341" s="3"/>
      <c r="M341" s="3"/>
      <c r="N341" s="3"/>
      <c r="O341" s="3">
        <v>4</v>
      </c>
      <c r="P341" s="3"/>
      <c r="Q341" s="3">
        <v>3</v>
      </c>
      <c r="R341" s="3"/>
      <c r="S341" s="3"/>
    </row>
    <row r="342" spans="1:19">
      <c r="A342" s="3" t="s">
        <v>2753</v>
      </c>
      <c r="B342" s="3"/>
      <c r="C342" s="3">
        <v>5</v>
      </c>
      <c r="D342" s="3">
        <v>1</v>
      </c>
      <c r="E342" s="3" t="s">
        <v>93</v>
      </c>
      <c r="F342" s="3" t="s">
        <v>524</v>
      </c>
      <c r="G342" s="3" t="s">
        <v>29</v>
      </c>
      <c r="H342" s="3" t="s">
        <v>23</v>
      </c>
      <c r="I342" s="3">
        <v>1</v>
      </c>
      <c r="J342" s="3"/>
      <c r="K342" s="3"/>
      <c r="L342" s="3"/>
      <c r="M342" s="3"/>
      <c r="N342" s="3"/>
      <c r="O342" s="3">
        <v>5</v>
      </c>
      <c r="P342" s="3"/>
      <c r="Q342" s="3"/>
      <c r="R342" s="3"/>
      <c r="S342" s="3"/>
    </row>
    <row r="343" spans="1:19">
      <c r="A343" s="3" t="s">
        <v>2755</v>
      </c>
      <c r="B343" s="3"/>
      <c r="C343" s="3">
        <v>5</v>
      </c>
      <c r="D343" s="3">
        <v>1</v>
      </c>
      <c r="E343" s="3" t="s">
        <v>134</v>
      </c>
      <c r="F343" s="3" t="s">
        <v>547</v>
      </c>
      <c r="G343" s="3" t="s">
        <v>29</v>
      </c>
      <c r="H343" s="3"/>
      <c r="I343" s="3">
        <v>1</v>
      </c>
      <c r="J343" s="3"/>
      <c r="K343" s="3"/>
      <c r="L343" s="3"/>
      <c r="M343" s="3"/>
      <c r="N343" s="3"/>
      <c r="O343" s="3">
        <v>5</v>
      </c>
      <c r="P343" s="3"/>
      <c r="Q343" s="3">
        <v>1</v>
      </c>
      <c r="R343" s="3"/>
      <c r="S343" s="3"/>
    </row>
    <row r="344" spans="1:19">
      <c r="A344" s="3" t="s">
        <v>741</v>
      </c>
      <c r="B344" s="3"/>
      <c r="C344" s="3">
        <v>5</v>
      </c>
      <c r="D344" s="3">
        <v>1</v>
      </c>
      <c r="E344" s="3" t="s">
        <v>2703</v>
      </c>
      <c r="F344" s="3" t="s">
        <v>2704</v>
      </c>
      <c r="G344" s="3" t="s">
        <v>2405</v>
      </c>
      <c r="H344" s="3"/>
      <c r="I344" s="3">
        <v>1</v>
      </c>
      <c r="J344" s="3"/>
      <c r="K344" s="3"/>
      <c r="L344" s="3"/>
      <c r="M344" s="3"/>
      <c r="N344" s="3"/>
      <c r="O344" s="3">
        <v>5</v>
      </c>
      <c r="P344" s="3"/>
      <c r="Q344" s="3">
        <v>4</v>
      </c>
      <c r="R344" s="3"/>
      <c r="S344" s="3"/>
    </row>
    <row r="345" spans="1:19">
      <c r="A345" s="3" t="s">
        <v>2755</v>
      </c>
      <c r="B345" s="3"/>
      <c r="C345" s="3">
        <v>6</v>
      </c>
      <c r="D345" s="3">
        <v>2</v>
      </c>
      <c r="E345" s="3" t="s">
        <v>70</v>
      </c>
      <c r="F345" s="3" t="s">
        <v>2716</v>
      </c>
      <c r="G345" s="3" t="s">
        <v>2405</v>
      </c>
      <c r="H345" s="3"/>
      <c r="I345" s="3">
        <v>2</v>
      </c>
      <c r="J345" s="3"/>
      <c r="K345" s="3"/>
      <c r="L345" s="3"/>
      <c r="M345" s="3"/>
      <c r="N345" s="3"/>
      <c r="O345" s="3">
        <v>5</v>
      </c>
      <c r="P345" s="3"/>
      <c r="Q345" s="3"/>
      <c r="R345" s="3"/>
      <c r="S345" s="3"/>
    </row>
    <row r="346" spans="1:19">
      <c r="A346" s="3" t="s">
        <v>4080</v>
      </c>
      <c r="B346" s="3"/>
      <c r="C346" s="3">
        <v>5</v>
      </c>
      <c r="D346" s="3">
        <v>4</v>
      </c>
      <c r="E346" s="3" t="s">
        <v>530</v>
      </c>
      <c r="F346" s="3" t="s">
        <v>531</v>
      </c>
      <c r="G346" s="3" t="s">
        <v>103</v>
      </c>
      <c r="H346" s="3" t="s">
        <v>23</v>
      </c>
      <c r="I346" s="3">
        <v>4</v>
      </c>
      <c r="J346" s="3"/>
      <c r="K346" s="3"/>
      <c r="L346" s="3"/>
      <c r="M346" s="3"/>
      <c r="N346" s="3"/>
      <c r="O346" s="3">
        <v>5</v>
      </c>
      <c r="P346" s="3"/>
      <c r="Q346" s="3">
        <v>1</v>
      </c>
      <c r="R346" s="3"/>
      <c r="S346" s="3"/>
    </row>
    <row r="347" spans="1:19">
      <c r="A347" s="3" t="s">
        <v>2743</v>
      </c>
      <c r="B347" s="3"/>
      <c r="C347" s="3">
        <v>5</v>
      </c>
      <c r="D347" s="3">
        <v>4</v>
      </c>
      <c r="E347" s="3" t="s">
        <v>530</v>
      </c>
      <c r="F347" s="3" t="s">
        <v>531</v>
      </c>
      <c r="G347" s="3" t="s">
        <v>103</v>
      </c>
      <c r="H347" s="3" t="s">
        <v>23</v>
      </c>
      <c r="I347" s="3">
        <v>4</v>
      </c>
      <c r="J347" s="3"/>
      <c r="K347" s="3"/>
      <c r="L347" s="3"/>
      <c r="M347" s="3"/>
      <c r="N347" s="3"/>
      <c r="O347" s="3">
        <v>5</v>
      </c>
      <c r="P347" s="3"/>
      <c r="Q347" s="3">
        <v>1</v>
      </c>
      <c r="R347" s="3"/>
      <c r="S347" s="3"/>
    </row>
    <row r="348" spans="1:19">
      <c r="A348" s="3" t="s">
        <v>2750</v>
      </c>
      <c r="B348" s="3"/>
      <c r="C348" s="3">
        <v>7</v>
      </c>
      <c r="D348" s="3">
        <v>1</v>
      </c>
      <c r="E348" s="3" t="s">
        <v>196</v>
      </c>
      <c r="F348" s="3" t="s">
        <v>615</v>
      </c>
      <c r="G348" s="3" t="s">
        <v>29</v>
      </c>
      <c r="H348" s="3" t="s">
        <v>39</v>
      </c>
      <c r="I348" s="3">
        <v>1</v>
      </c>
      <c r="J348" s="3"/>
      <c r="K348" s="3"/>
      <c r="L348" s="3"/>
      <c r="M348" s="3"/>
      <c r="N348" s="3"/>
      <c r="O348" s="3">
        <v>6</v>
      </c>
      <c r="P348" s="3"/>
      <c r="Q348" s="3">
        <v>1</v>
      </c>
      <c r="R348" s="3"/>
      <c r="S348" s="3"/>
    </row>
    <row r="349" spans="1:19">
      <c r="A349" s="3" t="s">
        <v>3861</v>
      </c>
      <c r="B349" s="3"/>
      <c r="C349" s="3">
        <v>7</v>
      </c>
      <c r="D349" s="3">
        <v>1</v>
      </c>
      <c r="E349" s="3" t="s">
        <v>639</v>
      </c>
      <c r="F349" s="3" t="s">
        <v>640</v>
      </c>
      <c r="G349" s="3" t="s">
        <v>29</v>
      </c>
      <c r="H349" s="3" t="s">
        <v>641</v>
      </c>
      <c r="I349" s="3">
        <v>1</v>
      </c>
      <c r="J349" s="3"/>
      <c r="K349" s="3"/>
      <c r="L349" s="3"/>
      <c r="M349" s="3"/>
      <c r="N349" s="3"/>
      <c r="O349" s="3">
        <v>7</v>
      </c>
      <c r="P349" s="3"/>
      <c r="Q349" s="3"/>
      <c r="R349" s="3"/>
      <c r="S349" s="3"/>
    </row>
    <row r="350" spans="1:19">
      <c r="A350" s="3" t="s">
        <v>691</v>
      </c>
      <c r="B350" s="3"/>
      <c r="C350" s="3">
        <v>8</v>
      </c>
      <c r="D350" s="3">
        <v>2</v>
      </c>
      <c r="E350" s="3" t="s">
        <v>3282</v>
      </c>
      <c r="F350" s="3" t="s">
        <v>3856</v>
      </c>
      <c r="G350" s="3" t="s">
        <v>3666</v>
      </c>
      <c r="H350" s="3"/>
      <c r="I350" s="3">
        <v>2</v>
      </c>
      <c r="J350" s="3"/>
      <c r="K350" s="4">
        <v>2040</v>
      </c>
      <c r="L350" s="3">
        <v>57</v>
      </c>
      <c r="M350" s="3" t="s">
        <v>24</v>
      </c>
      <c r="N350" s="3" t="s">
        <v>25</v>
      </c>
      <c r="O350" s="3">
        <v>7</v>
      </c>
      <c r="P350" s="3"/>
      <c r="Q350" s="3"/>
      <c r="R350" s="6">
        <v>8187184.8300000001</v>
      </c>
      <c r="S350" s="5">
        <v>-0.1178</v>
      </c>
    </row>
    <row r="351" spans="1:19">
      <c r="A351" s="3" t="s">
        <v>705</v>
      </c>
      <c r="B351" s="3"/>
      <c r="C351" s="3">
        <v>7</v>
      </c>
      <c r="D351" s="3">
        <v>3</v>
      </c>
      <c r="E351" s="3" t="s">
        <v>636</v>
      </c>
      <c r="F351" s="3" t="s">
        <v>637</v>
      </c>
      <c r="G351" s="3" t="s">
        <v>29</v>
      </c>
      <c r="H351" s="3" t="s">
        <v>338</v>
      </c>
      <c r="I351" s="3">
        <v>3</v>
      </c>
      <c r="J351" s="3"/>
      <c r="K351" s="3">
        <v>0</v>
      </c>
      <c r="L351" s="3">
        <v>1</v>
      </c>
      <c r="M351" s="3"/>
      <c r="N351" s="3" t="s">
        <v>40</v>
      </c>
      <c r="O351" s="3">
        <v>7</v>
      </c>
      <c r="P351" s="3"/>
      <c r="Q351" s="3">
        <v>1</v>
      </c>
      <c r="R351" s="3"/>
      <c r="S351" s="3"/>
    </row>
    <row r="352" spans="1:19">
      <c r="A352" s="3" t="s">
        <v>707</v>
      </c>
      <c r="B352" s="3"/>
      <c r="C352" s="3">
        <v>9</v>
      </c>
      <c r="D352" s="3">
        <v>1</v>
      </c>
      <c r="E352" s="3" t="s">
        <v>70</v>
      </c>
      <c r="F352" s="3" t="s">
        <v>706</v>
      </c>
      <c r="G352" s="3" t="s">
        <v>29</v>
      </c>
      <c r="H352" s="3"/>
      <c r="I352" s="3">
        <v>1</v>
      </c>
      <c r="J352" s="3"/>
      <c r="K352" s="3"/>
      <c r="L352" s="3"/>
      <c r="M352" s="3"/>
      <c r="N352" s="3"/>
      <c r="O352" s="3">
        <v>8</v>
      </c>
      <c r="P352" s="3"/>
      <c r="Q352" s="3"/>
      <c r="R352" s="3"/>
      <c r="S352" s="3"/>
    </row>
    <row r="353" spans="1:19">
      <c r="A353" s="3" t="s">
        <v>720</v>
      </c>
      <c r="B353" s="3"/>
      <c r="C353" s="3">
        <v>11</v>
      </c>
      <c r="D353" s="3">
        <v>7</v>
      </c>
      <c r="E353" s="3" t="s">
        <v>2068</v>
      </c>
      <c r="F353" s="3" t="s">
        <v>2767</v>
      </c>
      <c r="G353" s="3" t="s">
        <v>2405</v>
      </c>
      <c r="H353" s="3" t="s">
        <v>661</v>
      </c>
      <c r="I353" s="3">
        <v>7</v>
      </c>
      <c r="J353" s="3"/>
      <c r="K353" s="3"/>
      <c r="L353" s="3"/>
      <c r="M353" s="3"/>
      <c r="N353" s="3"/>
      <c r="O353" s="3">
        <v>8</v>
      </c>
      <c r="P353" s="3"/>
      <c r="Q353" s="3"/>
      <c r="R353" s="3"/>
      <c r="S353" s="3"/>
    </row>
    <row r="354" spans="1:19">
      <c r="A354" s="3" t="s">
        <v>2747</v>
      </c>
      <c r="B354" s="3"/>
      <c r="C354" s="3">
        <v>9</v>
      </c>
      <c r="D354" s="3">
        <v>1</v>
      </c>
      <c r="E354" s="3" t="s">
        <v>59</v>
      </c>
      <c r="F354" s="3" t="s">
        <v>3575</v>
      </c>
      <c r="G354" s="3" t="s">
        <v>3556</v>
      </c>
      <c r="H354" s="3"/>
      <c r="I354" s="3">
        <v>1</v>
      </c>
      <c r="J354" s="3"/>
      <c r="K354" s="3"/>
      <c r="L354" s="3"/>
      <c r="M354" s="3"/>
      <c r="N354" s="3"/>
      <c r="O354" s="3">
        <v>9</v>
      </c>
      <c r="P354" s="3"/>
      <c r="Q354" s="3">
        <v>2</v>
      </c>
      <c r="R354" s="6">
        <v>7542546.5</v>
      </c>
      <c r="S354" s="5">
        <v>-0.14799999999999999</v>
      </c>
    </row>
    <row r="355" spans="1:19">
      <c r="A355" s="3" t="s">
        <v>720</v>
      </c>
      <c r="B355" s="3"/>
      <c r="C355" s="3">
        <v>10</v>
      </c>
      <c r="D355" s="3">
        <v>1</v>
      </c>
      <c r="E355" s="3" t="s">
        <v>371</v>
      </c>
      <c r="F355" s="3" t="s">
        <v>2763</v>
      </c>
      <c r="G355" s="3" t="s">
        <v>2405</v>
      </c>
      <c r="H355" s="3" t="s">
        <v>39</v>
      </c>
      <c r="I355" s="3">
        <v>1</v>
      </c>
      <c r="J355" s="3"/>
      <c r="K355" s="3"/>
      <c r="L355" s="3"/>
      <c r="M355" s="3"/>
      <c r="N355" s="3"/>
      <c r="O355" s="3">
        <v>10</v>
      </c>
      <c r="P355" s="3"/>
      <c r="Q355" s="3">
        <v>8</v>
      </c>
      <c r="R355" s="3"/>
      <c r="S355" s="3"/>
    </row>
    <row r="356" spans="1:19">
      <c r="A356" s="3" t="s">
        <v>3574</v>
      </c>
      <c r="B356" s="3"/>
      <c r="C356" s="3">
        <v>10</v>
      </c>
      <c r="D356" s="3">
        <v>4</v>
      </c>
      <c r="E356" s="3" t="s">
        <v>4208</v>
      </c>
      <c r="F356" s="3" t="s">
        <v>4209</v>
      </c>
      <c r="G356" s="3" t="s">
        <v>4203</v>
      </c>
      <c r="H356" s="3"/>
      <c r="I356" s="3">
        <v>4</v>
      </c>
      <c r="J356" s="3"/>
      <c r="K356" s="3"/>
      <c r="L356" s="3"/>
      <c r="M356" s="3"/>
      <c r="N356" s="3"/>
      <c r="O356" s="3">
        <v>10</v>
      </c>
      <c r="P356" s="3"/>
      <c r="Q356" s="3">
        <v>8</v>
      </c>
      <c r="R356" s="3"/>
      <c r="S356" s="3"/>
    </row>
    <row r="357" spans="1:19">
      <c r="A357" s="3" t="s">
        <v>732</v>
      </c>
      <c r="B357" s="3"/>
      <c r="C357" s="3">
        <v>11</v>
      </c>
      <c r="D357" s="3">
        <v>5</v>
      </c>
      <c r="E357" s="3" t="s">
        <v>482</v>
      </c>
      <c r="F357" s="3" t="s">
        <v>3871</v>
      </c>
      <c r="G357" s="3" t="s">
        <v>3745</v>
      </c>
      <c r="H357" s="3"/>
      <c r="I357" s="3">
        <v>5</v>
      </c>
      <c r="J357" s="3"/>
      <c r="K357" s="3"/>
      <c r="L357" s="3"/>
      <c r="M357" s="3"/>
      <c r="N357" s="3"/>
      <c r="O357" s="3">
        <v>10</v>
      </c>
      <c r="P357" s="3"/>
      <c r="Q357" s="3"/>
      <c r="R357" s="3"/>
      <c r="S357" s="3"/>
    </row>
    <row r="358" spans="1:19">
      <c r="A358" s="3" t="s">
        <v>713</v>
      </c>
      <c r="B358" s="3"/>
      <c r="C358" s="3">
        <v>12</v>
      </c>
      <c r="D358" s="3">
        <v>1</v>
      </c>
      <c r="E358" s="3" t="s">
        <v>310</v>
      </c>
      <c r="F358" s="3" t="s">
        <v>805</v>
      </c>
      <c r="G358" s="3" t="s">
        <v>29</v>
      </c>
      <c r="H358" s="3"/>
      <c r="I358" s="3">
        <v>1</v>
      </c>
      <c r="J358" s="3"/>
      <c r="K358" s="3"/>
      <c r="L358" s="3"/>
      <c r="M358" s="3"/>
      <c r="N358" s="3"/>
      <c r="O358" s="3">
        <v>11</v>
      </c>
      <c r="P358" s="3"/>
      <c r="Q358" s="3">
        <v>2</v>
      </c>
      <c r="R358" s="3"/>
      <c r="S358" s="3"/>
    </row>
    <row r="359" spans="1:19">
      <c r="A359" s="3" t="s">
        <v>729</v>
      </c>
      <c r="B359" s="3"/>
      <c r="C359" s="3">
        <v>11</v>
      </c>
      <c r="D359" s="3">
        <v>1</v>
      </c>
      <c r="E359" s="3" t="s">
        <v>59</v>
      </c>
      <c r="F359" s="3" t="s">
        <v>778</v>
      </c>
      <c r="G359" s="3" t="s">
        <v>131</v>
      </c>
      <c r="H359" s="3" t="s">
        <v>23</v>
      </c>
      <c r="I359" s="3">
        <v>1</v>
      </c>
      <c r="J359" s="3">
        <v>104</v>
      </c>
      <c r="K359" s="3"/>
      <c r="L359" s="3"/>
      <c r="M359" s="3"/>
      <c r="N359" s="3"/>
      <c r="O359" s="3">
        <v>11</v>
      </c>
      <c r="P359" s="3"/>
      <c r="Q359" s="3">
        <v>5</v>
      </c>
      <c r="R359" s="3"/>
      <c r="S359" s="5">
        <v>6.1078000000000001</v>
      </c>
    </row>
    <row r="360" spans="1:19">
      <c r="A360" s="3" t="s">
        <v>715</v>
      </c>
      <c r="B360" s="3"/>
      <c r="C360" s="3">
        <v>14</v>
      </c>
      <c r="D360" s="3">
        <v>9</v>
      </c>
      <c r="E360" s="3" t="s">
        <v>1166</v>
      </c>
      <c r="F360" s="3" t="s">
        <v>2790</v>
      </c>
      <c r="G360" s="3" t="s">
        <v>2405</v>
      </c>
      <c r="H360" s="3" t="s">
        <v>54</v>
      </c>
      <c r="I360" s="3">
        <v>9</v>
      </c>
      <c r="J360" s="3"/>
      <c r="K360" s="3"/>
      <c r="L360" s="3"/>
      <c r="M360" s="3"/>
      <c r="N360" s="3"/>
      <c r="O360" s="3">
        <v>14</v>
      </c>
      <c r="P360" s="3"/>
      <c r="Q360" s="3">
        <v>11</v>
      </c>
      <c r="R360" s="3"/>
      <c r="S360" s="3"/>
    </row>
    <row r="361" spans="1:19">
      <c r="A361" s="3" t="s">
        <v>699</v>
      </c>
      <c r="B361" s="3"/>
      <c r="C361" s="3">
        <v>32</v>
      </c>
      <c r="D361" s="3">
        <v>2</v>
      </c>
      <c r="E361" s="3" t="s">
        <v>2484</v>
      </c>
      <c r="F361" s="3" t="s">
        <v>2836</v>
      </c>
      <c r="G361" s="3" t="s">
        <v>2405</v>
      </c>
      <c r="H361" s="3" t="s">
        <v>23</v>
      </c>
      <c r="I361" s="3">
        <v>2</v>
      </c>
      <c r="J361" s="3"/>
      <c r="K361" s="3"/>
      <c r="L361" s="3"/>
      <c r="M361" s="3"/>
      <c r="N361" s="3"/>
      <c r="O361" s="3">
        <v>15</v>
      </c>
      <c r="P361" s="3"/>
      <c r="Q361" s="3">
        <v>24</v>
      </c>
      <c r="R361" s="3"/>
      <c r="S361" s="3"/>
    </row>
    <row r="362" spans="1:19">
      <c r="A362" s="3" t="s">
        <v>693</v>
      </c>
      <c r="B362" s="3"/>
      <c r="C362" s="3">
        <v>18</v>
      </c>
      <c r="D362" s="3">
        <v>3</v>
      </c>
      <c r="E362" s="3" t="s">
        <v>604</v>
      </c>
      <c r="F362" s="3" t="s">
        <v>867</v>
      </c>
      <c r="G362" s="3" t="s">
        <v>29</v>
      </c>
      <c r="H362" s="3" t="s">
        <v>39</v>
      </c>
      <c r="I362" s="3">
        <v>3</v>
      </c>
      <c r="J362" s="3">
        <v>20</v>
      </c>
      <c r="K362" s="3">
        <v>0</v>
      </c>
      <c r="L362" s="3">
        <v>1</v>
      </c>
      <c r="M362" s="3"/>
      <c r="N362" s="3" t="s">
        <v>77</v>
      </c>
      <c r="O362" s="3">
        <v>17</v>
      </c>
      <c r="P362" s="3"/>
      <c r="Q362" s="3"/>
      <c r="R362" s="3"/>
      <c r="S362" s="3"/>
    </row>
  </sheetData>
  <sortState xmlns:xlrd2="http://schemas.microsoft.com/office/spreadsheetml/2017/richdata2" ref="C2:S364">
    <sortCondition ref="P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CC0F4-06EB-9C4B-97E9-D4D2B51A30D2}">
  <dimension ref="A1:S280"/>
  <sheetViews>
    <sheetView topLeftCell="A184" workbookViewId="0">
      <selection activeCell="S205" sqref="A1:S205"/>
    </sheetView>
  </sheetViews>
  <sheetFormatPr baseColWidth="10" defaultRowHeight="16"/>
  <sheetData>
    <row r="1" spans="1:19">
      <c r="A1" s="8" t="s">
        <v>0</v>
      </c>
      <c r="B1" s="2"/>
      <c r="C1" s="8" t="s">
        <v>1</v>
      </c>
      <c r="D1" s="9" t="s">
        <v>2</v>
      </c>
      <c r="E1" s="2" t="s">
        <v>3</v>
      </c>
      <c r="F1" s="2" t="s">
        <v>4</v>
      </c>
      <c r="G1" s="2" t="s">
        <v>5</v>
      </c>
      <c r="H1" s="2" t="s">
        <v>6</v>
      </c>
      <c r="I1" s="2" t="s">
        <v>7</v>
      </c>
      <c r="J1" s="9" t="s">
        <v>8</v>
      </c>
      <c r="K1" s="9" t="s">
        <v>9</v>
      </c>
      <c r="L1" s="2" t="s">
        <v>10</v>
      </c>
      <c r="M1" s="2" t="s">
        <v>11</v>
      </c>
      <c r="N1" s="2" t="s">
        <v>12</v>
      </c>
      <c r="O1" s="9" t="s">
        <v>13</v>
      </c>
      <c r="P1" s="8" t="s">
        <v>15</v>
      </c>
      <c r="Q1" s="2" t="s">
        <v>16</v>
      </c>
      <c r="R1" s="2" t="s">
        <v>17</v>
      </c>
      <c r="S1" s="8" t="s">
        <v>18</v>
      </c>
    </row>
    <row r="2" spans="1:19">
      <c r="A2" s="3" t="s">
        <v>1257</v>
      </c>
      <c r="B2" s="3"/>
      <c r="C2" s="3">
        <v>2</v>
      </c>
      <c r="D2" s="3">
        <v>1</v>
      </c>
      <c r="E2" s="3" t="s">
        <v>73</v>
      </c>
      <c r="F2" s="3" t="s">
        <v>320</v>
      </c>
      <c r="G2" s="3" t="s">
        <v>29</v>
      </c>
      <c r="H2" s="3" t="s">
        <v>39</v>
      </c>
      <c r="I2" s="3">
        <v>1</v>
      </c>
      <c r="J2" s="3">
        <v>12</v>
      </c>
      <c r="K2" s="3"/>
      <c r="L2" s="3"/>
      <c r="M2" s="3"/>
      <c r="N2" s="3"/>
      <c r="O2" s="3">
        <v>2</v>
      </c>
      <c r="P2" s="3">
        <v>1</v>
      </c>
      <c r="Q2" s="3">
        <v>1</v>
      </c>
      <c r="R2" s="3"/>
      <c r="S2" s="3"/>
    </row>
    <row r="3" spans="1:19">
      <c r="A3" s="3" t="s">
        <v>1255</v>
      </c>
      <c r="B3" s="3"/>
      <c r="C3" s="3">
        <v>2</v>
      </c>
      <c r="D3" s="3">
        <v>1</v>
      </c>
      <c r="E3" s="3" t="s">
        <v>371</v>
      </c>
      <c r="F3" s="3" t="s">
        <v>3774</v>
      </c>
      <c r="G3" s="3" t="s">
        <v>3666</v>
      </c>
      <c r="H3" s="3"/>
      <c r="I3" s="3">
        <v>1</v>
      </c>
      <c r="J3" s="3"/>
      <c r="K3" s="3"/>
      <c r="L3" s="3"/>
      <c r="M3" s="3"/>
      <c r="N3" s="3"/>
      <c r="O3" s="3">
        <v>2</v>
      </c>
      <c r="P3" s="3">
        <v>1</v>
      </c>
      <c r="Q3" s="3">
        <v>1</v>
      </c>
      <c r="R3" s="3"/>
      <c r="S3" s="3"/>
    </row>
    <row r="4" spans="1:19">
      <c r="A4" s="3" t="s">
        <v>1253</v>
      </c>
      <c r="B4" s="3"/>
      <c r="C4" s="3">
        <v>2</v>
      </c>
      <c r="D4" s="3">
        <v>1</v>
      </c>
      <c r="E4" s="3" t="s">
        <v>371</v>
      </c>
      <c r="F4" s="3" t="s">
        <v>3787</v>
      </c>
      <c r="G4" s="3" t="s">
        <v>3666</v>
      </c>
      <c r="H4" s="3"/>
      <c r="I4" s="3">
        <v>1</v>
      </c>
      <c r="J4" s="3"/>
      <c r="K4" s="3">
        <v>33</v>
      </c>
      <c r="L4" s="3">
        <v>0</v>
      </c>
      <c r="M4" s="3" t="s">
        <v>24</v>
      </c>
      <c r="N4" s="3"/>
      <c r="O4" s="3">
        <v>2</v>
      </c>
      <c r="P4" s="3">
        <v>1</v>
      </c>
      <c r="Q4" s="3">
        <v>1</v>
      </c>
      <c r="R4" s="6">
        <v>2143949.83</v>
      </c>
      <c r="S4" s="5">
        <v>-9.4899999999999998E-2</v>
      </c>
    </row>
    <row r="5" spans="1:19">
      <c r="A5" s="3" t="s">
        <v>1251</v>
      </c>
      <c r="B5" s="3"/>
      <c r="C5" s="3">
        <v>2</v>
      </c>
      <c r="D5" s="3">
        <v>1</v>
      </c>
      <c r="E5" s="3" t="s">
        <v>149</v>
      </c>
      <c r="F5" s="3" t="s">
        <v>4043</v>
      </c>
      <c r="G5" s="3" t="s">
        <v>4044</v>
      </c>
      <c r="H5" s="3" t="s">
        <v>4045</v>
      </c>
      <c r="I5" s="3">
        <v>1</v>
      </c>
      <c r="J5" s="3"/>
      <c r="K5" s="3"/>
      <c r="L5" s="3"/>
      <c r="M5" s="3"/>
      <c r="N5" s="3"/>
      <c r="O5" s="3">
        <v>2</v>
      </c>
      <c r="P5" s="3">
        <v>1</v>
      </c>
      <c r="Q5" s="3">
        <v>1</v>
      </c>
      <c r="R5" s="3"/>
      <c r="S5" s="3"/>
    </row>
    <row r="6" spans="1:19">
      <c r="A6" s="3" t="s">
        <v>1249</v>
      </c>
      <c r="B6" s="3"/>
      <c r="C6" s="3">
        <v>3</v>
      </c>
      <c r="D6" s="3">
        <v>1</v>
      </c>
      <c r="E6" s="3" t="s">
        <v>422</v>
      </c>
      <c r="F6" s="3" t="s">
        <v>423</v>
      </c>
      <c r="G6" s="3" t="s">
        <v>424</v>
      </c>
      <c r="H6" s="3" t="s">
        <v>376</v>
      </c>
      <c r="I6" s="3">
        <v>1</v>
      </c>
      <c r="J6" s="3"/>
      <c r="K6" s="3">
        <v>0</v>
      </c>
      <c r="L6" s="3">
        <v>1</v>
      </c>
      <c r="M6" s="3"/>
      <c r="N6" s="3" t="s">
        <v>425</v>
      </c>
      <c r="O6" s="3">
        <v>3</v>
      </c>
      <c r="P6" s="3">
        <v>1</v>
      </c>
      <c r="Q6" s="3">
        <v>1</v>
      </c>
      <c r="R6" s="4">
        <v>62626</v>
      </c>
      <c r="S6" s="5">
        <v>0.40029999999999999</v>
      </c>
    </row>
    <row r="7" spans="1:19">
      <c r="A7" s="3" t="s">
        <v>1247</v>
      </c>
      <c r="B7" s="3"/>
      <c r="C7" s="3">
        <v>3</v>
      </c>
      <c r="D7" s="3">
        <v>1</v>
      </c>
      <c r="E7" s="3" t="s">
        <v>422</v>
      </c>
      <c r="F7" s="3" t="s">
        <v>423</v>
      </c>
      <c r="G7" s="3" t="s">
        <v>424</v>
      </c>
      <c r="H7" s="3" t="s">
        <v>376</v>
      </c>
      <c r="I7" s="3">
        <v>1</v>
      </c>
      <c r="J7" s="3"/>
      <c r="K7" s="3">
        <v>0</v>
      </c>
      <c r="L7" s="3">
        <v>1</v>
      </c>
      <c r="M7" s="3"/>
      <c r="N7" s="3" t="s">
        <v>425</v>
      </c>
      <c r="O7" s="3">
        <v>3</v>
      </c>
      <c r="P7" s="3">
        <v>1</v>
      </c>
      <c r="Q7" s="3">
        <v>1</v>
      </c>
      <c r="R7" s="4">
        <v>62626</v>
      </c>
      <c r="S7" s="5">
        <v>0.40029999999999999</v>
      </c>
    </row>
    <row r="8" spans="1:19">
      <c r="A8" s="3" t="s">
        <v>1245</v>
      </c>
      <c r="B8" s="3"/>
      <c r="C8" s="3">
        <v>8</v>
      </c>
      <c r="D8" s="3">
        <v>1</v>
      </c>
      <c r="E8" s="3" t="s">
        <v>152</v>
      </c>
      <c r="F8" s="3" t="s">
        <v>3854</v>
      </c>
      <c r="G8" s="3" t="s">
        <v>3666</v>
      </c>
      <c r="H8" s="3"/>
      <c r="I8" s="3">
        <v>1</v>
      </c>
      <c r="J8" s="3"/>
      <c r="K8" s="4">
        <v>3873</v>
      </c>
      <c r="L8" s="3">
        <v>279</v>
      </c>
      <c r="M8" s="3" t="s">
        <v>829</v>
      </c>
      <c r="N8" s="3" t="s">
        <v>25</v>
      </c>
      <c r="O8" s="3">
        <v>6</v>
      </c>
      <c r="P8" s="3">
        <v>1</v>
      </c>
      <c r="Q8" s="3">
        <v>1</v>
      </c>
      <c r="R8" s="6">
        <v>70692245.5</v>
      </c>
      <c r="S8" s="5">
        <v>1.54E-2</v>
      </c>
    </row>
    <row r="9" spans="1:19">
      <c r="A9" s="3" t="s">
        <v>4115</v>
      </c>
      <c r="B9" s="3"/>
      <c r="C9" s="3">
        <v>7</v>
      </c>
      <c r="D9" s="3">
        <v>2</v>
      </c>
      <c r="E9" s="3" t="s">
        <v>653</v>
      </c>
      <c r="F9" s="3" t="s">
        <v>2725</v>
      </c>
      <c r="G9" s="3" t="s">
        <v>2405</v>
      </c>
      <c r="H9" s="3" t="s">
        <v>376</v>
      </c>
      <c r="I9" s="3">
        <v>2</v>
      </c>
      <c r="J9" s="3"/>
      <c r="K9" s="3">
        <v>2</v>
      </c>
      <c r="L9" s="3">
        <v>5</v>
      </c>
      <c r="M9" s="3" t="s">
        <v>698</v>
      </c>
      <c r="N9" s="3" t="s">
        <v>294</v>
      </c>
      <c r="O9" s="3">
        <v>7</v>
      </c>
      <c r="P9" s="3">
        <v>1</v>
      </c>
      <c r="Q9" s="3">
        <v>1</v>
      </c>
      <c r="R9" s="6">
        <v>45781.33</v>
      </c>
      <c r="S9" s="5">
        <v>-0.16200000000000001</v>
      </c>
    </row>
    <row r="10" spans="1:19">
      <c r="A10" s="3" t="s">
        <v>4112</v>
      </c>
      <c r="B10" s="3"/>
      <c r="C10" s="3">
        <v>12</v>
      </c>
      <c r="D10" s="3">
        <v>1</v>
      </c>
      <c r="E10" s="3" t="s">
        <v>792</v>
      </c>
      <c r="F10" s="3" t="s">
        <v>793</v>
      </c>
      <c r="G10" s="3" t="s">
        <v>29</v>
      </c>
      <c r="H10" s="3" t="s">
        <v>39</v>
      </c>
      <c r="I10" s="3">
        <v>1</v>
      </c>
      <c r="J10" s="3"/>
      <c r="K10" s="3"/>
      <c r="L10" s="3"/>
      <c r="M10" s="3"/>
      <c r="N10" s="3"/>
      <c r="O10" s="3">
        <v>12</v>
      </c>
      <c r="P10" s="3">
        <v>1</v>
      </c>
      <c r="Q10" s="3">
        <v>1</v>
      </c>
      <c r="R10" s="3"/>
      <c r="S10" s="3"/>
    </row>
    <row r="11" spans="1:19">
      <c r="A11" s="3" t="s">
        <v>2873</v>
      </c>
      <c r="B11" s="3"/>
      <c r="C11" s="3">
        <v>41</v>
      </c>
      <c r="D11" s="3">
        <v>6</v>
      </c>
      <c r="E11" s="3" t="s">
        <v>134</v>
      </c>
      <c r="F11" s="3" t="s">
        <v>1045</v>
      </c>
      <c r="G11" s="3" t="s">
        <v>29</v>
      </c>
      <c r="H11" s="3" t="s">
        <v>39</v>
      </c>
      <c r="I11" s="3">
        <v>6</v>
      </c>
      <c r="J11" s="3"/>
      <c r="K11" s="3"/>
      <c r="L11" s="3"/>
      <c r="M11" s="3"/>
      <c r="N11" s="3"/>
      <c r="O11" s="3">
        <v>40</v>
      </c>
      <c r="P11" s="3">
        <v>1</v>
      </c>
      <c r="Q11" s="3">
        <v>1</v>
      </c>
      <c r="R11" s="3"/>
      <c r="S11" s="3"/>
    </row>
    <row r="12" spans="1:19">
      <c r="A12" s="3" t="s">
        <v>1243</v>
      </c>
      <c r="B12" s="3"/>
      <c r="C12" s="3">
        <v>5</v>
      </c>
      <c r="D12" s="3">
        <v>1</v>
      </c>
      <c r="E12" s="3" t="s">
        <v>561</v>
      </c>
      <c r="F12" s="3" t="s">
        <v>562</v>
      </c>
      <c r="G12" s="3" t="s">
        <v>29</v>
      </c>
      <c r="H12" s="3" t="s">
        <v>23</v>
      </c>
      <c r="I12" s="3">
        <v>1</v>
      </c>
      <c r="J12" s="3">
        <v>10</v>
      </c>
      <c r="K12" s="3"/>
      <c r="L12" s="3"/>
      <c r="M12" s="3"/>
      <c r="N12" s="3"/>
      <c r="O12" s="3">
        <v>5</v>
      </c>
      <c r="P12" s="3">
        <v>2</v>
      </c>
      <c r="Q12" s="3">
        <v>1</v>
      </c>
      <c r="R12" s="3"/>
      <c r="S12" s="5">
        <v>-0.61339999999999995</v>
      </c>
    </row>
    <row r="13" spans="1:19">
      <c r="A13" s="3" t="s">
        <v>1241</v>
      </c>
      <c r="B13" s="3"/>
      <c r="C13" s="3">
        <v>5</v>
      </c>
      <c r="D13" s="3">
        <v>1</v>
      </c>
      <c r="E13" s="3" t="s">
        <v>482</v>
      </c>
      <c r="F13" s="3" t="s">
        <v>3842</v>
      </c>
      <c r="G13" s="3" t="s">
        <v>3666</v>
      </c>
      <c r="H13" s="3"/>
      <c r="I13" s="3">
        <v>1</v>
      </c>
      <c r="J13" s="3"/>
      <c r="K13" s="3"/>
      <c r="L13" s="3"/>
      <c r="M13" s="3"/>
      <c r="N13" s="3"/>
      <c r="O13" s="3">
        <v>5</v>
      </c>
      <c r="P13" s="3">
        <v>2</v>
      </c>
      <c r="Q13" s="3">
        <v>1</v>
      </c>
      <c r="R13" s="6">
        <v>2995414.17</v>
      </c>
      <c r="S13" s="5">
        <v>-6.2199999999999998E-2</v>
      </c>
    </row>
    <row r="14" spans="1:19">
      <c r="A14" s="3" t="s">
        <v>1239</v>
      </c>
      <c r="B14" s="3"/>
      <c r="C14" s="3">
        <v>9</v>
      </c>
      <c r="D14" s="3">
        <v>1</v>
      </c>
      <c r="E14" s="3" t="s">
        <v>636</v>
      </c>
      <c r="F14" s="3" t="s">
        <v>692</v>
      </c>
      <c r="G14" s="3" t="s">
        <v>131</v>
      </c>
      <c r="H14" s="3"/>
      <c r="I14" s="3">
        <v>1</v>
      </c>
      <c r="J14" s="3"/>
      <c r="K14" s="3">
        <v>0</v>
      </c>
      <c r="L14" s="3">
        <v>9</v>
      </c>
      <c r="M14" s="3"/>
      <c r="N14" s="3" t="s">
        <v>40</v>
      </c>
      <c r="O14" s="3">
        <v>7</v>
      </c>
      <c r="P14" s="3">
        <v>2</v>
      </c>
      <c r="Q14" s="3">
        <v>1</v>
      </c>
      <c r="R14" s="6">
        <v>4785.5</v>
      </c>
      <c r="S14" s="5">
        <v>-0.63780000000000003</v>
      </c>
    </row>
    <row r="15" spans="1:19">
      <c r="A15" s="3" t="s">
        <v>1237</v>
      </c>
      <c r="B15" s="3"/>
      <c r="C15" s="3">
        <v>10</v>
      </c>
      <c r="D15" s="3">
        <v>3</v>
      </c>
      <c r="E15" s="3" t="s">
        <v>59</v>
      </c>
      <c r="F15" s="3" t="s">
        <v>4085</v>
      </c>
      <c r="G15" s="3" t="s">
        <v>4031</v>
      </c>
      <c r="H15" s="3" t="s">
        <v>373</v>
      </c>
      <c r="I15" s="3">
        <v>3</v>
      </c>
      <c r="J15" s="3">
        <v>24</v>
      </c>
      <c r="K15" s="3">
        <v>0</v>
      </c>
      <c r="L15" s="3">
        <v>13</v>
      </c>
      <c r="M15" s="3"/>
      <c r="N15" s="3" t="s">
        <v>77</v>
      </c>
      <c r="O15" s="3">
        <v>9</v>
      </c>
      <c r="P15" s="3">
        <v>2</v>
      </c>
      <c r="Q15" s="3">
        <v>1</v>
      </c>
      <c r="R15" s="6">
        <v>3032661.83</v>
      </c>
      <c r="S15" s="5">
        <v>3.73E-2</v>
      </c>
    </row>
    <row r="16" spans="1:19">
      <c r="A16" s="3" t="s">
        <v>1235</v>
      </c>
      <c r="B16" s="3"/>
      <c r="C16" s="3">
        <v>4</v>
      </c>
      <c r="D16" s="3">
        <v>1</v>
      </c>
      <c r="E16" s="3" t="s">
        <v>70</v>
      </c>
      <c r="F16" s="3" t="s">
        <v>3836</v>
      </c>
      <c r="G16" s="3" t="s">
        <v>3666</v>
      </c>
      <c r="H16" s="3"/>
      <c r="I16" s="3">
        <v>1</v>
      </c>
      <c r="J16" s="3"/>
      <c r="K16" s="3"/>
      <c r="L16" s="3"/>
      <c r="M16" s="3"/>
      <c r="N16" s="3"/>
      <c r="O16" s="3">
        <v>4</v>
      </c>
      <c r="P16" s="3">
        <v>3</v>
      </c>
      <c r="Q16" s="3">
        <v>1</v>
      </c>
      <c r="R16" s="3"/>
      <c r="S16" s="3"/>
    </row>
    <row r="17" spans="1:19">
      <c r="A17" s="3" t="s">
        <v>1233</v>
      </c>
      <c r="B17" s="3"/>
      <c r="C17" s="3">
        <v>8</v>
      </c>
      <c r="D17" s="3">
        <v>1</v>
      </c>
      <c r="E17" s="3" t="s">
        <v>533</v>
      </c>
      <c r="F17" s="3" t="s">
        <v>2740</v>
      </c>
      <c r="G17" s="3" t="s">
        <v>2405</v>
      </c>
      <c r="H17" s="3"/>
      <c r="I17" s="3">
        <v>1</v>
      </c>
      <c r="J17" s="3"/>
      <c r="K17" s="3"/>
      <c r="L17" s="3"/>
      <c r="M17" s="3"/>
      <c r="N17" s="3"/>
      <c r="O17" s="3">
        <v>5</v>
      </c>
      <c r="P17" s="3">
        <v>3</v>
      </c>
      <c r="Q17" s="3">
        <v>1</v>
      </c>
      <c r="R17" s="3"/>
      <c r="S17" s="3"/>
    </row>
    <row r="18" spans="1:19">
      <c r="A18" s="3" t="s">
        <v>1231</v>
      </c>
      <c r="B18" s="3"/>
      <c r="C18" s="3">
        <v>9</v>
      </c>
      <c r="D18" s="3">
        <v>2</v>
      </c>
      <c r="E18" s="3" t="s">
        <v>2751</v>
      </c>
      <c r="F18" s="3" t="s">
        <v>2752</v>
      </c>
      <c r="G18" s="3" t="s">
        <v>2405</v>
      </c>
      <c r="H18" s="3" t="s">
        <v>661</v>
      </c>
      <c r="I18" s="3">
        <v>2</v>
      </c>
      <c r="J18" s="3"/>
      <c r="K18" s="3"/>
      <c r="L18" s="3"/>
      <c r="M18" s="3"/>
      <c r="N18" s="3"/>
      <c r="O18" s="3">
        <v>7</v>
      </c>
      <c r="P18" s="3">
        <v>3</v>
      </c>
      <c r="Q18" s="3">
        <v>1</v>
      </c>
      <c r="R18" s="6">
        <v>2050.33</v>
      </c>
      <c r="S18" s="5">
        <v>-0.1774</v>
      </c>
    </row>
    <row r="19" spans="1:19">
      <c r="A19" s="3" t="s">
        <v>1229</v>
      </c>
      <c r="B19" s="3"/>
      <c r="C19" s="3">
        <v>9</v>
      </c>
      <c r="D19" s="3">
        <v>1</v>
      </c>
      <c r="E19" s="3" t="s">
        <v>59</v>
      </c>
      <c r="F19" s="3" t="s">
        <v>708</v>
      </c>
      <c r="G19" s="3" t="s">
        <v>29</v>
      </c>
      <c r="H19" s="3" t="s">
        <v>23</v>
      </c>
      <c r="I19" s="3">
        <v>1</v>
      </c>
      <c r="J19" s="3"/>
      <c r="K19" s="3"/>
      <c r="L19" s="3"/>
      <c r="M19" s="3"/>
      <c r="N19" s="3"/>
      <c r="O19" s="3">
        <v>8</v>
      </c>
      <c r="P19" s="3">
        <v>3</v>
      </c>
      <c r="Q19" s="3">
        <v>1</v>
      </c>
      <c r="R19" s="6">
        <v>2696184.83</v>
      </c>
      <c r="S19" s="5">
        <v>8.5099999999999995E-2</v>
      </c>
    </row>
    <row r="20" spans="1:19">
      <c r="A20" s="3" t="s">
        <v>2871</v>
      </c>
      <c r="B20" s="3"/>
      <c r="C20" s="3">
        <v>8</v>
      </c>
      <c r="D20" s="3">
        <v>1</v>
      </c>
      <c r="E20" s="3" t="s">
        <v>88</v>
      </c>
      <c r="F20" s="3" t="s">
        <v>659</v>
      </c>
      <c r="G20" s="3" t="s">
        <v>660</v>
      </c>
      <c r="H20" s="3" t="s">
        <v>661</v>
      </c>
      <c r="I20" s="3">
        <v>1</v>
      </c>
      <c r="J20" s="3"/>
      <c r="K20" s="3"/>
      <c r="L20" s="3"/>
      <c r="M20" s="3"/>
      <c r="N20" s="3"/>
      <c r="O20" s="3">
        <v>8</v>
      </c>
      <c r="P20" s="3">
        <v>3</v>
      </c>
      <c r="Q20" s="3">
        <v>1</v>
      </c>
      <c r="R20" s="3"/>
      <c r="S20" s="5">
        <v>-0.21920000000000001</v>
      </c>
    </row>
    <row r="21" spans="1:19">
      <c r="A21" s="3" t="s">
        <v>1227</v>
      </c>
      <c r="B21" s="3"/>
      <c r="C21" s="3">
        <v>8</v>
      </c>
      <c r="D21" s="3">
        <v>2</v>
      </c>
      <c r="E21" s="3" t="s">
        <v>893</v>
      </c>
      <c r="F21" s="3" t="s">
        <v>2738</v>
      </c>
      <c r="G21" s="3" t="s">
        <v>2414</v>
      </c>
      <c r="H21" s="3" t="s">
        <v>23</v>
      </c>
      <c r="I21" s="3">
        <v>2</v>
      </c>
      <c r="J21" s="3"/>
      <c r="K21" s="3"/>
      <c r="L21" s="3"/>
      <c r="M21" s="3"/>
      <c r="N21" s="3"/>
      <c r="O21" s="3">
        <v>8</v>
      </c>
      <c r="P21" s="3">
        <v>3</v>
      </c>
      <c r="Q21" s="3">
        <v>1</v>
      </c>
      <c r="R21" s="3"/>
      <c r="S21" s="3"/>
    </row>
    <row r="22" spans="1:19">
      <c r="A22" s="3" t="s">
        <v>1225</v>
      </c>
      <c r="B22" s="3"/>
      <c r="C22" s="3">
        <v>14</v>
      </c>
      <c r="D22" s="3">
        <v>3</v>
      </c>
      <c r="E22" s="3" t="s">
        <v>838</v>
      </c>
      <c r="F22" s="3" t="s">
        <v>3879</v>
      </c>
      <c r="G22" s="3" t="s">
        <v>3666</v>
      </c>
      <c r="H22" s="3"/>
      <c r="I22" s="3">
        <v>3</v>
      </c>
      <c r="J22" s="3"/>
      <c r="K22" s="4">
        <v>2047</v>
      </c>
      <c r="L22" s="3">
        <v>118</v>
      </c>
      <c r="M22" s="3" t="s">
        <v>24</v>
      </c>
      <c r="N22" s="3" t="s">
        <v>25</v>
      </c>
      <c r="O22" s="3">
        <v>11</v>
      </c>
      <c r="P22" s="3">
        <v>3</v>
      </c>
      <c r="Q22" s="3">
        <v>1</v>
      </c>
      <c r="R22" s="6">
        <v>10713587.17</v>
      </c>
      <c r="S22" s="5">
        <v>-0.152</v>
      </c>
    </row>
    <row r="23" spans="1:19">
      <c r="A23" s="3" t="s">
        <v>1223</v>
      </c>
      <c r="B23" s="3"/>
      <c r="C23" s="3">
        <v>12</v>
      </c>
      <c r="D23" s="3">
        <v>3</v>
      </c>
      <c r="E23" s="3" t="s">
        <v>442</v>
      </c>
      <c r="F23" s="3" t="s">
        <v>3873</v>
      </c>
      <c r="G23" s="3" t="s">
        <v>3666</v>
      </c>
      <c r="H23" s="3"/>
      <c r="I23" s="3">
        <v>3</v>
      </c>
      <c r="J23" s="3"/>
      <c r="K23" s="3">
        <v>946</v>
      </c>
      <c r="L23" s="3">
        <v>58</v>
      </c>
      <c r="M23" s="3" t="s">
        <v>698</v>
      </c>
      <c r="N23" s="3" t="s">
        <v>25</v>
      </c>
      <c r="O23" s="3">
        <v>11</v>
      </c>
      <c r="P23" s="3">
        <v>3</v>
      </c>
      <c r="Q23" s="3">
        <v>1</v>
      </c>
      <c r="R23" s="6">
        <v>10825651.83</v>
      </c>
      <c r="S23" s="5">
        <v>-1.9900000000000001E-2</v>
      </c>
    </row>
    <row r="24" spans="1:19">
      <c r="A24" s="3" t="s">
        <v>1221</v>
      </c>
      <c r="B24" s="3"/>
      <c r="C24" s="3">
        <v>13</v>
      </c>
      <c r="D24" s="3">
        <v>3</v>
      </c>
      <c r="E24" s="3" t="s">
        <v>59</v>
      </c>
      <c r="F24" s="3" t="s">
        <v>2774</v>
      </c>
      <c r="G24" s="3" t="s">
        <v>2414</v>
      </c>
      <c r="H24" s="3"/>
      <c r="I24" s="3">
        <v>3</v>
      </c>
      <c r="J24" s="3"/>
      <c r="K24" s="3"/>
      <c r="L24" s="3"/>
      <c r="M24" s="3"/>
      <c r="N24" s="3"/>
      <c r="O24" s="3">
        <v>11</v>
      </c>
      <c r="P24" s="3">
        <v>5</v>
      </c>
      <c r="Q24" s="3">
        <v>1</v>
      </c>
      <c r="R24" s="3"/>
      <c r="S24" s="5">
        <v>-0.33560000000000001</v>
      </c>
    </row>
    <row r="25" spans="1:19">
      <c r="A25" s="3" t="s">
        <v>1219</v>
      </c>
      <c r="B25" s="3"/>
      <c r="C25" s="3">
        <v>23</v>
      </c>
      <c r="D25" s="3">
        <v>1</v>
      </c>
      <c r="E25" s="3" t="s">
        <v>27</v>
      </c>
      <c r="F25" s="3" t="s">
        <v>3886</v>
      </c>
      <c r="G25" s="3" t="s">
        <v>3666</v>
      </c>
      <c r="H25" s="3" t="s">
        <v>318</v>
      </c>
      <c r="I25" s="3">
        <v>1</v>
      </c>
      <c r="J25" s="3"/>
      <c r="K25" s="3"/>
      <c r="L25" s="3"/>
      <c r="M25" s="3"/>
      <c r="N25" s="3"/>
      <c r="O25" s="3">
        <v>23</v>
      </c>
      <c r="P25" s="3">
        <v>6</v>
      </c>
      <c r="Q25" s="3">
        <v>1</v>
      </c>
      <c r="R25" s="4">
        <v>9358144</v>
      </c>
      <c r="S25" s="5">
        <v>-9.4299999999999995E-2</v>
      </c>
    </row>
    <row r="26" spans="1:19">
      <c r="A26" s="3" t="s">
        <v>1216</v>
      </c>
      <c r="B26" s="3"/>
      <c r="C26" s="3">
        <v>28</v>
      </c>
      <c r="D26" s="3">
        <v>4</v>
      </c>
      <c r="E26" s="3" t="s">
        <v>983</v>
      </c>
      <c r="F26" s="3" t="s">
        <v>984</v>
      </c>
      <c r="G26" s="3" t="s">
        <v>29</v>
      </c>
      <c r="H26" s="3" t="s">
        <v>39</v>
      </c>
      <c r="I26" s="3">
        <v>4</v>
      </c>
      <c r="J26" s="3">
        <v>12</v>
      </c>
      <c r="K26" s="3"/>
      <c r="L26" s="3"/>
      <c r="M26" s="3"/>
      <c r="N26" s="3"/>
      <c r="O26" s="3">
        <v>27</v>
      </c>
      <c r="P26" s="3">
        <v>6</v>
      </c>
      <c r="Q26" s="3">
        <v>1</v>
      </c>
      <c r="R26" s="3"/>
      <c r="S26" s="3"/>
    </row>
    <row r="27" spans="1:19">
      <c r="A27" s="3" t="s">
        <v>1216</v>
      </c>
      <c r="B27" s="3"/>
      <c r="C27" s="3">
        <v>34</v>
      </c>
      <c r="D27" s="3">
        <v>1</v>
      </c>
      <c r="E27" s="3" t="s">
        <v>70</v>
      </c>
      <c r="F27" s="3" t="s">
        <v>4098</v>
      </c>
      <c r="G27" s="3" t="s">
        <v>4031</v>
      </c>
      <c r="H27" s="3" t="s">
        <v>4099</v>
      </c>
      <c r="I27" s="3">
        <v>1</v>
      </c>
      <c r="J27" s="3"/>
      <c r="K27" s="3"/>
      <c r="L27" s="3"/>
      <c r="M27" s="3"/>
      <c r="N27" s="3"/>
      <c r="O27" s="3">
        <v>28</v>
      </c>
      <c r="P27" s="3">
        <v>6</v>
      </c>
      <c r="Q27" s="3">
        <v>1</v>
      </c>
      <c r="R27" s="6">
        <v>3219.5</v>
      </c>
      <c r="S27" s="5">
        <v>-0.2321</v>
      </c>
    </row>
    <row r="28" spans="1:19">
      <c r="A28" s="3" t="s">
        <v>3900</v>
      </c>
      <c r="B28" s="3"/>
      <c r="C28" s="3">
        <v>38</v>
      </c>
      <c r="D28" s="3">
        <v>9</v>
      </c>
      <c r="E28" s="3" t="s">
        <v>1065</v>
      </c>
      <c r="F28" s="3" t="s">
        <v>4101</v>
      </c>
      <c r="G28" s="3" t="s">
        <v>4031</v>
      </c>
      <c r="H28" s="3" t="s">
        <v>54</v>
      </c>
      <c r="I28" s="3">
        <v>9</v>
      </c>
      <c r="J28" s="3"/>
      <c r="K28" s="3"/>
      <c r="L28" s="3"/>
      <c r="M28" s="3"/>
      <c r="N28" s="3"/>
      <c r="O28" s="3">
        <v>37</v>
      </c>
      <c r="P28" s="3">
        <v>6</v>
      </c>
      <c r="Q28" s="3">
        <v>1</v>
      </c>
      <c r="R28" s="6">
        <v>1124233442.1700001</v>
      </c>
      <c r="S28" s="5">
        <v>-1.4800000000000001E-2</v>
      </c>
    </row>
    <row r="29" spans="1:19">
      <c r="A29" s="3" t="s">
        <v>1214</v>
      </c>
      <c r="B29" s="3"/>
      <c r="C29" s="3">
        <v>24</v>
      </c>
      <c r="D29" s="3">
        <v>4</v>
      </c>
      <c r="E29" s="3" t="s">
        <v>636</v>
      </c>
      <c r="F29" s="3" t="s">
        <v>948</v>
      </c>
      <c r="G29" s="3" t="s">
        <v>29</v>
      </c>
      <c r="H29" s="3" t="s">
        <v>39</v>
      </c>
      <c r="I29" s="3">
        <v>4</v>
      </c>
      <c r="J29" s="3"/>
      <c r="K29" s="3"/>
      <c r="L29" s="3"/>
      <c r="M29" s="3"/>
      <c r="N29" s="3"/>
      <c r="O29" s="3">
        <v>24</v>
      </c>
      <c r="P29" s="3">
        <v>7</v>
      </c>
      <c r="Q29" s="3">
        <v>1</v>
      </c>
      <c r="R29" s="3"/>
      <c r="S29" s="3"/>
    </row>
    <row r="30" spans="1:19">
      <c r="A30" s="3" t="s">
        <v>1212</v>
      </c>
      <c r="B30" s="3"/>
      <c r="C30" s="3">
        <v>34</v>
      </c>
      <c r="D30" s="3">
        <v>1</v>
      </c>
      <c r="E30" s="3" t="s">
        <v>653</v>
      </c>
      <c r="F30" s="3" t="s">
        <v>1024</v>
      </c>
      <c r="G30" s="3" t="s">
        <v>29</v>
      </c>
      <c r="H30" s="3" t="s">
        <v>1025</v>
      </c>
      <c r="I30" s="3">
        <v>1</v>
      </c>
      <c r="J30" s="3">
        <v>9</v>
      </c>
      <c r="K30" s="3"/>
      <c r="L30" s="3"/>
      <c r="M30" s="3"/>
      <c r="N30" s="3"/>
      <c r="O30" s="3">
        <v>29</v>
      </c>
      <c r="P30" s="3">
        <v>7</v>
      </c>
      <c r="Q30" s="3">
        <v>1</v>
      </c>
      <c r="R30" s="3"/>
      <c r="S30" s="3"/>
    </row>
    <row r="31" spans="1:19">
      <c r="A31" s="3" t="s">
        <v>1208</v>
      </c>
      <c r="B31" s="3"/>
      <c r="C31" s="3">
        <v>26</v>
      </c>
      <c r="D31" s="3">
        <v>1</v>
      </c>
      <c r="E31" s="3" t="s">
        <v>263</v>
      </c>
      <c r="F31" s="3" t="s">
        <v>961</v>
      </c>
      <c r="G31" s="3" t="s">
        <v>29</v>
      </c>
      <c r="H31" s="3" t="s">
        <v>39</v>
      </c>
      <c r="I31" s="3">
        <v>1</v>
      </c>
      <c r="J31" s="3"/>
      <c r="K31" s="3"/>
      <c r="L31" s="3"/>
      <c r="M31" s="3"/>
      <c r="N31" s="3"/>
      <c r="O31" s="3">
        <v>23</v>
      </c>
      <c r="P31" s="3">
        <v>8</v>
      </c>
      <c r="Q31" s="3">
        <v>1</v>
      </c>
      <c r="R31" s="3"/>
      <c r="S31" s="3"/>
    </row>
    <row r="32" spans="1:19">
      <c r="A32" s="3" t="s">
        <v>1210</v>
      </c>
      <c r="B32" s="3"/>
      <c r="C32" s="3">
        <v>38</v>
      </c>
      <c r="D32" s="3">
        <v>1</v>
      </c>
      <c r="E32" s="3" t="s">
        <v>925</v>
      </c>
      <c r="F32" s="3" t="s">
        <v>1033</v>
      </c>
      <c r="G32" s="3" t="s">
        <v>29</v>
      </c>
      <c r="H32" s="3" t="s">
        <v>318</v>
      </c>
      <c r="I32" s="3">
        <v>1</v>
      </c>
      <c r="J32" s="3">
        <v>20</v>
      </c>
      <c r="K32" s="3"/>
      <c r="L32" s="3"/>
      <c r="M32" s="3"/>
      <c r="N32" s="3"/>
      <c r="O32" s="3">
        <v>37</v>
      </c>
      <c r="P32" s="3">
        <v>8</v>
      </c>
      <c r="Q32" s="3">
        <v>1</v>
      </c>
      <c r="R32" s="3"/>
      <c r="S32" s="3"/>
    </row>
    <row r="33" spans="1:19">
      <c r="A33" s="3" t="s">
        <v>1206</v>
      </c>
      <c r="B33" s="3"/>
      <c r="C33" s="3">
        <v>45</v>
      </c>
      <c r="D33" s="3">
        <v>5</v>
      </c>
      <c r="E33" s="3" t="s">
        <v>73</v>
      </c>
      <c r="F33" s="3" t="s">
        <v>1063</v>
      </c>
      <c r="G33" s="3" t="s">
        <v>29</v>
      </c>
      <c r="H33" s="3" t="s">
        <v>39</v>
      </c>
      <c r="I33" s="3">
        <v>5</v>
      </c>
      <c r="J33" s="3">
        <v>14</v>
      </c>
      <c r="K33" s="3"/>
      <c r="L33" s="3"/>
      <c r="M33" s="3"/>
      <c r="N33" s="3"/>
      <c r="O33" s="3">
        <v>41</v>
      </c>
      <c r="P33" s="3">
        <v>8</v>
      </c>
      <c r="Q33" s="3">
        <v>1</v>
      </c>
      <c r="R33" s="3"/>
      <c r="S33" s="3"/>
    </row>
    <row r="34" spans="1:19">
      <c r="A34" s="3" t="s">
        <v>1206</v>
      </c>
      <c r="B34" s="3"/>
      <c r="C34" s="3">
        <v>12</v>
      </c>
      <c r="D34" s="3">
        <v>2</v>
      </c>
      <c r="E34" s="3" t="s">
        <v>2771</v>
      </c>
      <c r="F34" s="3" t="s">
        <v>2772</v>
      </c>
      <c r="G34" s="3" t="s">
        <v>2538</v>
      </c>
      <c r="H34" s="3" t="s">
        <v>39</v>
      </c>
      <c r="I34" s="3">
        <v>2</v>
      </c>
      <c r="J34" s="3"/>
      <c r="K34" s="3"/>
      <c r="L34" s="3"/>
      <c r="M34" s="3"/>
      <c r="N34" s="3"/>
      <c r="O34" s="3">
        <v>11</v>
      </c>
      <c r="P34" s="3">
        <v>9</v>
      </c>
      <c r="Q34" s="3">
        <v>1</v>
      </c>
      <c r="R34" s="3"/>
      <c r="S34" s="3"/>
    </row>
    <row r="35" spans="1:19">
      <c r="A35" s="3" t="s">
        <v>3897</v>
      </c>
      <c r="B35" s="3"/>
      <c r="C35" s="3">
        <v>12</v>
      </c>
      <c r="D35" s="3">
        <v>2</v>
      </c>
      <c r="E35" s="3" t="s">
        <v>2771</v>
      </c>
      <c r="F35" s="3" t="s">
        <v>2772</v>
      </c>
      <c r="G35" s="3" t="s">
        <v>2538</v>
      </c>
      <c r="H35" s="3" t="s">
        <v>39</v>
      </c>
      <c r="I35" s="3">
        <v>2</v>
      </c>
      <c r="J35" s="3"/>
      <c r="K35" s="3"/>
      <c r="L35" s="3"/>
      <c r="M35" s="3"/>
      <c r="N35" s="3"/>
      <c r="O35" s="3">
        <v>11</v>
      </c>
      <c r="P35" s="3">
        <v>9</v>
      </c>
      <c r="Q35" s="3">
        <v>1</v>
      </c>
      <c r="R35" s="3"/>
      <c r="S35" s="3"/>
    </row>
    <row r="36" spans="1:19">
      <c r="A36" s="3" t="s">
        <v>1204</v>
      </c>
      <c r="B36" s="3"/>
      <c r="C36" s="3">
        <v>26</v>
      </c>
      <c r="D36" s="3">
        <v>1</v>
      </c>
      <c r="E36" s="3" t="s">
        <v>117</v>
      </c>
      <c r="F36" s="3" t="s">
        <v>965</v>
      </c>
      <c r="G36" s="3" t="s">
        <v>29</v>
      </c>
      <c r="H36" s="3"/>
      <c r="I36" s="3">
        <v>1</v>
      </c>
      <c r="J36" s="3">
        <v>15</v>
      </c>
      <c r="K36" s="3"/>
      <c r="L36" s="3"/>
      <c r="M36" s="3"/>
      <c r="N36" s="3"/>
      <c r="O36" s="3">
        <v>26</v>
      </c>
      <c r="P36" s="3">
        <v>10</v>
      </c>
      <c r="Q36" s="3">
        <v>1</v>
      </c>
      <c r="R36" s="3"/>
      <c r="S36" s="3"/>
    </row>
    <row r="37" spans="1:19">
      <c r="A37" s="3" t="s">
        <v>2869</v>
      </c>
      <c r="B37" s="3"/>
      <c r="C37" s="3">
        <v>43</v>
      </c>
      <c r="D37" s="3">
        <v>12</v>
      </c>
      <c r="E37" s="3" t="s">
        <v>533</v>
      </c>
      <c r="F37" s="3" t="s">
        <v>2843</v>
      </c>
      <c r="G37" s="3" t="s">
        <v>2405</v>
      </c>
      <c r="H37" s="3" t="s">
        <v>39</v>
      </c>
      <c r="I37" s="3">
        <v>12</v>
      </c>
      <c r="J37" s="3"/>
      <c r="K37" s="3">
        <v>0</v>
      </c>
      <c r="L37" s="3">
        <v>2</v>
      </c>
      <c r="M37" s="3"/>
      <c r="N37" s="3" t="s">
        <v>77</v>
      </c>
      <c r="O37" s="3">
        <v>38</v>
      </c>
      <c r="P37" s="3">
        <v>10</v>
      </c>
      <c r="Q37" s="3">
        <v>1</v>
      </c>
      <c r="R37" s="3"/>
      <c r="S37" s="3"/>
    </row>
    <row r="38" spans="1:19">
      <c r="A38" s="3" t="s">
        <v>2869</v>
      </c>
      <c r="B38" s="3"/>
      <c r="C38" s="3">
        <v>79</v>
      </c>
      <c r="D38" s="3">
        <v>3</v>
      </c>
      <c r="E38" s="3" t="s">
        <v>1133</v>
      </c>
      <c r="F38" s="3" t="s">
        <v>1134</v>
      </c>
      <c r="G38" s="3" t="s">
        <v>29</v>
      </c>
      <c r="H38" s="3" t="s">
        <v>39</v>
      </c>
      <c r="I38" s="3">
        <v>3</v>
      </c>
      <c r="J38" s="3"/>
      <c r="K38" s="3"/>
      <c r="L38" s="3"/>
      <c r="M38" s="3"/>
      <c r="N38" s="3"/>
      <c r="O38" s="3">
        <v>36</v>
      </c>
      <c r="P38" s="3">
        <v>11</v>
      </c>
      <c r="Q38" s="3">
        <v>1</v>
      </c>
      <c r="R38" s="3"/>
      <c r="S38" s="3"/>
    </row>
    <row r="39" spans="1:19">
      <c r="A39" s="3" t="s">
        <v>1202</v>
      </c>
      <c r="B39" s="3"/>
      <c r="C39" s="3">
        <v>77</v>
      </c>
      <c r="D39" s="3">
        <v>1</v>
      </c>
      <c r="E39" s="3" t="s">
        <v>735</v>
      </c>
      <c r="F39" s="3" t="s">
        <v>1128</v>
      </c>
      <c r="G39" s="3" t="s">
        <v>29</v>
      </c>
      <c r="H39" s="3" t="s">
        <v>1129</v>
      </c>
      <c r="I39" s="3">
        <v>1</v>
      </c>
      <c r="J39" s="3">
        <v>8</v>
      </c>
      <c r="K39" s="3"/>
      <c r="L39" s="3"/>
      <c r="M39" s="3"/>
      <c r="N39" s="3"/>
      <c r="O39" s="3">
        <v>77</v>
      </c>
      <c r="P39" s="3">
        <v>11</v>
      </c>
      <c r="Q39" s="3">
        <v>1</v>
      </c>
      <c r="R39" s="3"/>
      <c r="S39" s="3"/>
    </row>
    <row r="40" spans="1:19">
      <c r="A40" s="3" t="s">
        <v>2867</v>
      </c>
      <c r="B40" s="3"/>
      <c r="C40" s="3">
        <v>28</v>
      </c>
      <c r="D40" s="3">
        <v>3</v>
      </c>
      <c r="E40" s="3" t="s">
        <v>59</v>
      </c>
      <c r="F40" s="3" t="s">
        <v>986</v>
      </c>
      <c r="G40" s="3" t="s">
        <v>29</v>
      </c>
      <c r="H40" s="3" t="s">
        <v>39</v>
      </c>
      <c r="I40" s="3">
        <v>3</v>
      </c>
      <c r="J40" s="3"/>
      <c r="K40" s="3">
        <v>0</v>
      </c>
      <c r="L40" s="3">
        <v>1</v>
      </c>
      <c r="M40" s="3"/>
      <c r="N40" s="3" t="s">
        <v>40</v>
      </c>
      <c r="O40" s="3">
        <v>28</v>
      </c>
      <c r="P40" s="3">
        <v>12</v>
      </c>
      <c r="Q40" s="3">
        <v>1</v>
      </c>
      <c r="R40" s="3"/>
      <c r="S40" s="3"/>
    </row>
    <row r="41" spans="1:19">
      <c r="A41" s="3" t="s">
        <v>1199</v>
      </c>
      <c r="B41" s="3"/>
      <c r="C41" s="3">
        <v>83</v>
      </c>
      <c r="D41" s="3">
        <v>13</v>
      </c>
      <c r="E41" s="3" t="s">
        <v>371</v>
      </c>
      <c r="F41" s="3" t="s">
        <v>1142</v>
      </c>
      <c r="G41" s="3" t="s">
        <v>29</v>
      </c>
      <c r="H41" s="3" t="s">
        <v>373</v>
      </c>
      <c r="I41" s="3">
        <v>13</v>
      </c>
      <c r="J41" s="3"/>
      <c r="K41" s="3">
        <v>12</v>
      </c>
      <c r="L41" s="3">
        <v>2</v>
      </c>
      <c r="M41" s="3" t="s">
        <v>698</v>
      </c>
      <c r="N41" s="3" t="s">
        <v>40</v>
      </c>
      <c r="O41" s="3">
        <v>82</v>
      </c>
      <c r="P41" s="3">
        <v>13</v>
      </c>
      <c r="Q41" s="3">
        <v>1</v>
      </c>
      <c r="R41" s="6">
        <v>13862393.33</v>
      </c>
      <c r="S41" s="5">
        <v>-0.1842</v>
      </c>
    </row>
    <row r="42" spans="1:19">
      <c r="A42" s="3" t="s">
        <v>1196</v>
      </c>
      <c r="B42" s="3"/>
      <c r="C42" s="3">
        <v>43</v>
      </c>
      <c r="D42" s="3">
        <v>1</v>
      </c>
      <c r="E42" s="3" t="s">
        <v>653</v>
      </c>
      <c r="F42" s="3" t="s">
        <v>1057</v>
      </c>
      <c r="G42" s="3" t="s">
        <v>29</v>
      </c>
      <c r="H42" s="3" t="s">
        <v>39</v>
      </c>
      <c r="I42" s="3">
        <v>1</v>
      </c>
      <c r="J42" s="3"/>
      <c r="K42" s="3">
        <v>0</v>
      </c>
      <c r="L42" s="3">
        <v>1</v>
      </c>
      <c r="M42" s="3"/>
      <c r="N42" s="3" t="s">
        <v>25</v>
      </c>
      <c r="O42" s="3">
        <v>43</v>
      </c>
      <c r="P42" s="3">
        <v>14</v>
      </c>
      <c r="Q42" s="3">
        <v>1</v>
      </c>
      <c r="R42" s="3"/>
      <c r="S42" s="3"/>
    </row>
    <row r="43" spans="1:19">
      <c r="A43" s="3" t="s">
        <v>1191</v>
      </c>
      <c r="B43" s="3"/>
      <c r="C43" s="3">
        <v>65</v>
      </c>
      <c r="D43" s="3">
        <v>10</v>
      </c>
      <c r="E43" s="3" t="s">
        <v>952</v>
      </c>
      <c r="F43" s="3" t="s">
        <v>1110</v>
      </c>
      <c r="G43" s="3" t="s">
        <v>29</v>
      </c>
      <c r="H43" s="3" t="s">
        <v>852</v>
      </c>
      <c r="I43" s="3">
        <v>10</v>
      </c>
      <c r="J43" s="3"/>
      <c r="K43" s="3"/>
      <c r="L43" s="3"/>
      <c r="M43" s="3"/>
      <c r="N43" s="3"/>
      <c r="O43" s="3">
        <v>58</v>
      </c>
      <c r="P43" s="3">
        <v>15</v>
      </c>
      <c r="Q43" s="3">
        <v>1</v>
      </c>
      <c r="R43" s="4">
        <v>4787</v>
      </c>
      <c r="S43" s="5">
        <v>3.1703999999999999</v>
      </c>
    </row>
    <row r="44" spans="1:19">
      <c r="A44" s="3" t="s">
        <v>1191</v>
      </c>
      <c r="B44" s="3"/>
      <c r="C44" s="3">
        <v>87</v>
      </c>
      <c r="D44" s="3">
        <v>33</v>
      </c>
      <c r="E44" s="3" t="s">
        <v>174</v>
      </c>
      <c r="F44" s="3" t="s">
        <v>3894</v>
      </c>
      <c r="G44" s="3" t="s">
        <v>3666</v>
      </c>
      <c r="H44" s="3"/>
      <c r="I44" s="3">
        <v>33</v>
      </c>
      <c r="J44" s="3"/>
      <c r="K44" s="4">
        <v>4181</v>
      </c>
      <c r="L44" s="3">
        <v>46</v>
      </c>
      <c r="M44" s="3" t="s">
        <v>24</v>
      </c>
      <c r="N44" s="3" t="s">
        <v>25</v>
      </c>
      <c r="O44" s="3">
        <v>78</v>
      </c>
      <c r="P44" s="3">
        <v>19</v>
      </c>
      <c r="Q44" s="3">
        <v>1</v>
      </c>
      <c r="R44" s="4">
        <v>32118841</v>
      </c>
      <c r="S44" s="5">
        <v>-8.9300000000000004E-2</v>
      </c>
    </row>
    <row r="45" spans="1:19">
      <c r="A45" s="3" t="s">
        <v>1194</v>
      </c>
      <c r="B45" s="3"/>
      <c r="C45" s="3">
        <v>76</v>
      </c>
      <c r="D45" s="3">
        <v>8</v>
      </c>
      <c r="E45" s="3" t="s">
        <v>307</v>
      </c>
      <c r="F45" s="3" t="s">
        <v>1123</v>
      </c>
      <c r="G45" s="3" t="s">
        <v>29</v>
      </c>
      <c r="H45" s="3" t="s">
        <v>95</v>
      </c>
      <c r="I45" s="3">
        <v>8</v>
      </c>
      <c r="J45" s="3">
        <v>12</v>
      </c>
      <c r="K45" s="3"/>
      <c r="L45" s="3"/>
      <c r="M45" s="3"/>
      <c r="N45" s="3"/>
      <c r="O45" s="3">
        <v>55</v>
      </c>
      <c r="P45" s="3">
        <v>25</v>
      </c>
      <c r="Q45" s="3">
        <v>1</v>
      </c>
      <c r="R45" s="3"/>
      <c r="S45" s="5">
        <v>6.1372999999999998</v>
      </c>
    </row>
    <row r="46" spans="1:19">
      <c r="A46" s="3" t="s">
        <v>1194</v>
      </c>
      <c r="B46" s="3"/>
      <c r="C46" s="3">
        <v>73</v>
      </c>
      <c r="D46" s="3">
        <v>5</v>
      </c>
      <c r="E46" s="3" t="s">
        <v>482</v>
      </c>
      <c r="F46" s="3" t="s">
        <v>1119</v>
      </c>
      <c r="G46" s="3" t="s">
        <v>29</v>
      </c>
      <c r="H46" s="3" t="s">
        <v>23</v>
      </c>
      <c r="I46" s="3">
        <v>5</v>
      </c>
      <c r="J46" s="3">
        <v>11</v>
      </c>
      <c r="K46" s="3"/>
      <c r="L46" s="3"/>
      <c r="M46" s="3"/>
      <c r="N46" s="3"/>
      <c r="O46" s="3">
        <v>65</v>
      </c>
      <c r="P46" s="3">
        <v>27</v>
      </c>
      <c r="Q46" s="3">
        <v>1</v>
      </c>
      <c r="R46" s="3"/>
      <c r="S46" s="3"/>
    </row>
    <row r="47" spans="1:19">
      <c r="A47" s="3" t="s">
        <v>1189</v>
      </c>
      <c r="B47" s="3"/>
      <c r="C47" s="3">
        <v>13</v>
      </c>
      <c r="D47" s="3">
        <v>1</v>
      </c>
      <c r="E47" s="3" t="s">
        <v>2782</v>
      </c>
      <c r="F47" s="3" t="s">
        <v>2783</v>
      </c>
      <c r="G47" s="3" t="s">
        <v>2405</v>
      </c>
      <c r="H47" s="3" t="s">
        <v>23</v>
      </c>
      <c r="I47" s="3">
        <v>1</v>
      </c>
      <c r="J47" s="3"/>
      <c r="K47" s="3"/>
      <c r="L47" s="3"/>
      <c r="M47" s="3"/>
      <c r="N47" s="3"/>
      <c r="O47" s="3">
        <v>7</v>
      </c>
      <c r="P47" s="3">
        <v>1</v>
      </c>
      <c r="Q47" s="3">
        <v>2</v>
      </c>
      <c r="R47" s="3"/>
      <c r="S47" s="3"/>
    </row>
    <row r="48" spans="1:19">
      <c r="A48" s="3" t="s">
        <v>1187</v>
      </c>
      <c r="B48" s="3"/>
      <c r="C48" s="3">
        <v>9</v>
      </c>
      <c r="D48" s="3">
        <v>2</v>
      </c>
      <c r="E48" s="3" t="s">
        <v>530</v>
      </c>
      <c r="F48" s="3" t="s">
        <v>2744</v>
      </c>
      <c r="G48" s="3" t="s">
        <v>2405</v>
      </c>
      <c r="H48" s="3" t="s">
        <v>23</v>
      </c>
      <c r="I48" s="3">
        <v>2</v>
      </c>
      <c r="J48" s="3"/>
      <c r="K48" s="3"/>
      <c r="L48" s="3"/>
      <c r="M48" s="3"/>
      <c r="N48" s="3"/>
      <c r="O48" s="3">
        <v>7</v>
      </c>
      <c r="P48" s="3">
        <v>1</v>
      </c>
      <c r="Q48" s="3">
        <v>2</v>
      </c>
      <c r="R48" s="3"/>
      <c r="S48" s="3"/>
    </row>
    <row r="49" spans="1:19">
      <c r="A49" s="3" t="s">
        <v>1185</v>
      </c>
      <c r="B49" s="3"/>
      <c r="C49" s="3">
        <v>12</v>
      </c>
      <c r="D49" s="3">
        <v>1</v>
      </c>
      <c r="E49" s="3" t="s">
        <v>73</v>
      </c>
      <c r="F49" s="3" t="s">
        <v>3877</v>
      </c>
      <c r="G49" s="3" t="s">
        <v>3666</v>
      </c>
      <c r="H49" s="3" t="s">
        <v>1193</v>
      </c>
      <c r="I49" s="3">
        <v>1</v>
      </c>
      <c r="J49" s="3"/>
      <c r="K49" s="3"/>
      <c r="L49" s="3"/>
      <c r="M49" s="3"/>
      <c r="N49" s="3"/>
      <c r="O49" s="3">
        <v>11</v>
      </c>
      <c r="P49" s="3">
        <v>1</v>
      </c>
      <c r="Q49" s="3">
        <v>2</v>
      </c>
      <c r="R49" s="6">
        <v>2474.67</v>
      </c>
      <c r="S49" s="5">
        <v>-0.30480000000000002</v>
      </c>
    </row>
    <row r="50" spans="1:19">
      <c r="A50" s="3" t="s">
        <v>1181</v>
      </c>
      <c r="B50" s="3"/>
      <c r="C50" s="3">
        <v>19</v>
      </c>
      <c r="D50" s="3">
        <v>2</v>
      </c>
      <c r="E50" s="3" t="s">
        <v>2818</v>
      </c>
      <c r="F50" s="3" t="s">
        <v>2819</v>
      </c>
      <c r="G50" s="3" t="s">
        <v>2414</v>
      </c>
      <c r="H50" s="3"/>
      <c r="I50" s="3">
        <v>2</v>
      </c>
      <c r="J50" s="3"/>
      <c r="K50" s="3">
        <v>0</v>
      </c>
      <c r="L50" s="3">
        <v>3</v>
      </c>
      <c r="M50" s="3"/>
      <c r="N50" s="3" t="s">
        <v>40</v>
      </c>
      <c r="O50" s="3">
        <v>14</v>
      </c>
      <c r="P50" s="3">
        <v>3</v>
      </c>
      <c r="Q50" s="3">
        <v>2</v>
      </c>
      <c r="R50" s="3"/>
      <c r="S50" s="3"/>
    </row>
    <row r="51" spans="1:19">
      <c r="A51" s="3" t="s">
        <v>1183</v>
      </c>
      <c r="B51" s="3"/>
      <c r="C51" s="3">
        <v>22</v>
      </c>
      <c r="D51" s="3">
        <v>4</v>
      </c>
      <c r="E51" s="3" t="s">
        <v>70</v>
      </c>
      <c r="F51" s="3" t="s">
        <v>2824</v>
      </c>
      <c r="G51" s="3" t="s">
        <v>2825</v>
      </c>
      <c r="H51" s="3" t="s">
        <v>2826</v>
      </c>
      <c r="I51" s="3">
        <v>4</v>
      </c>
      <c r="J51" s="3"/>
      <c r="K51" s="3"/>
      <c r="L51" s="3"/>
      <c r="M51" s="3"/>
      <c r="N51" s="3"/>
      <c r="O51" s="3">
        <v>18</v>
      </c>
      <c r="P51" s="3">
        <v>3</v>
      </c>
      <c r="Q51" s="3">
        <v>2</v>
      </c>
      <c r="R51" s="3"/>
      <c r="S51" s="3"/>
    </row>
    <row r="52" spans="1:19">
      <c r="A52" s="3" t="s">
        <v>1179</v>
      </c>
      <c r="B52" s="3"/>
      <c r="C52" s="3">
        <v>17</v>
      </c>
      <c r="D52" s="3">
        <v>1</v>
      </c>
      <c r="E52" s="3" t="s">
        <v>307</v>
      </c>
      <c r="F52" s="3" t="s">
        <v>859</v>
      </c>
      <c r="G52" s="3" t="s">
        <v>29</v>
      </c>
      <c r="H52" s="3" t="s">
        <v>39</v>
      </c>
      <c r="I52" s="3">
        <v>1</v>
      </c>
      <c r="J52" s="3">
        <v>16</v>
      </c>
      <c r="K52" s="3"/>
      <c r="L52" s="3"/>
      <c r="M52" s="3"/>
      <c r="N52" s="3"/>
      <c r="O52" s="3">
        <v>17</v>
      </c>
      <c r="P52" s="3">
        <v>4</v>
      </c>
      <c r="Q52" s="3">
        <v>2</v>
      </c>
      <c r="R52" s="3"/>
      <c r="S52" s="5">
        <v>5.7500000000000002E-2</v>
      </c>
    </row>
    <row r="53" spans="1:19">
      <c r="A53" s="3" t="s">
        <v>4110</v>
      </c>
      <c r="B53" s="3"/>
      <c r="C53" s="3">
        <v>40</v>
      </c>
      <c r="D53" s="3">
        <v>12</v>
      </c>
      <c r="E53" s="3" t="s">
        <v>70</v>
      </c>
      <c r="F53" s="3" t="s">
        <v>2840</v>
      </c>
      <c r="G53" s="3" t="s">
        <v>2405</v>
      </c>
      <c r="H53" s="3" t="s">
        <v>2841</v>
      </c>
      <c r="I53" s="3">
        <v>12</v>
      </c>
      <c r="J53" s="3"/>
      <c r="K53" s="3"/>
      <c r="L53" s="3"/>
      <c r="M53" s="3"/>
      <c r="N53" s="3"/>
      <c r="O53" s="3">
        <v>29</v>
      </c>
      <c r="P53" s="3">
        <v>8</v>
      </c>
      <c r="Q53" s="3">
        <v>2</v>
      </c>
      <c r="R53" s="3"/>
      <c r="S53" s="3"/>
    </row>
    <row r="54" spans="1:19">
      <c r="A54" s="3" t="s">
        <v>1176</v>
      </c>
      <c r="B54" s="3"/>
      <c r="C54" s="3">
        <v>45</v>
      </c>
      <c r="D54" s="3">
        <v>6</v>
      </c>
      <c r="E54" s="3" t="s">
        <v>1065</v>
      </c>
      <c r="F54" s="3" t="s">
        <v>1066</v>
      </c>
      <c r="G54" s="3" t="s">
        <v>29</v>
      </c>
      <c r="H54" s="3" t="s">
        <v>39</v>
      </c>
      <c r="I54" s="3">
        <v>6</v>
      </c>
      <c r="J54" s="3"/>
      <c r="K54" s="3"/>
      <c r="L54" s="3"/>
      <c r="M54" s="3"/>
      <c r="N54" s="3"/>
      <c r="O54" s="3">
        <v>42</v>
      </c>
      <c r="P54" s="3">
        <v>8</v>
      </c>
      <c r="Q54" s="3">
        <v>2</v>
      </c>
      <c r="R54" s="3"/>
      <c r="S54" s="3"/>
    </row>
    <row r="55" spans="1:19">
      <c r="A55" s="3" t="s">
        <v>1174</v>
      </c>
      <c r="B55" s="3"/>
      <c r="C55" s="3">
        <v>29</v>
      </c>
      <c r="D55" s="3">
        <v>2</v>
      </c>
      <c r="E55" s="3" t="s">
        <v>70</v>
      </c>
      <c r="F55" s="3" t="s">
        <v>2834</v>
      </c>
      <c r="G55" s="3" t="s">
        <v>2414</v>
      </c>
      <c r="H55" s="3"/>
      <c r="I55" s="3">
        <v>2</v>
      </c>
      <c r="J55" s="3"/>
      <c r="K55" s="3"/>
      <c r="L55" s="3"/>
      <c r="M55" s="3"/>
      <c r="N55" s="3"/>
      <c r="O55" s="3">
        <v>27</v>
      </c>
      <c r="P55" s="3">
        <v>10</v>
      </c>
      <c r="Q55" s="3">
        <v>2</v>
      </c>
      <c r="R55" s="3"/>
      <c r="S55" s="5">
        <v>4.6536999999999997</v>
      </c>
    </row>
    <row r="56" spans="1:19">
      <c r="A56" s="3" t="s">
        <v>1172</v>
      </c>
      <c r="B56" s="3"/>
      <c r="C56" s="3">
        <v>53</v>
      </c>
      <c r="D56" s="3">
        <v>8</v>
      </c>
      <c r="E56" s="3" t="s">
        <v>925</v>
      </c>
      <c r="F56" s="3" t="s">
        <v>1103</v>
      </c>
      <c r="G56" s="3" t="s">
        <v>29</v>
      </c>
      <c r="H56" s="3" t="s">
        <v>23</v>
      </c>
      <c r="I56" s="3">
        <v>8</v>
      </c>
      <c r="J56" s="3"/>
      <c r="K56" s="3"/>
      <c r="L56" s="3"/>
      <c r="M56" s="3"/>
      <c r="N56" s="3"/>
      <c r="O56" s="3">
        <v>47</v>
      </c>
      <c r="P56" s="3">
        <v>11</v>
      </c>
      <c r="Q56" s="3">
        <v>2</v>
      </c>
      <c r="R56" s="3"/>
      <c r="S56" s="5">
        <v>1.345</v>
      </c>
    </row>
    <row r="57" spans="1:19">
      <c r="A57" s="3" t="s">
        <v>1170</v>
      </c>
      <c r="B57" s="3"/>
      <c r="C57" s="3">
        <v>81</v>
      </c>
      <c r="D57" s="3">
        <v>3</v>
      </c>
      <c r="E57" s="3" t="s">
        <v>42</v>
      </c>
      <c r="F57" s="3" t="s">
        <v>1138</v>
      </c>
      <c r="G57" s="3" t="s">
        <v>29</v>
      </c>
      <c r="H57" s="3" t="s">
        <v>23</v>
      </c>
      <c r="I57" s="3">
        <v>3</v>
      </c>
      <c r="J57" s="3">
        <v>15</v>
      </c>
      <c r="K57" s="3"/>
      <c r="L57" s="3"/>
      <c r="M57" s="3"/>
      <c r="N57" s="3"/>
      <c r="O57" s="3">
        <v>71</v>
      </c>
      <c r="P57" s="3">
        <v>11</v>
      </c>
      <c r="Q57" s="3">
        <v>2</v>
      </c>
      <c r="R57" s="3"/>
      <c r="S57" s="3"/>
    </row>
    <row r="58" spans="1:19">
      <c r="A58" s="3" t="s">
        <v>1168</v>
      </c>
      <c r="B58" s="3"/>
      <c r="C58" s="3">
        <v>27</v>
      </c>
      <c r="D58" s="3">
        <v>1</v>
      </c>
      <c r="E58" s="3" t="s">
        <v>59</v>
      </c>
      <c r="F58" s="3" t="s">
        <v>971</v>
      </c>
      <c r="G58" s="3" t="s">
        <v>29</v>
      </c>
      <c r="H58" s="3" t="s">
        <v>39</v>
      </c>
      <c r="I58" s="3">
        <v>1</v>
      </c>
      <c r="J58" s="3"/>
      <c r="K58" s="3">
        <v>0</v>
      </c>
      <c r="L58" s="3">
        <v>2</v>
      </c>
      <c r="M58" s="3"/>
      <c r="N58" s="3" t="s">
        <v>796</v>
      </c>
      <c r="O58" s="3">
        <v>26</v>
      </c>
      <c r="P58" s="3">
        <v>14</v>
      </c>
      <c r="Q58" s="3">
        <v>2</v>
      </c>
      <c r="R58" s="3"/>
      <c r="S58" s="3"/>
    </row>
    <row r="59" spans="1:19">
      <c r="A59" s="3" t="s">
        <v>1165</v>
      </c>
      <c r="B59" s="3"/>
      <c r="C59" s="3">
        <v>80</v>
      </c>
      <c r="D59" s="3">
        <v>8</v>
      </c>
      <c r="E59" s="3" t="s">
        <v>59</v>
      </c>
      <c r="F59" s="3" t="s">
        <v>1136</v>
      </c>
      <c r="G59" s="3" t="s">
        <v>29</v>
      </c>
      <c r="H59" s="3" t="s">
        <v>39</v>
      </c>
      <c r="I59" s="3">
        <v>8</v>
      </c>
      <c r="J59" s="3"/>
      <c r="K59" s="3"/>
      <c r="L59" s="3"/>
      <c r="M59" s="3"/>
      <c r="N59" s="3"/>
      <c r="O59" s="3">
        <v>75</v>
      </c>
      <c r="P59" s="3">
        <v>20</v>
      </c>
      <c r="Q59" s="3">
        <v>2</v>
      </c>
      <c r="R59" s="3"/>
      <c r="S59" s="3"/>
    </row>
    <row r="60" spans="1:19">
      <c r="A60" s="3" t="s">
        <v>1163</v>
      </c>
      <c r="B60" s="3"/>
      <c r="C60" s="3">
        <v>237</v>
      </c>
      <c r="D60" s="3">
        <v>38</v>
      </c>
      <c r="E60" s="3" t="s">
        <v>1065</v>
      </c>
      <c r="F60" s="3" t="s">
        <v>1230</v>
      </c>
      <c r="G60" s="3" t="s">
        <v>29</v>
      </c>
      <c r="H60" s="3" t="s">
        <v>480</v>
      </c>
      <c r="I60" s="3">
        <v>38</v>
      </c>
      <c r="J60" s="3"/>
      <c r="K60" s="3"/>
      <c r="L60" s="3"/>
      <c r="M60" s="3"/>
      <c r="N60" s="3"/>
      <c r="O60" s="3">
        <v>217</v>
      </c>
      <c r="P60" s="3">
        <v>21</v>
      </c>
      <c r="Q60" s="3">
        <v>2</v>
      </c>
      <c r="R60" s="3"/>
      <c r="S60" s="3"/>
    </row>
    <row r="61" spans="1:19">
      <c r="A61" s="3" t="s">
        <v>3895</v>
      </c>
      <c r="B61" s="3"/>
      <c r="C61" s="3">
        <v>81</v>
      </c>
      <c r="D61" s="3">
        <v>2</v>
      </c>
      <c r="E61" s="3" t="s">
        <v>952</v>
      </c>
      <c r="F61" s="3" t="s">
        <v>1140</v>
      </c>
      <c r="G61" s="3" t="s">
        <v>29</v>
      </c>
      <c r="H61" s="3" t="s">
        <v>39</v>
      </c>
      <c r="I61" s="3">
        <v>2</v>
      </c>
      <c r="J61" s="3">
        <v>13</v>
      </c>
      <c r="K61" s="3"/>
      <c r="L61" s="3"/>
      <c r="M61" s="3"/>
      <c r="N61" s="3"/>
      <c r="O61" s="3">
        <v>68</v>
      </c>
      <c r="P61" s="3">
        <v>23</v>
      </c>
      <c r="Q61" s="3">
        <v>2</v>
      </c>
      <c r="R61" s="3"/>
      <c r="S61" s="5">
        <v>-6.6E-3</v>
      </c>
    </row>
    <row r="62" spans="1:19">
      <c r="A62" s="3" t="s">
        <v>1161</v>
      </c>
      <c r="B62" s="3"/>
      <c r="C62" s="3">
        <v>155</v>
      </c>
      <c r="D62" s="3">
        <v>16</v>
      </c>
      <c r="E62" s="3" t="s">
        <v>371</v>
      </c>
      <c r="F62" s="3" t="s">
        <v>1207</v>
      </c>
      <c r="G62" s="3" t="s">
        <v>681</v>
      </c>
      <c r="H62" s="3" t="s">
        <v>23</v>
      </c>
      <c r="I62" s="3">
        <v>16</v>
      </c>
      <c r="J62" s="3"/>
      <c r="K62" s="3">
        <v>0</v>
      </c>
      <c r="L62" s="3">
        <v>3</v>
      </c>
      <c r="M62" s="3"/>
      <c r="N62" s="3" t="s">
        <v>40</v>
      </c>
      <c r="O62" s="3">
        <v>132</v>
      </c>
      <c r="P62" s="3">
        <v>34</v>
      </c>
      <c r="Q62" s="3">
        <v>2</v>
      </c>
      <c r="R62" s="6">
        <v>22994.5</v>
      </c>
      <c r="S62" s="5">
        <v>0.44950000000000001</v>
      </c>
    </row>
    <row r="63" spans="1:19">
      <c r="A63" s="3" t="s">
        <v>1158</v>
      </c>
      <c r="B63" s="3"/>
      <c r="C63" s="3">
        <v>155</v>
      </c>
      <c r="D63" s="3">
        <v>16</v>
      </c>
      <c r="E63" s="3" t="s">
        <v>371</v>
      </c>
      <c r="F63" s="3" t="s">
        <v>1207</v>
      </c>
      <c r="G63" s="3" t="s">
        <v>681</v>
      </c>
      <c r="H63" s="3" t="s">
        <v>23</v>
      </c>
      <c r="I63" s="3">
        <v>16</v>
      </c>
      <c r="J63" s="3"/>
      <c r="K63" s="3">
        <v>0</v>
      </c>
      <c r="L63" s="3">
        <v>3</v>
      </c>
      <c r="M63" s="3"/>
      <c r="N63" s="3" t="s">
        <v>40</v>
      </c>
      <c r="O63" s="3">
        <v>132</v>
      </c>
      <c r="P63" s="3">
        <v>34</v>
      </c>
      <c r="Q63" s="3">
        <v>2</v>
      </c>
      <c r="R63" s="6">
        <v>22994.5</v>
      </c>
      <c r="S63" s="5">
        <v>0.44950000000000001</v>
      </c>
    </row>
    <row r="64" spans="1:19">
      <c r="A64" s="3" t="s">
        <v>1156</v>
      </c>
      <c r="B64" s="3"/>
      <c r="C64" s="3">
        <v>328</v>
      </c>
      <c r="D64" s="3">
        <v>52</v>
      </c>
      <c r="E64" s="3" t="s">
        <v>533</v>
      </c>
      <c r="F64" s="3" t="s">
        <v>1242</v>
      </c>
      <c r="G64" s="3" t="s">
        <v>29</v>
      </c>
      <c r="H64" s="3" t="s">
        <v>318</v>
      </c>
      <c r="I64" s="3">
        <v>52</v>
      </c>
      <c r="J64" s="3"/>
      <c r="K64" s="3"/>
      <c r="L64" s="3"/>
      <c r="M64" s="3"/>
      <c r="N64" s="3"/>
      <c r="O64" s="3">
        <v>286</v>
      </c>
      <c r="P64" s="3">
        <v>93</v>
      </c>
      <c r="Q64" s="3">
        <v>2</v>
      </c>
      <c r="R64" s="6">
        <v>12943.83</v>
      </c>
      <c r="S64" s="5">
        <v>0.40250000000000002</v>
      </c>
    </row>
    <row r="65" spans="1:19">
      <c r="A65" s="3" t="s">
        <v>4107</v>
      </c>
      <c r="B65" s="3"/>
      <c r="C65" s="3">
        <v>4</v>
      </c>
      <c r="D65" s="3">
        <v>1</v>
      </c>
      <c r="E65" s="3" t="s">
        <v>59</v>
      </c>
      <c r="F65" s="3" t="s">
        <v>493</v>
      </c>
      <c r="G65" s="3" t="s">
        <v>131</v>
      </c>
      <c r="H65" s="3" t="s">
        <v>23</v>
      </c>
      <c r="I65" s="3">
        <v>1</v>
      </c>
      <c r="J65" s="3"/>
      <c r="K65" s="3"/>
      <c r="L65" s="3"/>
      <c r="M65" s="3"/>
      <c r="N65" s="3"/>
      <c r="O65" s="3">
        <v>4</v>
      </c>
      <c r="P65" s="3">
        <v>1</v>
      </c>
      <c r="Q65" s="3">
        <v>3</v>
      </c>
      <c r="R65" s="3"/>
      <c r="S65" s="3"/>
    </row>
    <row r="66" spans="1:19">
      <c r="A66" s="3" t="s">
        <v>1154</v>
      </c>
      <c r="B66" s="3"/>
      <c r="C66" s="3">
        <v>4</v>
      </c>
      <c r="D66" s="3">
        <v>1</v>
      </c>
      <c r="E66" s="3" t="s">
        <v>482</v>
      </c>
      <c r="F66" s="3" t="s">
        <v>519</v>
      </c>
      <c r="G66" s="3" t="s">
        <v>29</v>
      </c>
      <c r="H66" s="3" t="s">
        <v>520</v>
      </c>
      <c r="I66" s="3">
        <v>1</v>
      </c>
      <c r="J66" s="3"/>
      <c r="K66" s="3"/>
      <c r="L66" s="3"/>
      <c r="M66" s="3"/>
      <c r="N66" s="3"/>
      <c r="O66" s="3">
        <v>4</v>
      </c>
      <c r="P66" s="3">
        <v>1</v>
      </c>
      <c r="Q66" s="3">
        <v>3</v>
      </c>
      <c r="R66" s="6">
        <v>5831.17</v>
      </c>
      <c r="S66" s="5">
        <v>-3.8100000000000002E-2</v>
      </c>
    </row>
    <row r="67" spans="1:19">
      <c r="A67" s="3" t="s">
        <v>1152</v>
      </c>
      <c r="B67" s="3"/>
      <c r="C67" s="3">
        <v>8</v>
      </c>
      <c r="D67" s="3">
        <v>2</v>
      </c>
      <c r="E67" s="3" t="s">
        <v>656</v>
      </c>
      <c r="F67" s="3" t="s">
        <v>657</v>
      </c>
      <c r="G67" s="3" t="s">
        <v>53</v>
      </c>
      <c r="H67" s="3"/>
      <c r="I67" s="3">
        <v>2</v>
      </c>
      <c r="J67" s="3"/>
      <c r="K67" s="3"/>
      <c r="L67" s="3"/>
      <c r="M67" s="3"/>
      <c r="N67" s="3"/>
      <c r="O67" s="3">
        <v>8</v>
      </c>
      <c r="P67" s="3">
        <v>1</v>
      </c>
      <c r="Q67" s="3">
        <v>3</v>
      </c>
      <c r="R67" s="3"/>
      <c r="S67" s="3"/>
    </row>
    <row r="68" spans="1:19">
      <c r="A68" s="3" t="s">
        <v>2865</v>
      </c>
      <c r="B68" s="3"/>
      <c r="C68" s="3">
        <v>14</v>
      </c>
      <c r="D68" s="3">
        <v>1</v>
      </c>
      <c r="E68" s="3" t="s">
        <v>196</v>
      </c>
      <c r="F68" s="3" t="s">
        <v>832</v>
      </c>
      <c r="G68" s="3" t="s">
        <v>29</v>
      </c>
      <c r="H68" s="3"/>
      <c r="I68" s="3">
        <v>1</v>
      </c>
      <c r="J68" s="3"/>
      <c r="K68" s="3"/>
      <c r="L68" s="3"/>
      <c r="M68" s="3"/>
      <c r="N68" s="3"/>
      <c r="O68" s="3">
        <v>14</v>
      </c>
      <c r="P68" s="3">
        <v>1</v>
      </c>
      <c r="Q68" s="3">
        <v>3</v>
      </c>
      <c r="R68" s="3"/>
      <c r="S68" s="3"/>
    </row>
    <row r="69" spans="1:19">
      <c r="A69" s="3" t="s">
        <v>1150</v>
      </c>
      <c r="B69" s="3"/>
      <c r="C69" s="3">
        <v>13</v>
      </c>
      <c r="D69" s="3">
        <v>2</v>
      </c>
      <c r="E69" s="3" t="s">
        <v>137</v>
      </c>
      <c r="F69" s="3" t="s">
        <v>821</v>
      </c>
      <c r="G69" s="3" t="s">
        <v>29</v>
      </c>
      <c r="H69" s="3" t="s">
        <v>23</v>
      </c>
      <c r="I69" s="3">
        <v>2</v>
      </c>
      <c r="J69" s="3"/>
      <c r="K69" s="3">
        <v>0</v>
      </c>
      <c r="L69" s="3">
        <v>2</v>
      </c>
      <c r="M69" s="3"/>
      <c r="N69" s="3" t="s">
        <v>40</v>
      </c>
      <c r="O69" s="3">
        <v>11</v>
      </c>
      <c r="P69" s="3">
        <v>2</v>
      </c>
      <c r="Q69" s="3">
        <v>3</v>
      </c>
      <c r="R69" s="3"/>
      <c r="S69" s="3"/>
    </row>
    <row r="70" spans="1:19">
      <c r="A70" s="3" t="s">
        <v>1150</v>
      </c>
      <c r="B70" s="3"/>
      <c r="C70" s="3">
        <v>26</v>
      </c>
      <c r="D70" s="3">
        <v>11</v>
      </c>
      <c r="E70" s="3" t="s">
        <v>925</v>
      </c>
      <c r="F70" s="3" t="s">
        <v>2830</v>
      </c>
      <c r="G70" s="3" t="s">
        <v>2405</v>
      </c>
      <c r="H70" s="3" t="s">
        <v>661</v>
      </c>
      <c r="I70" s="3">
        <v>11</v>
      </c>
      <c r="J70" s="3"/>
      <c r="K70" s="3"/>
      <c r="L70" s="3"/>
      <c r="M70" s="3"/>
      <c r="N70" s="3"/>
      <c r="O70" s="3">
        <v>19</v>
      </c>
      <c r="P70" s="3">
        <v>2</v>
      </c>
      <c r="Q70" s="3">
        <v>3</v>
      </c>
      <c r="R70" s="3"/>
      <c r="S70" s="3"/>
    </row>
    <row r="71" spans="1:19">
      <c r="A71" s="3" t="s">
        <v>2862</v>
      </c>
      <c r="B71" s="3"/>
      <c r="C71" s="3">
        <v>26</v>
      </c>
      <c r="D71" s="3">
        <v>1</v>
      </c>
      <c r="E71" s="3" t="s">
        <v>59</v>
      </c>
      <c r="F71" s="3" t="s">
        <v>963</v>
      </c>
      <c r="G71" s="3" t="s">
        <v>131</v>
      </c>
      <c r="H71" s="3" t="s">
        <v>132</v>
      </c>
      <c r="I71" s="3">
        <v>1</v>
      </c>
      <c r="J71" s="3">
        <v>39</v>
      </c>
      <c r="K71" s="3">
        <v>0</v>
      </c>
      <c r="L71" s="3">
        <v>3</v>
      </c>
      <c r="M71" s="3"/>
      <c r="N71" s="3" t="s">
        <v>25</v>
      </c>
      <c r="O71" s="3">
        <v>15</v>
      </c>
      <c r="P71" s="3">
        <v>3</v>
      </c>
      <c r="Q71" s="3">
        <v>3</v>
      </c>
      <c r="R71" s="6">
        <v>5775.17</v>
      </c>
      <c r="S71" s="5">
        <v>0.44629999999999997</v>
      </c>
    </row>
    <row r="72" spans="1:19">
      <c r="A72" s="3" t="s">
        <v>1148</v>
      </c>
      <c r="B72" s="3"/>
      <c r="C72" s="3">
        <v>14</v>
      </c>
      <c r="D72" s="3">
        <v>3</v>
      </c>
      <c r="E72" s="3" t="s">
        <v>70</v>
      </c>
      <c r="F72" s="3" t="s">
        <v>825</v>
      </c>
      <c r="G72" s="3" t="s">
        <v>826</v>
      </c>
      <c r="H72" s="3" t="s">
        <v>23</v>
      </c>
      <c r="I72" s="3">
        <v>3</v>
      </c>
      <c r="J72" s="3"/>
      <c r="K72" s="3">
        <v>0</v>
      </c>
      <c r="L72" s="3">
        <v>3</v>
      </c>
      <c r="M72" s="3"/>
      <c r="N72" s="3" t="s">
        <v>40</v>
      </c>
      <c r="O72" s="3">
        <v>12</v>
      </c>
      <c r="P72" s="3">
        <v>7</v>
      </c>
      <c r="Q72" s="3">
        <v>3</v>
      </c>
      <c r="R72" s="4">
        <v>4060</v>
      </c>
      <c r="S72" s="5">
        <v>0.4289</v>
      </c>
    </row>
    <row r="73" spans="1:19">
      <c r="A73" s="3" t="s">
        <v>3893</v>
      </c>
      <c r="B73" s="3"/>
      <c r="C73" s="3">
        <v>47</v>
      </c>
      <c r="D73" s="3">
        <v>8</v>
      </c>
      <c r="E73" s="3" t="s">
        <v>1078</v>
      </c>
      <c r="F73" s="3" t="s">
        <v>1079</v>
      </c>
      <c r="G73" s="3" t="s">
        <v>29</v>
      </c>
      <c r="H73" s="3" t="s">
        <v>1080</v>
      </c>
      <c r="I73" s="3">
        <v>8</v>
      </c>
      <c r="J73" s="3"/>
      <c r="K73" s="3"/>
      <c r="L73" s="3"/>
      <c r="M73" s="3"/>
      <c r="N73" s="3"/>
      <c r="O73" s="3">
        <v>43</v>
      </c>
      <c r="P73" s="3">
        <v>8</v>
      </c>
      <c r="Q73" s="3">
        <v>3</v>
      </c>
      <c r="R73" s="3"/>
      <c r="S73" s="3"/>
    </row>
    <row r="74" spans="1:19">
      <c r="A74" s="3" t="s">
        <v>1146</v>
      </c>
      <c r="B74" s="3"/>
      <c r="C74" s="3">
        <v>30</v>
      </c>
      <c r="D74" s="3">
        <v>1</v>
      </c>
      <c r="E74" s="3" t="s">
        <v>439</v>
      </c>
      <c r="F74" s="3" t="s">
        <v>999</v>
      </c>
      <c r="G74" s="3" t="s">
        <v>53</v>
      </c>
      <c r="H74" s="3" t="s">
        <v>661</v>
      </c>
      <c r="I74" s="3">
        <v>1</v>
      </c>
      <c r="J74" s="3"/>
      <c r="K74" s="3"/>
      <c r="L74" s="3"/>
      <c r="M74" s="3"/>
      <c r="N74" s="3"/>
      <c r="O74" s="3">
        <v>20</v>
      </c>
      <c r="P74" s="3">
        <v>11</v>
      </c>
      <c r="Q74" s="3">
        <v>3</v>
      </c>
      <c r="R74" s="3"/>
      <c r="S74" s="3"/>
    </row>
    <row r="75" spans="1:19">
      <c r="A75" s="3" t="s">
        <v>1143</v>
      </c>
      <c r="B75" s="3"/>
      <c r="C75" s="3">
        <v>96</v>
      </c>
      <c r="D75" s="3">
        <v>11</v>
      </c>
      <c r="E75" s="3" t="s">
        <v>27</v>
      </c>
      <c r="F75" s="3" t="s">
        <v>1162</v>
      </c>
      <c r="G75" s="3" t="s">
        <v>29</v>
      </c>
      <c r="H75" s="3" t="s">
        <v>661</v>
      </c>
      <c r="I75" s="3">
        <v>11</v>
      </c>
      <c r="J75" s="3"/>
      <c r="K75" s="3">
        <v>0</v>
      </c>
      <c r="L75" s="3">
        <v>2</v>
      </c>
      <c r="M75" s="3"/>
      <c r="N75" s="3" t="s">
        <v>40</v>
      </c>
      <c r="O75" s="3">
        <v>88</v>
      </c>
      <c r="P75" s="3">
        <v>17</v>
      </c>
      <c r="Q75" s="3">
        <v>3</v>
      </c>
      <c r="R75" s="3"/>
      <c r="S75" s="3"/>
    </row>
    <row r="76" spans="1:19">
      <c r="A76" s="3" t="s">
        <v>1141</v>
      </c>
      <c r="B76" s="3"/>
      <c r="C76" s="3">
        <v>79</v>
      </c>
      <c r="D76" s="3">
        <v>10</v>
      </c>
      <c r="E76" s="3" t="s">
        <v>70</v>
      </c>
      <c r="F76" s="3" t="s">
        <v>1131</v>
      </c>
      <c r="G76" s="3" t="s">
        <v>29</v>
      </c>
      <c r="H76" s="3" t="s">
        <v>39</v>
      </c>
      <c r="I76" s="3">
        <v>10</v>
      </c>
      <c r="J76" s="3"/>
      <c r="K76" s="3">
        <v>0</v>
      </c>
      <c r="L76" s="3">
        <v>1</v>
      </c>
      <c r="M76" s="3"/>
      <c r="N76" s="3" t="s">
        <v>25</v>
      </c>
      <c r="O76" s="3">
        <v>71</v>
      </c>
      <c r="P76" s="3">
        <v>18</v>
      </c>
      <c r="Q76" s="3">
        <v>3</v>
      </c>
      <c r="R76" s="3"/>
      <c r="S76" s="3"/>
    </row>
    <row r="77" spans="1:19">
      <c r="A77" s="3" t="s">
        <v>1137</v>
      </c>
      <c r="B77" s="3"/>
      <c r="C77" s="3">
        <v>149</v>
      </c>
      <c r="D77" s="3">
        <v>10</v>
      </c>
      <c r="E77" s="3" t="s">
        <v>212</v>
      </c>
      <c r="F77" s="3" t="s">
        <v>3898</v>
      </c>
      <c r="G77" s="3" t="s">
        <v>3899</v>
      </c>
      <c r="H77" s="3" t="s">
        <v>39</v>
      </c>
      <c r="I77" s="3">
        <v>10</v>
      </c>
      <c r="J77" s="3"/>
      <c r="K77" s="3"/>
      <c r="L77" s="3"/>
      <c r="M77" s="3"/>
      <c r="N77" s="3"/>
      <c r="O77" s="3">
        <v>143</v>
      </c>
      <c r="P77" s="3">
        <v>36</v>
      </c>
      <c r="Q77" s="3">
        <v>3</v>
      </c>
      <c r="R77" s="6">
        <v>12503.17</v>
      </c>
      <c r="S77" s="5">
        <v>0.53500000000000003</v>
      </c>
    </row>
    <row r="78" spans="1:19">
      <c r="A78" s="3" t="s">
        <v>1139</v>
      </c>
      <c r="B78" s="3"/>
      <c r="C78" s="3">
        <v>204</v>
      </c>
      <c r="D78" s="3">
        <v>10</v>
      </c>
      <c r="E78" s="3" t="s">
        <v>88</v>
      </c>
      <c r="F78" s="3" t="s">
        <v>1226</v>
      </c>
      <c r="G78" s="3" t="s">
        <v>29</v>
      </c>
      <c r="H78" s="3"/>
      <c r="I78" s="3">
        <v>10</v>
      </c>
      <c r="J78" s="3">
        <v>16</v>
      </c>
      <c r="K78" s="3"/>
      <c r="L78" s="3"/>
      <c r="M78" s="3"/>
      <c r="N78" s="3"/>
      <c r="O78" s="3">
        <v>198</v>
      </c>
      <c r="P78" s="3">
        <v>36</v>
      </c>
      <c r="Q78" s="3">
        <v>3</v>
      </c>
      <c r="R78" s="6">
        <v>8132.67</v>
      </c>
      <c r="S78" s="5">
        <v>0.48320000000000002</v>
      </c>
    </row>
    <row r="79" spans="1:19">
      <c r="A79" s="3" t="s">
        <v>1135</v>
      </c>
      <c r="B79" s="3"/>
      <c r="C79" s="3">
        <v>13</v>
      </c>
      <c r="D79" s="3">
        <v>3</v>
      </c>
      <c r="E79" s="3" t="s">
        <v>2785</v>
      </c>
      <c r="F79" s="3" t="s">
        <v>2786</v>
      </c>
      <c r="G79" s="3" t="s">
        <v>2780</v>
      </c>
      <c r="H79" s="3" t="s">
        <v>54</v>
      </c>
      <c r="I79" s="3">
        <v>3</v>
      </c>
      <c r="J79" s="3"/>
      <c r="K79" s="3">
        <v>0</v>
      </c>
      <c r="L79" s="3">
        <v>1</v>
      </c>
      <c r="M79" s="3"/>
      <c r="N79" s="3" t="s">
        <v>40</v>
      </c>
      <c r="O79" s="3">
        <v>9</v>
      </c>
      <c r="P79" s="3">
        <v>1</v>
      </c>
      <c r="Q79" s="3">
        <v>4</v>
      </c>
      <c r="R79" s="3"/>
      <c r="S79" s="3"/>
    </row>
    <row r="80" spans="1:19">
      <c r="A80" s="3" t="s">
        <v>1130</v>
      </c>
      <c r="B80" s="3"/>
      <c r="C80" s="3">
        <v>16</v>
      </c>
      <c r="D80" s="3">
        <v>4</v>
      </c>
      <c r="E80" s="3" t="s">
        <v>1459</v>
      </c>
      <c r="F80" s="3" t="s">
        <v>2804</v>
      </c>
      <c r="G80" s="3" t="s">
        <v>2405</v>
      </c>
      <c r="H80" s="3" t="s">
        <v>1145</v>
      </c>
      <c r="I80" s="3">
        <v>4</v>
      </c>
      <c r="J80" s="3"/>
      <c r="K80" s="3"/>
      <c r="L80" s="3"/>
      <c r="M80" s="3"/>
      <c r="N80" s="3"/>
      <c r="O80" s="3">
        <v>10</v>
      </c>
      <c r="P80" s="3">
        <v>1</v>
      </c>
      <c r="Q80" s="3">
        <v>4</v>
      </c>
      <c r="R80" s="3"/>
      <c r="S80" s="3"/>
    </row>
    <row r="81" spans="1:19">
      <c r="A81" s="3" t="s">
        <v>1132</v>
      </c>
      <c r="B81" s="3"/>
      <c r="C81" s="3">
        <v>13</v>
      </c>
      <c r="D81" s="3">
        <v>1</v>
      </c>
      <c r="E81" s="3" t="s">
        <v>152</v>
      </c>
      <c r="F81" s="3" t="s">
        <v>810</v>
      </c>
      <c r="G81" s="3" t="s">
        <v>29</v>
      </c>
      <c r="H81" s="3"/>
      <c r="I81" s="3">
        <v>1</v>
      </c>
      <c r="J81" s="3"/>
      <c r="K81" s="3">
        <v>24</v>
      </c>
      <c r="L81" s="3">
        <v>0</v>
      </c>
      <c r="M81" s="3" t="s">
        <v>811</v>
      </c>
      <c r="N81" s="3"/>
      <c r="O81" s="3">
        <v>12</v>
      </c>
      <c r="P81" s="3">
        <v>1</v>
      </c>
      <c r="Q81" s="3">
        <v>4</v>
      </c>
      <c r="R81" s="6">
        <v>44232405.670000002</v>
      </c>
      <c r="S81" s="5">
        <v>2.7000000000000001E-3</v>
      </c>
    </row>
    <row r="82" spans="1:19">
      <c r="A82" s="3" t="s">
        <v>1124</v>
      </c>
      <c r="B82" s="3"/>
      <c r="C82" s="3">
        <v>51</v>
      </c>
      <c r="D82" s="3">
        <v>22</v>
      </c>
      <c r="E82" s="3" t="s">
        <v>196</v>
      </c>
      <c r="F82" s="3" t="s">
        <v>2853</v>
      </c>
      <c r="G82" s="3" t="s">
        <v>2405</v>
      </c>
      <c r="H82" s="3" t="s">
        <v>2854</v>
      </c>
      <c r="I82" s="3">
        <v>22</v>
      </c>
      <c r="J82" s="3"/>
      <c r="K82" s="3">
        <v>0</v>
      </c>
      <c r="L82" s="3">
        <v>2</v>
      </c>
      <c r="M82" s="3"/>
      <c r="N82" s="3" t="s">
        <v>77</v>
      </c>
      <c r="O82" s="3">
        <v>42</v>
      </c>
      <c r="P82" s="3">
        <v>2</v>
      </c>
      <c r="Q82" s="3">
        <v>4</v>
      </c>
      <c r="R82" s="3"/>
      <c r="S82" s="3"/>
    </row>
    <row r="83" spans="1:19">
      <c r="A83" s="3" t="s">
        <v>1124</v>
      </c>
      <c r="B83" s="3"/>
      <c r="C83" s="3">
        <v>14</v>
      </c>
      <c r="D83" s="3">
        <v>3</v>
      </c>
      <c r="E83" s="3" t="s">
        <v>117</v>
      </c>
      <c r="F83" s="3" t="s">
        <v>828</v>
      </c>
      <c r="G83" s="3" t="s">
        <v>29</v>
      </c>
      <c r="H83" s="3" t="s">
        <v>684</v>
      </c>
      <c r="I83" s="3">
        <v>3</v>
      </c>
      <c r="J83" s="3"/>
      <c r="K83" s="4">
        <v>1443</v>
      </c>
      <c r="L83" s="3">
        <v>152</v>
      </c>
      <c r="M83" s="3" t="s">
        <v>829</v>
      </c>
      <c r="N83" s="3" t="s">
        <v>830</v>
      </c>
      <c r="O83" s="3">
        <v>10</v>
      </c>
      <c r="P83" s="3">
        <v>3</v>
      </c>
      <c r="Q83" s="3">
        <v>4</v>
      </c>
      <c r="R83" s="6">
        <v>801144.17</v>
      </c>
      <c r="S83" s="5">
        <v>-0.13109999999999999</v>
      </c>
    </row>
    <row r="84" spans="1:19">
      <c r="A84" s="3" t="s">
        <v>1124</v>
      </c>
      <c r="B84" s="3"/>
      <c r="C84" s="3">
        <v>25</v>
      </c>
      <c r="D84" s="3">
        <v>2</v>
      </c>
      <c r="E84" s="3" t="s">
        <v>689</v>
      </c>
      <c r="F84" s="3" t="s">
        <v>950</v>
      </c>
      <c r="G84" s="3" t="s">
        <v>29</v>
      </c>
      <c r="H84" s="3" t="s">
        <v>39</v>
      </c>
      <c r="I84" s="3">
        <v>2</v>
      </c>
      <c r="J84" s="3">
        <v>12</v>
      </c>
      <c r="K84" s="3"/>
      <c r="L84" s="3"/>
      <c r="M84" s="3"/>
      <c r="N84" s="3"/>
      <c r="O84" s="3">
        <v>23</v>
      </c>
      <c r="P84" s="3">
        <v>5</v>
      </c>
      <c r="Q84" s="3">
        <v>4</v>
      </c>
      <c r="R84" s="3"/>
      <c r="S84" s="3"/>
    </row>
    <row r="85" spans="1:19">
      <c r="A85" s="3" t="s">
        <v>1127</v>
      </c>
      <c r="B85" s="3"/>
      <c r="C85" s="3">
        <v>142</v>
      </c>
      <c r="D85" s="3">
        <v>8</v>
      </c>
      <c r="E85" s="3" t="s">
        <v>27</v>
      </c>
      <c r="F85" s="3" t="s">
        <v>2868</v>
      </c>
      <c r="G85" s="3" t="s">
        <v>2414</v>
      </c>
      <c r="H85" s="3" t="s">
        <v>376</v>
      </c>
      <c r="I85" s="3">
        <v>8</v>
      </c>
      <c r="J85" s="3"/>
      <c r="K85" s="3">
        <v>0</v>
      </c>
      <c r="L85" s="3">
        <v>5</v>
      </c>
      <c r="M85" s="3"/>
      <c r="N85" s="3" t="s">
        <v>40</v>
      </c>
      <c r="O85" s="3">
        <v>86</v>
      </c>
      <c r="P85" s="3">
        <v>12</v>
      </c>
      <c r="Q85" s="3">
        <v>4</v>
      </c>
      <c r="R85" s="6">
        <v>2017.17</v>
      </c>
      <c r="S85" s="5">
        <v>-0.46089999999999998</v>
      </c>
    </row>
    <row r="86" spans="1:19">
      <c r="A86" s="3" t="s">
        <v>4105</v>
      </c>
      <c r="B86" s="3"/>
      <c r="C86" s="3">
        <v>70</v>
      </c>
      <c r="D86" s="3">
        <v>1</v>
      </c>
      <c r="E86" s="3" t="s">
        <v>163</v>
      </c>
      <c r="F86" s="3" t="s">
        <v>3892</v>
      </c>
      <c r="G86" s="3" t="s">
        <v>3745</v>
      </c>
      <c r="H86" s="3" t="s">
        <v>39</v>
      </c>
      <c r="I86" s="3">
        <v>1</v>
      </c>
      <c r="J86" s="3"/>
      <c r="K86" s="3"/>
      <c r="L86" s="3"/>
      <c r="M86" s="3"/>
      <c r="N86" s="3"/>
      <c r="O86" s="3">
        <v>67</v>
      </c>
      <c r="P86" s="3">
        <v>15</v>
      </c>
      <c r="Q86" s="3">
        <v>4</v>
      </c>
      <c r="R86" s="3"/>
      <c r="S86" s="5">
        <v>2.2359</v>
      </c>
    </row>
    <row r="87" spans="1:19">
      <c r="A87" s="3" t="s">
        <v>1122</v>
      </c>
      <c r="B87" s="3"/>
      <c r="C87" s="3">
        <v>124</v>
      </c>
      <c r="D87" s="3">
        <v>2</v>
      </c>
      <c r="E87" s="3" t="s">
        <v>70</v>
      </c>
      <c r="F87" s="3" t="s">
        <v>1186</v>
      </c>
      <c r="G87" s="3" t="s">
        <v>29</v>
      </c>
      <c r="H87" s="3" t="s">
        <v>23</v>
      </c>
      <c r="I87" s="3">
        <v>2</v>
      </c>
      <c r="J87" s="3">
        <v>12</v>
      </c>
      <c r="K87" s="3"/>
      <c r="L87" s="3"/>
      <c r="M87" s="3"/>
      <c r="N87" s="3"/>
      <c r="O87" s="3">
        <v>90</v>
      </c>
      <c r="P87" s="3">
        <v>49</v>
      </c>
      <c r="Q87" s="3">
        <v>4</v>
      </c>
      <c r="R87" s="6">
        <v>3136.67</v>
      </c>
      <c r="S87" s="5">
        <v>-0.75639999999999996</v>
      </c>
    </row>
    <row r="88" spans="1:19">
      <c r="A88" s="3" t="s">
        <v>1118</v>
      </c>
      <c r="B88" s="3"/>
      <c r="C88" s="3">
        <v>282</v>
      </c>
      <c r="D88" s="3">
        <v>29</v>
      </c>
      <c r="E88" s="3" t="s">
        <v>70</v>
      </c>
      <c r="F88" s="3" t="s">
        <v>1240</v>
      </c>
      <c r="G88" s="3" t="s">
        <v>131</v>
      </c>
      <c r="H88" s="3" t="s">
        <v>23</v>
      </c>
      <c r="I88" s="3">
        <v>29</v>
      </c>
      <c r="J88" s="3"/>
      <c r="K88" s="3"/>
      <c r="L88" s="3"/>
      <c r="M88" s="3"/>
      <c r="N88" s="3"/>
      <c r="O88" s="3">
        <v>253</v>
      </c>
      <c r="P88" s="3">
        <v>60</v>
      </c>
      <c r="Q88" s="3">
        <v>4</v>
      </c>
      <c r="R88" s="6">
        <v>19083.330000000002</v>
      </c>
      <c r="S88" s="5">
        <v>0.1706</v>
      </c>
    </row>
    <row r="89" spans="1:19">
      <c r="A89" s="3" t="s">
        <v>1120</v>
      </c>
      <c r="B89" s="3"/>
      <c r="C89" s="3">
        <v>8</v>
      </c>
      <c r="D89" s="3">
        <v>3</v>
      </c>
      <c r="E89" s="3" t="s">
        <v>59</v>
      </c>
      <c r="F89" s="3" t="s">
        <v>2742</v>
      </c>
      <c r="G89" s="3" t="s">
        <v>2405</v>
      </c>
      <c r="H89" s="3" t="s">
        <v>54</v>
      </c>
      <c r="I89" s="3">
        <v>3</v>
      </c>
      <c r="J89" s="3"/>
      <c r="K89" s="3"/>
      <c r="L89" s="3"/>
      <c r="M89" s="3"/>
      <c r="N89" s="3"/>
      <c r="O89" s="3">
        <v>8</v>
      </c>
      <c r="P89" s="3">
        <v>1</v>
      </c>
      <c r="Q89" s="3">
        <v>5</v>
      </c>
      <c r="R89" s="3"/>
      <c r="S89" s="3"/>
    </row>
    <row r="90" spans="1:19">
      <c r="A90" s="3" t="s">
        <v>2860</v>
      </c>
      <c r="B90" s="3"/>
      <c r="C90" s="3">
        <v>13</v>
      </c>
      <c r="D90" s="3">
        <v>1</v>
      </c>
      <c r="E90" s="3" t="s">
        <v>73</v>
      </c>
      <c r="F90" s="3" t="s">
        <v>813</v>
      </c>
      <c r="G90" s="3" t="s">
        <v>29</v>
      </c>
      <c r="H90" s="3" t="s">
        <v>39</v>
      </c>
      <c r="I90" s="3">
        <v>1</v>
      </c>
      <c r="J90" s="3"/>
      <c r="K90" s="3"/>
      <c r="L90" s="3"/>
      <c r="M90" s="3"/>
      <c r="N90" s="3"/>
      <c r="O90" s="3">
        <v>10</v>
      </c>
      <c r="P90" s="3">
        <v>2</v>
      </c>
      <c r="Q90" s="3">
        <v>5</v>
      </c>
      <c r="R90" s="3"/>
      <c r="S90" s="3"/>
    </row>
    <row r="91" spans="1:19">
      <c r="A91" s="3" t="s">
        <v>1116</v>
      </c>
      <c r="B91" s="3"/>
      <c r="C91" s="3">
        <v>18</v>
      </c>
      <c r="D91" s="3">
        <v>6</v>
      </c>
      <c r="E91" s="3" t="s">
        <v>70</v>
      </c>
      <c r="F91" s="3" t="s">
        <v>2806</v>
      </c>
      <c r="G91" s="3" t="s">
        <v>2807</v>
      </c>
      <c r="H91" s="3" t="s">
        <v>2808</v>
      </c>
      <c r="I91" s="3">
        <v>6</v>
      </c>
      <c r="J91" s="3"/>
      <c r="K91" s="3">
        <v>0</v>
      </c>
      <c r="L91" s="3">
        <v>1</v>
      </c>
      <c r="M91" s="3"/>
      <c r="N91" s="3" t="s">
        <v>25</v>
      </c>
      <c r="O91" s="3">
        <v>14</v>
      </c>
      <c r="P91" s="3">
        <v>3</v>
      </c>
      <c r="Q91" s="3">
        <v>5</v>
      </c>
      <c r="R91" s="6">
        <v>3654.33</v>
      </c>
      <c r="S91" s="5">
        <v>-0.47489999999999999</v>
      </c>
    </row>
    <row r="92" spans="1:19">
      <c r="A92" s="3" t="s">
        <v>1113</v>
      </c>
      <c r="B92" s="3"/>
      <c r="C92" s="3">
        <v>28</v>
      </c>
      <c r="D92" s="3">
        <v>5</v>
      </c>
      <c r="E92" s="3" t="s">
        <v>236</v>
      </c>
      <c r="F92" s="3" t="s">
        <v>3890</v>
      </c>
      <c r="G92" s="3" t="s">
        <v>3666</v>
      </c>
      <c r="H92" s="3" t="s">
        <v>54</v>
      </c>
      <c r="I92" s="3">
        <v>5</v>
      </c>
      <c r="J92" s="3"/>
      <c r="K92" s="4">
        <v>3478</v>
      </c>
      <c r="L92" s="3">
        <v>36</v>
      </c>
      <c r="M92" s="3" t="s">
        <v>24</v>
      </c>
      <c r="N92" s="3" t="s">
        <v>1434</v>
      </c>
      <c r="O92" s="3">
        <v>17</v>
      </c>
      <c r="P92" s="3">
        <v>4</v>
      </c>
      <c r="Q92" s="3">
        <v>5</v>
      </c>
      <c r="R92" s="3"/>
      <c r="S92" s="5">
        <v>0.37930000000000003</v>
      </c>
    </row>
    <row r="93" spans="1:19">
      <c r="A93" s="3" t="s">
        <v>1113</v>
      </c>
      <c r="B93" s="3"/>
      <c r="C93" s="3">
        <v>47</v>
      </c>
      <c r="D93" s="3">
        <v>6</v>
      </c>
      <c r="E93" s="3" t="s">
        <v>439</v>
      </c>
      <c r="F93" s="3" t="s">
        <v>1074</v>
      </c>
      <c r="G93" s="3" t="s">
        <v>1020</v>
      </c>
      <c r="H93" s="3" t="s">
        <v>23</v>
      </c>
      <c r="I93" s="3">
        <v>6</v>
      </c>
      <c r="J93" s="3">
        <v>14</v>
      </c>
      <c r="K93" s="3"/>
      <c r="L93" s="3"/>
      <c r="M93" s="3"/>
      <c r="N93" s="3"/>
      <c r="O93" s="3">
        <v>45</v>
      </c>
      <c r="P93" s="3">
        <v>5</v>
      </c>
      <c r="Q93" s="3">
        <v>5</v>
      </c>
      <c r="R93" s="6">
        <v>1961.33</v>
      </c>
      <c r="S93" s="5">
        <v>-0.35909999999999997</v>
      </c>
    </row>
    <row r="94" spans="1:19">
      <c r="A94" s="3" t="s">
        <v>3891</v>
      </c>
      <c r="B94" s="3"/>
      <c r="C94" s="3">
        <v>47</v>
      </c>
      <c r="D94" s="3">
        <v>6</v>
      </c>
      <c r="E94" s="3" t="s">
        <v>439</v>
      </c>
      <c r="F94" s="3" t="s">
        <v>1074</v>
      </c>
      <c r="G94" s="3" t="s">
        <v>1020</v>
      </c>
      <c r="H94" s="3" t="s">
        <v>23</v>
      </c>
      <c r="I94" s="3">
        <v>6</v>
      </c>
      <c r="J94" s="3">
        <v>14</v>
      </c>
      <c r="K94" s="3"/>
      <c r="L94" s="3"/>
      <c r="M94" s="3"/>
      <c r="N94" s="3"/>
      <c r="O94" s="3">
        <v>45</v>
      </c>
      <c r="P94" s="3">
        <v>5</v>
      </c>
      <c r="Q94" s="3">
        <v>5</v>
      </c>
      <c r="R94" s="6">
        <v>1961.33</v>
      </c>
      <c r="S94" s="5">
        <v>-0.35909999999999997</v>
      </c>
    </row>
    <row r="95" spans="1:19">
      <c r="A95" s="3" t="s">
        <v>4102</v>
      </c>
      <c r="B95" s="3"/>
      <c r="C95" s="3">
        <v>32</v>
      </c>
      <c r="D95" s="3">
        <v>3</v>
      </c>
      <c r="E95" s="3" t="s">
        <v>70</v>
      </c>
      <c r="F95" s="3" t="s">
        <v>1008</v>
      </c>
      <c r="G95" s="3" t="s">
        <v>29</v>
      </c>
      <c r="H95" s="3" t="s">
        <v>23</v>
      </c>
      <c r="I95" s="3">
        <v>3</v>
      </c>
      <c r="J95" s="3">
        <v>12</v>
      </c>
      <c r="K95" s="3"/>
      <c r="L95" s="3"/>
      <c r="M95" s="3"/>
      <c r="N95" s="3"/>
      <c r="O95" s="3">
        <v>27</v>
      </c>
      <c r="P95" s="3">
        <v>6</v>
      </c>
      <c r="Q95" s="3">
        <v>5</v>
      </c>
      <c r="R95" s="3"/>
      <c r="S95" s="3"/>
    </row>
    <row r="96" spans="1:19">
      <c r="A96" s="3" t="s">
        <v>1109</v>
      </c>
      <c r="B96" s="3"/>
      <c r="C96" s="3">
        <v>33</v>
      </c>
      <c r="D96" s="3">
        <v>2</v>
      </c>
      <c r="E96" s="3" t="s">
        <v>93</v>
      </c>
      <c r="F96" s="3" t="s">
        <v>1012</v>
      </c>
      <c r="G96" s="3" t="s">
        <v>1013</v>
      </c>
      <c r="H96" s="3" t="s">
        <v>23</v>
      </c>
      <c r="I96" s="3">
        <v>2</v>
      </c>
      <c r="J96" s="3"/>
      <c r="K96" s="3"/>
      <c r="L96" s="3"/>
      <c r="M96" s="3"/>
      <c r="N96" s="3"/>
      <c r="O96" s="3">
        <v>27</v>
      </c>
      <c r="P96" s="3">
        <v>10</v>
      </c>
      <c r="Q96" s="3">
        <v>5</v>
      </c>
      <c r="R96" s="3"/>
      <c r="S96" s="3"/>
    </row>
    <row r="97" spans="1:19">
      <c r="A97" s="3" t="s">
        <v>1106</v>
      </c>
      <c r="B97" s="3"/>
      <c r="C97" s="3">
        <v>34</v>
      </c>
      <c r="D97" s="3">
        <v>2</v>
      </c>
      <c r="E97" s="3" t="s">
        <v>27</v>
      </c>
      <c r="F97" s="3" t="s">
        <v>1019</v>
      </c>
      <c r="G97" s="3" t="s">
        <v>1020</v>
      </c>
      <c r="H97" s="3" t="s">
        <v>23</v>
      </c>
      <c r="I97" s="3">
        <v>2</v>
      </c>
      <c r="J97" s="3"/>
      <c r="K97" s="3">
        <v>0</v>
      </c>
      <c r="L97" s="3">
        <v>1</v>
      </c>
      <c r="M97" s="3"/>
      <c r="N97" s="3" t="s">
        <v>77</v>
      </c>
      <c r="O97" s="3">
        <v>32</v>
      </c>
      <c r="P97" s="3">
        <v>10</v>
      </c>
      <c r="Q97" s="3">
        <v>5</v>
      </c>
      <c r="R97" s="6">
        <v>2428.33</v>
      </c>
      <c r="S97" s="5">
        <v>1.1035999999999999</v>
      </c>
    </row>
    <row r="98" spans="1:19">
      <c r="A98" s="3" t="s">
        <v>1111</v>
      </c>
      <c r="B98" s="3"/>
      <c r="C98" s="3">
        <v>34</v>
      </c>
      <c r="D98" s="3">
        <v>2</v>
      </c>
      <c r="E98" s="3" t="s">
        <v>27</v>
      </c>
      <c r="F98" s="3" t="s">
        <v>1019</v>
      </c>
      <c r="G98" s="3" t="s">
        <v>1020</v>
      </c>
      <c r="H98" s="3" t="s">
        <v>23</v>
      </c>
      <c r="I98" s="3">
        <v>2</v>
      </c>
      <c r="J98" s="3"/>
      <c r="K98" s="3">
        <v>0</v>
      </c>
      <c r="L98" s="3">
        <v>1</v>
      </c>
      <c r="M98" s="3"/>
      <c r="N98" s="3" t="s">
        <v>77</v>
      </c>
      <c r="O98" s="3">
        <v>32</v>
      </c>
      <c r="P98" s="3">
        <v>10</v>
      </c>
      <c r="Q98" s="3">
        <v>5</v>
      </c>
      <c r="R98" s="6">
        <v>2428.33</v>
      </c>
      <c r="S98" s="5">
        <v>1.1035999999999999</v>
      </c>
    </row>
    <row r="99" spans="1:19">
      <c r="A99" s="3" t="s">
        <v>1106</v>
      </c>
      <c r="B99" s="3"/>
      <c r="C99" s="3">
        <v>72</v>
      </c>
      <c r="D99" s="3">
        <v>5</v>
      </c>
      <c r="E99" s="3" t="s">
        <v>202</v>
      </c>
      <c r="F99" s="3" t="s">
        <v>1117</v>
      </c>
      <c r="G99" s="3" t="s">
        <v>131</v>
      </c>
      <c r="H99" s="3" t="s">
        <v>23</v>
      </c>
      <c r="I99" s="3">
        <v>5</v>
      </c>
      <c r="J99" s="3"/>
      <c r="K99" s="3">
        <v>0</v>
      </c>
      <c r="L99" s="3">
        <v>1</v>
      </c>
      <c r="M99" s="3"/>
      <c r="N99" s="3" t="s">
        <v>40</v>
      </c>
      <c r="O99" s="3">
        <v>70</v>
      </c>
      <c r="P99" s="3">
        <v>11</v>
      </c>
      <c r="Q99" s="3">
        <v>5</v>
      </c>
      <c r="R99" s="6">
        <v>2409.5</v>
      </c>
      <c r="S99" s="5">
        <v>-0.64890000000000003</v>
      </c>
    </row>
    <row r="100" spans="1:19">
      <c r="A100" s="3" t="s">
        <v>1104</v>
      </c>
      <c r="B100" s="3"/>
      <c r="C100" s="3">
        <v>174</v>
      </c>
      <c r="D100" s="3">
        <v>36</v>
      </c>
      <c r="E100" s="3" t="s">
        <v>59</v>
      </c>
      <c r="F100" s="3" t="s">
        <v>1217</v>
      </c>
      <c r="G100" s="3" t="s">
        <v>1218</v>
      </c>
      <c r="H100" s="3" t="s">
        <v>23</v>
      </c>
      <c r="I100" s="3">
        <v>36</v>
      </c>
      <c r="J100" s="3">
        <v>12</v>
      </c>
      <c r="K100" s="3">
        <v>0</v>
      </c>
      <c r="L100" s="3">
        <v>1</v>
      </c>
      <c r="M100" s="3"/>
      <c r="N100" s="3" t="s">
        <v>77</v>
      </c>
      <c r="O100" s="3">
        <v>114</v>
      </c>
      <c r="P100" s="3">
        <v>22</v>
      </c>
      <c r="Q100" s="3">
        <v>5</v>
      </c>
      <c r="R100" s="6">
        <v>5379.67</v>
      </c>
      <c r="S100" s="5">
        <v>-0.87270000000000003</v>
      </c>
    </row>
    <row r="101" spans="1:19">
      <c r="A101" s="3" t="s">
        <v>2857</v>
      </c>
      <c r="B101" s="3"/>
      <c r="C101" s="3">
        <v>174</v>
      </c>
      <c r="D101" s="3">
        <v>36</v>
      </c>
      <c r="E101" s="3" t="s">
        <v>59</v>
      </c>
      <c r="F101" s="3" t="s">
        <v>1217</v>
      </c>
      <c r="G101" s="3" t="s">
        <v>1218</v>
      </c>
      <c r="H101" s="3" t="s">
        <v>23</v>
      </c>
      <c r="I101" s="3">
        <v>36</v>
      </c>
      <c r="J101" s="3">
        <v>12</v>
      </c>
      <c r="K101" s="3">
        <v>0</v>
      </c>
      <c r="L101" s="3">
        <v>1</v>
      </c>
      <c r="M101" s="3"/>
      <c r="N101" s="3" t="s">
        <v>77</v>
      </c>
      <c r="O101" s="3">
        <v>114</v>
      </c>
      <c r="P101" s="3">
        <v>22</v>
      </c>
      <c r="Q101" s="3">
        <v>5</v>
      </c>
      <c r="R101" s="6">
        <v>5379.67</v>
      </c>
      <c r="S101" s="5">
        <v>-0.87270000000000003</v>
      </c>
    </row>
    <row r="102" spans="1:19">
      <c r="A102" s="3" t="s">
        <v>1102</v>
      </c>
      <c r="B102" s="3"/>
      <c r="C102" s="3">
        <v>117</v>
      </c>
      <c r="D102" s="3">
        <v>7</v>
      </c>
      <c r="E102" s="3" t="s">
        <v>439</v>
      </c>
      <c r="F102" s="3" t="s">
        <v>1184</v>
      </c>
      <c r="G102" s="3" t="s">
        <v>131</v>
      </c>
      <c r="H102" s="3" t="s">
        <v>132</v>
      </c>
      <c r="I102" s="3">
        <v>7</v>
      </c>
      <c r="J102" s="3">
        <v>13</v>
      </c>
      <c r="K102" s="3"/>
      <c r="L102" s="3"/>
      <c r="M102" s="3"/>
      <c r="N102" s="3"/>
      <c r="O102" s="3">
        <v>105</v>
      </c>
      <c r="P102" s="3">
        <v>31</v>
      </c>
      <c r="Q102" s="3">
        <v>5</v>
      </c>
      <c r="R102" s="3"/>
      <c r="S102" s="5">
        <v>-0.15440000000000001</v>
      </c>
    </row>
    <row r="103" spans="1:19">
      <c r="A103" s="3" t="s">
        <v>2855</v>
      </c>
      <c r="B103" s="3"/>
      <c r="C103" s="3">
        <v>6</v>
      </c>
      <c r="D103" s="3">
        <v>1</v>
      </c>
      <c r="E103" s="3" t="s">
        <v>174</v>
      </c>
      <c r="F103" s="3" t="s">
        <v>2712</v>
      </c>
      <c r="G103" s="3" t="s">
        <v>2713</v>
      </c>
      <c r="H103" s="3" t="s">
        <v>2714</v>
      </c>
      <c r="I103" s="3">
        <v>1</v>
      </c>
      <c r="J103" s="3">
        <v>1</v>
      </c>
      <c r="K103" s="3"/>
      <c r="L103" s="3"/>
      <c r="M103" s="3"/>
      <c r="N103" s="3"/>
      <c r="O103" s="3">
        <v>6</v>
      </c>
      <c r="P103" s="3">
        <v>2</v>
      </c>
      <c r="Q103" s="3">
        <v>6</v>
      </c>
      <c r="R103" s="3"/>
      <c r="S103" s="3"/>
    </row>
    <row r="104" spans="1:19">
      <c r="A104" s="3" t="s">
        <v>2852</v>
      </c>
      <c r="B104" s="3"/>
      <c r="C104" s="3">
        <v>6</v>
      </c>
      <c r="D104" s="3">
        <v>1</v>
      </c>
      <c r="E104" s="3" t="s">
        <v>174</v>
      </c>
      <c r="F104" s="3" t="s">
        <v>2712</v>
      </c>
      <c r="G104" s="3" t="s">
        <v>2713</v>
      </c>
      <c r="H104" s="3" t="s">
        <v>2714</v>
      </c>
      <c r="I104" s="3">
        <v>1</v>
      </c>
      <c r="J104" s="3">
        <v>1</v>
      </c>
      <c r="K104" s="3"/>
      <c r="L104" s="3"/>
      <c r="M104" s="3"/>
      <c r="N104" s="3"/>
      <c r="O104" s="3">
        <v>6</v>
      </c>
      <c r="P104" s="3">
        <v>2</v>
      </c>
      <c r="Q104" s="3">
        <v>6</v>
      </c>
      <c r="R104" s="3"/>
      <c r="S104" s="3"/>
    </row>
    <row r="105" spans="1:19">
      <c r="A105" s="3" t="s">
        <v>1100</v>
      </c>
      <c r="B105" s="3"/>
      <c r="C105" s="3">
        <v>10</v>
      </c>
      <c r="D105" s="3">
        <v>1</v>
      </c>
      <c r="E105" s="3" t="s">
        <v>70</v>
      </c>
      <c r="F105" s="3" t="s">
        <v>3869</v>
      </c>
      <c r="G105" s="3" t="s">
        <v>3666</v>
      </c>
      <c r="H105" s="3" t="s">
        <v>852</v>
      </c>
      <c r="I105" s="3">
        <v>1</v>
      </c>
      <c r="J105" s="3"/>
      <c r="K105" s="3"/>
      <c r="L105" s="3"/>
      <c r="M105" s="3"/>
      <c r="N105" s="3"/>
      <c r="O105" s="3">
        <v>9</v>
      </c>
      <c r="P105" s="3">
        <v>2</v>
      </c>
      <c r="Q105" s="3">
        <v>6</v>
      </c>
      <c r="R105" s="6">
        <v>26527.5</v>
      </c>
      <c r="S105" s="5">
        <v>0.40160000000000001</v>
      </c>
    </row>
    <row r="106" spans="1:19">
      <c r="A106" s="3" t="s">
        <v>1098</v>
      </c>
      <c r="B106" s="3"/>
      <c r="C106" s="3">
        <v>57</v>
      </c>
      <c r="D106" s="3">
        <v>16</v>
      </c>
      <c r="E106" s="3" t="s">
        <v>117</v>
      </c>
      <c r="F106" s="3" t="s">
        <v>2858</v>
      </c>
      <c r="G106" s="3" t="s">
        <v>2405</v>
      </c>
      <c r="H106" s="3" t="s">
        <v>2859</v>
      </c>
      <c r="I106" s="3">
        <v>16</v>
      </c>
      <c r="J106" s="3"/>
      <c r="K106" s="3">
        <v>0</v>
      </c>
      <c r="L106" s="3">
        <v>4</v>
      </c>
      <c r="M106" s="3"/>
      <c r="N106" s="3" t="s">
        <v>77</v>
      </c>
      <c r="O106" s="3">
        <v>29</v>
      </c>
      <c r="P106" s="3">
        <v>2</v>
      </c>
      <c r="Q106" s="3">
        <v>6</v>
      </c>
      <c r="R106" s="3"/>
      <c r="S106" s="3"/>
    </row>
    <row r="107" spans="1:19">
      <c r="A107" s="3" t="s">
        <v>2850</v>
      </c>
      <c r="B107" s="3"/>
      <c r="C107" s="3">
        <v>13</v>
      </c>
      <c r="D107" s="3">
        <v>1</v>
      </c>
      <c r="E107" s="3" t="s">
        <v>27</v>
      </c>
      <c r="F107" s="3" t="s">
        <v>815</v>
      </c>
      <c r="G107" s="3" t="s">
        <v>131</v>
      </c>
      <c r="H107" s="3" t="s">
        <v>54</v>
      </c>
      <c r="I107" s="3">
        <v>1</v>
      </c>
      <c r="J107" s="3"/>
      <c r="K107" s="3">
        <v>0</v>
      </c>
      <c r="L107" s="3">
        <v>1</v>
      </c>
      <c r="M107" s="3"/>
      <c r="N107" s="3" t="s">
        <v>816</v>
      </c>
      <c r="O107" s="3">
        <v>11</v>
      </c>
      <c r="P107" s="3">
        <v>3</v>
      </c>
      <c r="Q107" s="3">
        <v>6</v>
      </c>
      <c r="R107" s="3"/>
      <c r="S107" s="3"/>
    </row>
    <row r="108" spans="1:19">
      <c r="A108" s="3" t="s">
        <v>1096</v>
      </c>
      <c r="B108" s="3"/>
      <c r="C108" s="3">
        <v>374</v>
      </c>
      <c r="D108" s="3">
        <v>11</v>
      </c>
      <c r="E108" s="3" t="s">
        <v>163</v>
      </c>
      <c r="F108" s="3" t="s">
        <v>1244</v>
      </c>
      <c r="G108" s="3" t="s">
        <v>29</v>
      </c>
      <c r="H108" s="3" t="s">
        <v>480</v>
      </c>
      <c r="I108" s="3">
        <v>11</v>
      </c>
      <c r="J108" s="3">
        <v>24</v>
      </c>
      <c r="K108" s="3"/>
      <c r="L108" s="3"/>
      <c r="M108" s="3"/>
      <c r="N108" s="3"/>
      <c r="O108" s="3">
        <v>365</v>
      </c>
      <c r="P108" s="3">
        <v>60</v>
      </c>
      <c r="Q108" s="3">
        <v>6</v>
      </c>
      <c r="R108" s="4">
        <v>22257161</v>
      </c>
      <c r="S108" s="5">
        <v>-1.55E-2</v>
      </c>
    </row>
    <row r="109" spans="1:19">
      <c r="A109" s="3" t="s">
        <v>1090</v>
      </c>
      <c r="B109" s="3"/>
      <c r="C109" s="3">
        <v>11</v>
      </c>
      <c r="D109" s="3">
        <v>2</v>
      </c>
      <c r="E109" s="3" t="s">
        <v>196</v>
      </c>
      <c r="F109" s="3" t="s">
        <v>2765</v>
      </c>
      <c r="G109" s="3" t="s">
        <v>2405</v>
      </c>
      <c r="H109" s="3" t="s">
        <v>54</v>
      </c>
      <c r="I109" s="3">
        <v>2</v>
      </c>
      <c r="J109" s="3"/>
      <c r="K109" s="3">
        <v>0</v>
      </c>
      <c r="L109" s="3">
        <v>1</v>
      </c>
      <c r="M109" s="3"/>
      <c r="N109" s="3" t="s">
        <v>77</v>
      </c>
      <c r="O109" s="3">
        <v>9</v>
      </c>
      <c r="P109" s="3">
        <v>1</v>
      </c>
      <c r="Q109" s="3">
        <v>7</v>
      </c>
      <c r="R109" s="3"/>
      <c r="S109" s="3"/>
    </row>
    <row r="110" spans="1:19">
      <c r="A110" s="3" t="s">
        <v>1090</v>
      </c>
      <c r="B110" s="3"/>
      <c r="C110" s="3">
        <v>15</v>
      </c>
      <c r="D110" s="3">
        <v>1</v>
      </c>
      <c r="E110" s="3" t="s">
        <v>59</v>
      </c>
      <c r="F110" s="3" t="s">
        <v>836</v>
      </c>
      <c r="G110" s="3" t="s">
        <v>103</v>
      </c>
      <c r="H110" s="3" t="s">
        <v>376</v>
      </c>
      <c r="I110" s="3">
        <v>1</v>
      </c>
      <c r="J110" s="3">
        <v>24</v>
      </c>
      <c r="K110" s="3"/>
      <c r="L110" s="3"/>
      <c r="M110" s="3"/>
      <c r="N110" s="3"/>
      <c r="O110" s="3">
        <v>15</v>
      </c>
      <c r="P110" s="3">
        <v>1</v>
      </c>
      <c r="Q110" s="3">
        <v>7</v>
      </c>
      <c r="R110" s="3"/>
      <c r="S110" s="3"/>
    </row>
    <row r="111" spans="1:19">
      <c r="A111" s="3" t="s">
        <v>1090</v>
      </c>
      <c r="B111" s="3"/>
      <c r="C111" s="3">
        <v>15</v>
      </c>
      <c r="D111" s="3">
        <v>1</v>
      </c>
      <c r="E111" s="3" t="s">
        <v>59</v>
      </c>
      <c r="F111" s="3" t="s">
        <v>836</v>
      </c>
      <c r="G111" s="3" t="s">
        <v>103</v>
      </c>
      <c r="H111" s="3" t="s">
        <v>376</v>
      </c>
      <c r="I111" s="3">
        <v>1</v>
      </c>
      <c r="J111" s="3">
        <v>24</v>
      </c>
      <c r="K111" s="3"/>
      <c r="L111" s="3"/>
      <c r="M111" s="3"/>
      <c r="N111" s="3"/>
      <c r="O111" s="3">
        <v>15</v>
      </c>
      <c r="P111" s="3">
        <v>1</v>
      </c>
      <c r="Q111" s="3">
        <v>7</v>
      </c>
      <c r="R111" s="3"/>
      <c r="S111" s="3"/>
    </row>
    <row r="112" spans="1:19">
      <c r="A112" s="3" t="s">
        <v>1094</v>
      </c>
      <c r="B112" s="3"/>
      <c r="C112" s="3">
        <v>7</v>
      </c>
      <c r="D112" s="3">
        <v>1</v>
      </c>
      <c r="E112" s="3" t="s">
        <v>27</v>
      </c>
      <c r="F112" s="3" t="s">
        <v>629</v>
      </c>
      <c r="G112" s="3" t="s">
        <v>131</v>
      </c>
      <c r="H112" s="3" t="s">
        <v>23</v>
      </c>
      <c r="I112" s="3">
        <v>1</v>
      </c>
      <c r="J112" s="3"/>
      <c r="K112" s="3"/>
      <c r="L112" s="3"/>
      <c r="M112" s="3"/>
      <c r="N112" s="3"/>
      <c r="O112" s="3">
        <v>7</v>
      </c>
      <c r="P112" s="3">
        <v>2</v>
      </c>
      <c r="Q112" s="3">
        <v>7</v>
      </c>
      <c r="R112" s="3"/>
      <c r="S112" s="3"/>
    </row>
    <row r="113" spans="1:19">
      <c r="A113" s="3" t="s">
        <v>1088</v>
      </c>
      <c r="B113" s="3"/>
      <c r="C113" s="3">
        <v>39</v>
      </c>
      <c r="D113" s="3">
        <v>6</v>
      </c>
      <c r="E113" s="3" t="s">
        <v>186</v>
      </c>
      <c r="F113" s="3" t="s">
        <v>1038</v>
      </c>
      <c r="G113" s="3" t="s">
        <v>29</v>
      </c>
      <c r="H113" s="3" t="s">
        <v>23</v>
      </c>
      <c r="I113" s="3">
        <v>6</v>
      </c>
      <c r="J113" s="3"/>
      <c r="K113" s="3"/>
      <c r="L113" s="3"/>
      <c r="M113" s="3"/>
      <c r="N113" s="3"/>
      <c r="O113" s="3">
        <v>32</v>
      </c>
      <c r="P113" s="3">
        <v>4</v>
      </c>
      <c r="Q113" s="3">
        <v>7</v>
      </c>
      <c r="R113" s="3"/>
      <c r="S113" s="3"/>
    </row>
    <row r="114" spans="1:19">
      <c r="A114" s="3" t="s">
        <v>1085</v>
      </c>
      <c r="B114" s="3"/>
      <c r="C114" s="3">
        <v>43</v>
      </c>
      <c r="D114" s="3">
        <v>5</v>
      </c>
      <c r="E114" s="3" t="s">
        <v>27</v>
      </c>
      <c r="F114" s="3" t="s">
        <v>1055</v>
      </c>
      <c r="G114" s="3" t="s">
        <v>29</v>
      </c>
      <c r="H114" s="3" t="s">
        <v>23</v>
      </c>
      <c r="I114" s="3">
        <v>5</v>
      </c>
      <c r="J114" s="3">
        <v>51</v>
      </c>
      <c r="K114" s="3"/>
      <c r="L114" s="3"/>
      <c r="M114" s="3"/>
      <c r="N114" s="3"/>
      <c r="O114" s="3">
        <v>41</v>
      </c>
      <c r="P114" s="3">
        <v>16</v>
      </c>
      <c r="Q114" s="3">
        <v>7</v>
      </c>
      <c r="R114" s="3"/>
      <c r="S114" s="5">
        <v>-0.26219999999999999</v>
      </c>
    </row>
    <row r="115" spans="1:19">
      <c r="A115" s="3" t="s">
        <v>1083</v>
      </c>
      <c r="B115" s="3"/>
      <c r="C115" s="3">
        <v>15</v>
      </c>
      <c r="D115" s="3">
        <v>3</v>
      </c>
      <c r="E115" s="3" t="s">
        <v>45</v>
      </c>
      <c r="F115" s="3" t="s">
        <v>2796</v>
      </c>
      <c r="G115" s="3" t="s">
        <v>2405</v>
      </c>
      <c r="H115" s="3" t="s">
        <v>1193</v>
      </c>
      <c r="I115" s="3">
        <v>3</v>
      </c>
      <c r="J115" s="3"/>
      <c r="K115" s="3">
        <v>0</v>
      </c>
      <c r="L115" s="3">
        <v>14</v>
      </c>
      <c r="M115" s="3"/>
      <c r="N115" s="3" t="s">
        <v>25</v>
      </c>
      <c r="O115" s="3">
        <v>14</v>
      </c>
      <c r="P115" s="3">
        <v>3</v>
      </c>
      <c r="Q115" s="3">
        <v>8</v>
      </c>
      <c r="R115" s="6">
        <v>46057.83</v>
      </c>
      <c r="S115" s="5">
        <v>-9.4799999999999995E-2</v>
      </c>
    </row>
    <row r="116" spans="1:19">
      <c r="A116" s="3" t="s">
        <v>1081</v>
      </c>
      <c r="B116" s="3"/>
      <c r="C116" s="3">
        <v>9</v>
      </c>
      <c r="D116" s="3">
        <v>1</v>
      </c>
      <c r="E116" s="3" t="s">
        <v>2748</v>
      </c>
      <c r="F116" s="3" t="s">
        <v>2749</v>
      </c>
      <c r="G116" s="3" t="s">
        <v>2405</v>
      </c>
      <c r="H116" s="3"/>
      <c r="I116" s="3">
        <v>1</v>
      </c>
      <c r="J116" s="3"/>
      <c r="K116" s="3">
        <v>0</v>
      </c>
      <c r="L116" s="3">
        <v>2</v>
      </c>
      <c r="M116" s="3"/>
      <c r="N116" s="3" t="s">
        <v>77</v>
      </c>
      <c r="O116" s="3">
        <v>8</v>
      </c>
      <c r="P116" s="3">
        <v>4</v>
      </c>
      <c r="Q116" s="3">
        <v>8</v>
      </c>
      <c r="R116" s="6">
        <v>1650.33</v>
      </c>
      <c r="S116" s="5">
        <v>-0.94930000000000003</v>
      </c>
    </row>
    <row r="117" spans="1:19">
      <c r="A117" s="3" t="s">
        <v>1077</v>
      </c>
      <c r="B117" s="3"/>
      <c r="C117" s="3">
        <v>27</v>
      </c>
      <c r="D117" s="3">
        <v>4</v>
      </c>
      <c r="E117" s="3" t="s">
        <v>59</v>
      </c>
      <c r="F117" s="3" t="s">
        <v>2832</v>
      </c>
      <c r="G117" s="3" t="s">
        <v>2457</v>
      </c>
      <c r="H117" s="3" t="s">
        <v>23</v>
      </c>
      <c r="I117" s="3">
        <v>4</v>
      </c>
      <c r="J117" s="3"/>
      <c r="K117" s="3"/>
      <c r="L117" s="3"/>
      <c r="M117" s="3"/>
      <c r="N117" s="3"/>
      <c r="O117" s="3">
        <v>26</v>
      </c>
      <c r="P117" s="3">
        <v>5</v>
      </c>
      <c r="Q117" s="3">
        <v>8</v>
      </c>
      <c r="R117" s="3"/>
      <c r="S117" s="3"/>
    </row>
    <row r="118" spans="1:19">
      <c r="A118" s="3" t="s">
        <v>1073</v>
      </c>
      <c r="B118" s="3"/>
      <c r="C118" s="3">
        <v>49</v>
      </c>
      <c r="D118" s="3">
        <v>5</v>
      </c>
      <c r="E118" s="3" t="s">
        <v>88</v>
      </c>
      <c r="F118" s="3" t="s">
        <v>1089</v>
      </c>
      <c r="G118" s="3" t="s">
        <v>29</v>
      </c>
      <c r="H118" s="3" t="s">
        <v>39</v>
      </c>
      <c r="I118" s="3">
        <v>5</v>
      </c>
      <c r="J118" s="3">
        <v>13</v>
      </c>
      <c r="K118" s="3"/>
      <c r="L118" s="3"/>
      <c r="M118" s="3"/>
      <c r="N118" s="3"/>
      <c r="O118" s="3">
        <v>39</v>
      </c>
      <c r="P118" s="3">
        <v>6</v>
      </c>
      <c r="Q118" s="3">
        <v>8</v>
      </c>
      <c r="R118" s="3"/>
      <c r="S118" s="3"/>
    </row>
    <row r="119" spans="1:19">
      <c r="A119" s="3" t="s">
        <v>1073</v>
      </c>
      <c r="B119" s="3"/>
      <c r="C119" s="3">
        <v>49</v>
      </c>
      <c r="D119" s="3">
        <v>1</v>
      </c>
      <c r="E119" s="3" t="s">
        <v>324</v>
      </c>
      <c r="F119" s="3" t="s">
        <v>1086</v>
      </c>
      <c r="G119" s="3" t="s">
        <v>131</v>
      </c>
      <c r="H119" s="3" t="s">
        <v>1087</v>
      </c>
      <c r="I119" s="3">
        <v>1</v>
      </c>
      <c r="J119" s="3">
        <v>20</v>
      </c>
      <c r="K119" s="3"/>
      <c r="L119" s="3"/>
      <c r="M119" s="3"/>
      <c r="N119" s="3"/>
      <c r="O119" s="3">
        <v>45</v>
      </c>
      <c r="P119" s="3">
        <v>16</v>
      </c>
      <c r="Q119" s="3">
        <v>8</v>
      </c>
      <c r="R119" s="6">
        <v>4185.5</v>
      </c>
      <c r="S119" s="5">
        <v>0.69920000000000004</v>
      </c>
    </row>
    <row r="120" spans="1:19">
      <c r="A120" s="3" t="s">
        <v>2848</v>
      </c>
      <c r="B120" s="3"/>
      <c r="C120" s="3">
        <v>174</v>
      </c>
      <c r="D120" s="3">
        <v>35</v>
      </c>
      <c r="E120" s="3" t="s">
        <v>3901</v>
      </c>
      <c r="F120" s="3" t="s">
        <v>3902</v>
      </c>
      <c r="G120" s="3" t="s">
        <v>3745</v>
      </c>
      <c r="H120" s="3" t="s">
        <v>661</v>
      </c>
      <c r="I120" s="3">
        <v>35</v>
      </c>
      <c r="J120" s="3"/>
      <c r="K120" s="3"/>
      <c r="L120" s="3"/>
      <c r="M120" s="3"/>
      <c r="N120" s="3"/>
      <c r="O120" s="3">
        <v>97</v>
      </c>
      <c r="P120" s="3">
        <v>40</v>
      </c>
      <c r="Q120" s="3">
        <v>8</v>
      </c>
      <c r="R120" s="3"/>
      <c r="S120" s="3"/>
    </row>
    <row r="121" spans="1:19">
      <c r="A121" s="3" t="s">
        <v>1075</v>
      </c>
      <c r="B121" s="3"/>
      <c r="C121" s="3">
        <v>11</v>
      </c>
      <c r="D121" s="3">
        <v>1</v>
      </c>
      <c r="E121" s="3" t="s">
        <v>88</v>
      </c>
      <c r="F121" s="3" t="s">
        <v>774</v>
      </c>
      <c r="G121" s="3" t="s">
        <v>29</v>
      </c>
      <c r="H121" s="3"/>
      <c r="I121" s="3">
        <v>1</v>
      </c>
      <c r="J121" s="3">
        <v>14</v>
      </c>
      <c r="K121" s="3">
        <v>0</v>
      </c>
      <c r="L121" s="3">
        <v>0</v>
      </c>
      <c r="M121" s="3"/>
      <c r="N121" s="3" t="s">
        <v>40</v>
      </c>
      <c r="O121" s="3">
        <v>10</v>
      </c>
      <c r="P121" s="3">
        <v>4</v>
      </c>
      <c r="Q121" s="3">
        <v>9</v>
      </c>
      <c r="R121" s="6">
        <v>1954.33</v>
      </c>
      <c r="S121" s="5">
        <v>-0.86280000000000001</v>
      </c>
    </row>
    <row r="122" spans="1:19">
      <c r="A122" s="3" t="s">
        <v>2844</v>
      </c>
      <c r="B122" s="3"/>
      <c r="C122" s="3">
        <v>19</v>
      </c>
      <c r="D122" s="3">
        <v>8</v>
      </c>
      <c r="E122" s="3" t="s">
        <v>70</v>
      </c>
      <c r="F122" s="3" t="s">
        <v>2815</v>
      </c>
      <c r="G122" s="3" t="s">
        <v>2405</v>
      </c>
      <c r="H122" s="3" t="s">
        <v>852</v>
      </c>
      <c r="I122" s="3">
        <v>8</v>
      </c>
      <c r="J122" s="3"/>
      <c r="K122" s="3">
        <v>1</v>
      </c>
      <c r="L122" s="3">
        <v>6</v>
      </c>
      <c r="M122" s="3" t="s">
        <v>2816</v>
      </c>
      <c r="N122" s="3" t="s">
        <v>77</v>
      </c>
      <c r="O122" s="3">
        <v>18</v>
      </c>
      <c r="P122" s="3">
        <v>4</v>
      </c>
      <c r="Q122" s="3">
        <v>9</v>
      </c>
      <c r="R122" s="4">
        <v>536659</v>
      </c>
      <c r="S122" s="5">
        <v>-7.0099999999999996E-2</v>
      </c>
    </row>
    <row r="123" spans="1:19">
      <c r="A123" s="3" t="s">
        <v>2846</v>
      </c>
      <c r="B123" s="3"/>
      <c r="C123" s="3">
        <v>22</v>
      </c>
      <c r="D123" s="3">
        <v>3</v>
      </c>
      <c r="E123" s="3" t="s">
        <v>925</v>
      </c>
      <c r="F123" s="3" t="s">
        <v>926</v>
      </c>
      <c r="G123" s="3" t="s">
        <v>29</v>
      </c>
      <c r="H123" s="3" t="s">
        <v>54</v>
      </c>
      <c r="I123" s="3">
        <v>3</v>
      </c>
      <c r="J123" s="3"/>
      <c r="K123" s="3"/>
      <c r="L123" s="3"/>
      <c r="M123" s="3"/>
      <c r="N123" s="3"/>
      <c r="O123" s="3">
        <v>17</v>
      </c>
      <c r="P123" s="3">
        <v>5</v>
      </c>
      <c r="Q123" s="3">
        <v>9</v>
      </c>
      <c r="R123" s="3"/>
      <c r="S123" s="3"/>
    </row>
    <row r="124" spans="1:19">
      <c r="A124" s="3" t="s">
        <v>1067</v>
      </c>
      <c r="B124" s="3"/>
      <c r="C124" s="3">
        <v>28</v>
      </c>
      <c r="D124" s="3">
        <v>1</v>
      </c>
      <c r="E124" s="3" t="s">
        <v>59</v>
      </c>
      <c r="F124" s="3" t="s">
        <v>981</v>
      </c>
      <c r="G124" s="3" t="s">
        <v>131</v>
      </c>
      <c r="H124" s="3" t="s">
        <v>23</v>
      </c>
      <c r="I124" s="3">
        <v>1</v>
      </c>
      <c r="J124" s="3">
        <v>10</v>
      </c>
      <c r="K124" s="3"/>
      <c r="L124" s="3"/>
      <c r="M124" s="3"/>
      <c r="N124" s="3"/>
      <c r="O124" s="3">
        <v>26</v>
      </c>
      <c r="P124" s="3">
        <v>6</v>
      </c>
      <c r="Q124" s="3">
        <v>9</v>
      </c>
      <c r="R124" s="3"/>
      <c r="S124" s="3"/>
    </row>
    <row r="125" spans="1:19">
      <c r="A125" s="3" t="s">
        <v>1070</v>
      </c>
      <c r="B125" s="3"/>
      <c r="C125" s="3">
        <v>19</v>
      </c>
      <c r="D125" s="3">
        <v>1</v>
      </c>
      <c r="E125" s="3" t="s">
        <v>59</v>
      </c>
      <c r="F125" s="3" t="s">
        <v>874</v>
      </c>
      <c r="G125" s="3" t="s">
        <v>29</v>
      </c>
      <c r="H125" s="3" t="s">
        <v>39</v>
      </c>
      <c r="I125" s="3">
        <v>1</v>
      </c>
      <c r="J125" s="3">
        <v>24</v>
      </c>
      <c r="K125" s="3"/>
      <c r="L125" s="3"/>
      <c r="M125" s="3"/>
      <c r="N125" s="3"/>
      <c r="O125" s="3">
        <v>18</v>
      </c>
      <c r="P125" s="3">
        <v>7</v>
      </c>
      <c r="Q125" s="3">
        <v>9</v>
      </c>
      <c r="R125" s="3"/>
      <c r="S125" s="3"/>
    </row>
    <row r="126" spans="1:19">
      <c r="A126" s="3" t="s">
        <v>1060</v>
      </c>
      <c r="B126" s="3"/>
      <c r="C126" s="3">
        <v>95</v>
      </c>
      <c r="D126" s="3">
        <v>14</v>
      </c>
      <c r="E126" s="3" t="s">
        <v>1159</v>
      </c>
      <c r="F126" s="3" t="s">
        <v>1160</v>
      </c>
      <c r="G126" s="3" t="s">
        <v>29</v>
      </c>
      <c r="H126" s="3" t="s">
        <v>95</v>
      </c>
      <c r="I126" s="3">
        <v>14</v>
      </c>
      <c r="J126" s="3"/>
      <c r="K126" s="3">
        <v>0</v>
      </c>
      <c r="L126" s="3">
        <v>2</v>
      </c>
      <c r="M126" s="3"/>
      <c r="N126" s="3" t="s">
        <v>40</v>
      </c>
      <c r="O126" s="3">
        <v>85</v>
      </c>
      <c r="P126" s="3">
        <v>13</v>
      </c>
      <c r="Q126" s="3">
        <v>9</v>
      </c>
      <c r="R126" s="6">
        <v>17222.669999999998</v>
      </c>
      <c r="S126" s="5">
        <v>-0.39340000000000003</v>
      </c>
    </row>
    <row r="127" spans="1:19">
      <c r="A127" s="3" t="s">
        <v>1064</v>
      </c>
      <c r="B127" s="3"/>
      <c r="C127" s="3">
        <v>102</v>
      </c>
      <c r="D127" s="3">
        <v>10</v>
      </c>
      <c r="E127" s="3" t="s">
        <v>70</v>
      </c>
      <c r="F127" s="3" t="s">
        <v>1169</v>
      </c>
      <c r="G127" s="3" t="s">
        <v>826</v>
      </c>
      <c r="H127" s="3" t="s">
        <v>23</v>
      </c>
      <c r="I127" s="3">
        <v>10</v>
      </c>
      <c r="J127" s="3">
        <v>22</v>
      </c>
      <c r="K127" s="3">
        <v>0</v>
      </c>
      <c r="L127" s="3">
        <v>6</v>
      </c>
      <c r="M127" s="3"/>
      <c r="N127" s="3" t="s">
        <v>40</v>
      </c>
      <c r="O127" s="3">
        <v>79</v>
      </c>
      <c r="P127" s="3">
        <v>15</v>
      </c>
      <c r="Q127" s="3">
        <v>9</v>
      </c>
      <c r="R127" s="3"/>
      <c r="S127" s="3"/>
    </row>
    <row r="128" spans="1:19">
      <c r="A128" s="3" t="s">
        <v>1062</v>
      </c>
      <c r="B128" s="3"/>
      <c r="C128" s="3">
        <v>65</v>
      </c>
      <c r="D128" s="3">
        <v>4</v>
      </c>
      <c r="E128" s="3" t="s">
        <v>59</v>
      </c>
      <c r="F128" s="3" t="s">
        <v>1112</v>
      </c>
      <c r="G128" s="3" t="s">
        <v>29</v>
      </c>
      <c r="H128" s="3" t="s">
        <v>23</v>
      </c>
      <c r="I128" s="3">
        <v>4</v>
      </c>
      <c r="J128" s="3"/>
      <c r="K128" s="3">
        <v>0</v>
      </c>
      <c r="L128" s="3">
        <v>1</v>
      </c>
      <c r="M128" s="3"/>
      <c r="N128" s="3" t="s">
        <v>40</v>
      </c>
      <c r="O128" s="3">
        <v>43</v>
      </c>
      <c r="P128" s="3">
        <v>16</v>
      </c>
      <c r="Q128" s="3">
        <v>9</v>
      </c>
      <c r="R128" s="6">
        <v>7224.83</v>
      </c>
      <c r="S128" s="5">
        <v>-0.56369999999999998</v>
      </c>
    </row>
    <row r="129" spans="1:19">
      <c r="A129" s="3" t="s">
        <v>1058</v>
      </c>
      <c r="B129" s="3"/>
      <c r="C129" s="3">
        <v>240</v>
      </c>
      <c r="D129" s="3">
        <v>2</v>
      </c>
      <c r="E129" s="3" t="s">
        <v>59</v>
      </c>
      <c r="F129" s="3" t="s">
        <v>1232</v>
      </c>
      <c r="G129" s="3" t="s">
        <v>29</v>
      </c>
      <c r="H129" s="3" t="s">
        <v>39</v>
      </c>
      <c r="I129" s="3">
        <v>2</v>
      </c>
      <c r="J129" s="3">
        <v>16</v>
      </c>
      <c r="K129" s="3"/>
      <c r="L129" s="3"/>
      <c r="M129" s="3"/>
      <c r="N129" s="3"/>
      <c r="O129" s="3">
        <v>153</v>
      </c>
      <c r="P129" s="3">
        <v>67</v>
      </c>
      <c r="Q129" s="3">
        <v>9</v>
      </c>
      <c r="R129" s="6">
        <v>7482.67</v>
      </c>
      <c r="S129" s="5">
        <v>0.34129999999999999</v>
      </c>
    </row>
    <row r="130" spans="1:19">
      <c r="A130" s="3" t="s">
        <v>2842</v>
      </c>
      <c r="B130" s="3"/>
      <c r="C130" s="3">
        <v>15</v>
      </c>
      <c r="D130" s="3">
        <v>3</v>
      </c>
      <c r="E130" s="3" t="s">
        <v>93</v>
      </c>
      <c r="F130" s="3" t="s">
        <v>2798</v>
      </c>
      <c r="G130" s="3" t="s">
        <v>2405</v>
      </c>
      <c r="H130" s="3"/>
      <c r="I130" s="3">
        <v>3</v>
      </c>
      <c r="J130" s="3"/>
      <c r="K130" s="3"/>
      <c r="L130" s="3"/>
      <c r="M130" s="3"/>
      <c r="N130" s="3"/>
      <c r="O130" s="3">
        <v>15</v>
      </c>
      <c r="P130" s="3">
        <v>1</v>
      </c>
      <c r="Q130" s="3">
        <v>10</v>
      </c>
      <c r="R130" s="3"/>
      <c r="S130" s="3"/>
    </row>
    <row r="131" spans="1:19">
      <c r="A131" s="3" t="s">
        <v>1054</v>
      </c>
      <c r="B131" s="3"/>
      <c r="C131" s="3">
        <v>22</v>
      </c>
      <c r="D131" s="3">
        <v>2</v>
      </c>
      <c r="E131" s="3" t="s">
        <v>251</v>
      </c>
      <c r="F131" s="3" t="s">
        <v>923</v>
      </c>
      <c r="G131" s="3" t="s">
        <v>29</v>
      </c>
      <c r="H131" s="3" t="s">
        <v>23</v>
      </c>
      <c r="I131" s="3">
        <v>2</v>
      </c>
      <c r="J131" s="3">
        <v>12</v>
      </c>
      <c r="K131" s="3"/>
      <c r="L131" s="3"/>
      <c r="M131" s="3"/>
      <c r="N131" s="3"/>
      <c r="O131" s="3">
        <v>20</v>
      </c>
      <c r="P131" s="3">
        <v>4</v>
      </c>
      <c r="Q131" s="3">
        <v>10</v>
      </c>
      <c r="R131" s="6">
        <v>2948.83</v>
      </c>
      <c r="S131" s="5">
        <v>-6.8599999999999994E-2</v>
      </c>
    </row>
    <row r="132" spans="1:19">
      <c r="A132" s="3" t="s">
        <v>1056</v>
      </c>
      <c r="B132" s="3"/>
      <c r="C132" s="3">
        <v>46</v>
      </c>
      <c r="D132" s="3">
        <v>8</v>
      </c>
      <c r="E132" s="3" t="s">
        <v>412</v>
      </c>
      <c r="F132" s="3" t="s">
        <v>2845</v>
      </c>
      <c r="G132" s="3" t="s">
        <v>2405</v>
      </c>
      <c r="H132" s="3" t="s">
        <v>39</v>
      </c>
      <c r="I132" s="3">
        <v>8</v>
      </c>
      <c r="J132" s="3"/>
      <c r="K132" s="3"/>
      <c r="L132" s="3"/>
      <c r="M132" s="3"/>
      <c r="N132" s="3"/>
      <c r="O132" s="3">
        <v>36</v>
      </c>
      <c r="P132" s="3">
        <v>14</v>
      </c>
      <c r="Q132" s="3">
        <v>10</v>
      </c>
      <c r="R132" s="3"/>
      <c r="S132" s="5">
        <v>0.54200000000000004</v>
      </c>
    </row>
    <row r="133" spans="1:19">
      <c r="A133" s="3" t="s">
        <v>1052</v>
      </c>
      <c r="B133" s="3"/>
      <c r="C133" s="3">
        <v>42</v>
      </c>
      <c r="D133" s="3">
        <v>9</v>
      </c>
      <c r="E133" s="3" t="s">
        <v>689</v>
      </c>
      <c r="F133" s="3" t="s">
        <v>1051</v>
      </c>
      <c r="G133" s="3" t="s">
        <v>131</v>
      </c>
      <c r="H133" s="3" t="s">
        <v>23</v>
      </c>
      <c r="I133" s="3">
        <v>9</v>
      </c>
      <c r="J133" s="3"/>
      <c r="K133" s="3"/>
      <c r="L133" s="3"/>
      <c r="M133" s="3"/>
      <c r="N133" s="3"/>
      <c r="O133" s="3">
        <v>37</v>
      </c>
      <c r="P133" s="3">
        <v>8</v>
      </c>
      <c r="Q133" s="3">
        <v>11</v>
      </c>
      <c r="R133" s="3"/>
      <c r="S133" s="3"/>
    </row>
    <row r="134" spans="1:19">
      <c r="A134" s="3" t="s">
        <v>1050</v>
      </c>
      <c r="B134" s="3"/>
      <c r="C134" s="3">
        <v>51</v>
      </c>
      <c r="D134" s="3">
        <v>2</v>
      </c>
      <c r="E134" s="3" t="s">
        <v>769</v>
      </c>
      <c r="F134" s="3" t="s">
        <v>1101</v>
      </c>
      <c r="G134" s="3" t="s">
        <v>29</v>
      </c>
      <c r="H134" s="3" t="s">
        <v>39</v>
      </c>
      <c r="I134" s="3">
        <v>2</v>
      </c>
      <c r="J134" s="3">
        <v>13</v>
      </c>
      <c r="K134" s="3"/>
      <c r="L134" s="3"/>
      <c r="M134" s="3"/>
      <c r="N134" s="3"/>
      <c r="O134" s="3">
        <v>47</v>
      </c>
      <c r="P134" s="3">
        <v>9</v>
      </c>
      <c r="Q134" s="3">
        <v>11</v>
      </c>
      <c r="R134" s="3"/>
      <c r="S134" s="3"/>
    </row>
    <row r="135" spans="1:19">
      <c r="A135" s="3" t="s">
        <v>1048</v>
      </c>
      <c r="B135" s="3"/>
      <c r="C135" s="3">
        <v>84</v>
      </c>
      <c r="D135" s="3">
        <v>16</v>
      </c>
      <c r="E135" s="3" t="s">
        <v>27</v>
      </c>
      <c r="F135" s="3" t="s">
        <v>1144</v>
      </c>
      <c r="G135" s="3" t="s">
        <v>131</v>
      </c>
      <c r="H135" s="3" t="s">
        <v>1145</v>
      </c>
      <c r="I135" s="3">
        <v>16</v>
      </c>
      <c r="J135" s="3"/>
      <c r="K135" s="3"/>
      <c r="L135" s="3"/>
      <c r="M135" s="3"/>
      <c r="N135" s="3"/>
      <c r="O135" s="3">
        <v>62</v>
      </c>
      <c r="P135" s="3">
        <v>14</v>
      </c>
      <c r="Q135" s="3">
        <v>11</v>
      </c>
      <c r="R135" s="3"/>
      <c r="S135" s="3"/>
    </row>
    <row r="136" spans="1:19">
      <c r="A136" s="3" t="s">
        <v>1044</v>
      </c>
      <c r="B136" s="3"/>
      <c r="C136" s="3">
        <v>32</v>
      </c>
      <c r="D136" s="3">
        <v>3</v>
      </c>
      <c r="E136" s="3" t="s">
        <v>88</v>
      </c>
      <c r="F136" s="3" t="s">
        <v>1004</v>
      </c>
      <c r="G136" s="3" t="s">
        <v>29</v>
      </c>
      <c r="H136" s="3" t="s">
        <v>684</v>
      </c>
      <c r="I136" s="3">
        <v>3</v>
      </c>
      <c r="J136" s="3"/>
      <c r="K136" s="3"/>
      <c r="L136" s="3"/>
      <c r="M136" s="3"/>
      <c r="N136" s="3"/>
      <c r="O136" s="3">
        <v>25</v>
      </c>
      <c r="P136" s="3">
        <v>12</v>
      </c>
      <c r="Q136" s="3">
        <v>12</v>
      </c>
      <c r="R136" s="3"/>
      <c r="S136" s="3"/>
    </row>
    <row r="137" spans="1:19">
      <c r="A137" s="3" t="s">
        <v>1046</v>
      </c>
      <c r="B137" s="3"/>
      <c r="C137" s="3">
        <v>146</v>
      </c>
      <c r="D137" s="3">
        <v>13</v>
      </c>
      <c r="E137" s="3" t="s">
        <v>73</v>
      </c>
      <c r="F137" s="3" t="s">
        <v>2870</v>
      </c>
      <c r="G137" s="3" t="s">
        <v>2538</v>
      </c>
      <c r="H137" s="3" t="s">
        <v>684</v>
      </c>
      <c r="I137" s="3">
        <v>13</v>
      </c>
      <c r="J137" s="3"/>
      <c r="K137" s="3"/>
      <c r="L137" s="3"/>
      <c r="M137" s="3"/>
      <c r="N137" s="3"/>
      <c r="O137" s="3">
        <v>45</v>
      </c>
      <c r="P137" s="3">
        <v>13</v>
      </c>
      <c r="Q137" s="3">
        <v>12</v>
      </c>
      <c r="R137" s="6">
        <v>4767.67</v>
      </c>
      <c r="S137" s="5">
        <v>-0.47410000000000002</v>
      </c>
    </row>
    <row r="138" spans="1:19">
      <c r="A138" s="3" t="s">
        <v>2839</v>
      </c>
      <c r="B138" s="3"/>
      <c r="C138" s="3">
        <v>146</v>
      </c>
      <c r="D138" s="3">
        <v>13</v>
      </c>
      <c r="E138" s="3" t="s">
        <v>73</v>
      </c>
      <c r="F138" s="3" t="s">
        <v>2870</v>
      </c>
      <c r="G138" s="3" t="s">
        <v>2538</v>
      </c>
      <c r="H138" s="3" t="s">
        <v>684</v>
      </c>
      <c r="I138" s="3">
        <v>13</v>
      </c>
      <c r="J138" s="3"/>
      <c r="K138" s="3"/>
      <c r="L138" s="3"/>
      <c r="M138" s="3"/>
      <c r="N138" s="3"/>
      <c r="O138" s="3">
        <v>45</v>
      </c>
      <c r="P138" s="3">
        <v>13</v>
      </c>
      <c r="Q138" s="3">
        <v>12</v>
      </c>
      <c r="R138" s="6">
        <v>4767.67</v>
      </c>
      <c r="S138" s="5">
        <v>-0.47410000000000002</v>
      </c>
    </row>
    <row r="139" spans="1:19">
      <c r="A139" s="3" t="s">
        <v>1039</v>
      </c>
      <c r="B139" s="3"/>
      <c r="C139" s="3">
        <v>23</v>
      </c>
      <c r="D139" s="3">
        <v>1</v>
      </c>
      <c r="E139" s="3" t="s">
        <v>70</v>
      </c>
      <c r="F139" s="3" t="s">
        <v>934</v>
      </c>
      <c r="G139" s="3" t="s">
        <v>826</v>
      </c>
      <c r="H139" s="3" t="s">
        <v>935</v>
      </c>
      <c r="I139" s="3">
        <v>1</v>
      </c>
      <c r="J139" s="3">
        <v>20</v>
      </c>
      <c r="K139" s="3"/>
      <c r="L139" s="3"/>
      <c r="M139" s="3"/>
      <c r="N139" s="3"/>
      <c r="O139" s="3">
        <v>21</v>
      </c>
      <c r="P139" s="3">
        <v>5</v>
      </c>
      <c r="Q139" s="3">
        <v>13</v>
      </c>
      <c r="R139" s="6">
        <v>2459.5</v>
      </c>
      <c r="S139" s="5">
        <v>-2.1899999999999999E-2</v>
      </c>
    </row>
    <row r="140" spans="1:19">
      <c r="A140" s="3" t="s">
        <v>1041</v>
      </c>
      <c r="B140" s="3"/>
      <c r="C140" s="3">
        <v>91</v>
      </c>
      <c r="D140" s="3">
        <v>11</v>
      </c>
      <c r="E140" s="3" t="s">
        <v>27</v>
      </c>
      <c r="F140" s="3" t="s">
        <v>1155</v>
      </c>
      <c r="G140" s="3" t="s">
        <v>29</v>
      </c>
      <c r="H140" s="3" t="s">
        <v>132</v>
      </c>
      <c r="I140" s="3">
        <v>11</v>
      </c>
      <c r="J140" s="3">
        <v>72</v>
      </c>
      <c r="K140" s="3"/>
      <c r="L140" s="3"/>
      <c r="M140" s="3"/>
      <c r="N140" s="3"/>
      <c r="O140" s="3">
        <v>89</v>
      </c>
      <c r="P140" s="3">
        <v>14</v>
      </c>
      <c r="Q140" s="3">
        <v>13</v>
      </c>
      <c r="R140" s="3"/>
      <c r="S140" s="3"/>
    </row>
    <row r="141" spans="1:19">
      <c r="A141" s="3" t="s">
        <v>1041</v>
      </c>
      <c r="B141" s="3"/>
      <c r="C141" s="3">
        <v>88</v>
      </c>
      <c r="D141" s="3">
        <v>25</v>
      </c>
      <c r="E141" s="3" t="s">
        <v>1860</v>
      </c>
      <c r="F141" s="3" t="s">
        <v>2863</v>
      </c>
      <c r="G141" s="3" t="s">
        <v>2405</v>
      </c>
      <c r="H141" s="3" t="s">
        <v>661</v>
      </c>
      <c r="I141" s="3">
        <v>25</v>
      </c>
      <c r="J141" s="3"/>
      <c r="K141" s="3">
        <v>3</v>
      </c>
      <c r="L141" s="3">
        <v>5</v>
      </c>
      <c r="M141" s="3" t="s">
        <v>2864</v>
      </c>
      <c r="N141" s="3" t="s">
        <v>40</v>
      </c>
      <c r="O141" s="3">
        <v>70</v>
      </c>
      <c r="P141" s="3">
        <v>16</v>
      </c>
      <c r="Q141" s="3">
        <v>13</v>
      </c>
      <c r="R141" s="6">
        <v>7191.67</v>
      </c>
      <c r="S141" s="5">
        <v>-0.14080000000000001</v>
      </c>
    </row>
    <row r="142" spans="1:19">
      <c r="A142" s="3" t="s">
        <v>1037</v>
      </c>
      <c r="B142" s="3"/>
      <c r="C142" s="3">
        <v>253</v>
      </c>
      <c r="D142" s="3">
        <v>20</v>
      </c>
      <c r="E142" s="3" t="s">
        <v>70</v>
      </c>
      <c r="F142" s="3" t="s">
        <v>1236</v>
      </c>
      <c r="G142" s="3" t="s">
        <v>131</v>
      </c>
      <c r="H142" s="3" t="s">
        <v>39</v>
      </c>
      <c r="I142" s="3">
        <v>20</v>
      </c>
      <c r="J142" s="3">
        <v>16</v>
      </c>
      <c r="K142" s="3"/>
      <c r="L142" s="3"/>
      <c r="M142" s="3"/>
      <c r="N142" s="3"/>
      <c r="O142" s="3">
        <v>219</v>
      </c>
      <c r="P142" s="3">
        <v>71</v>
      </c>
      <c r="Q142" s="3">
        <v>13</v>
      </c>
      <c r="R142" s="6">
        <v>8234.83</v>
      </c>
      <c r="S142" s="5">
        <v>0.60709999999999997</v>
      </c>
    </row>
    <row r="143" spans="1:19">
      <c r="A143" s="3" t="s">
        <v>3579</v>
      </c>
      <c r="B143" s="3"/>
      <c r="C143" s="3">
        <v>392</v>
      </c>
      <c r="D143" s="3">
        <v>27</v>
      </c>
      <c r="E143" s="3" t="s">
        <v>442</v>
      </c>
      <c r="F143" s="3" t="s">
        <v>2874</v>
      </c>
      <c r="G143" s="3" t="s">
        <v>2780</v>
      </c>
      <c r="H143" s="3" t="s">
        <v>23</v>
      </c>
      <c r="I143" s="3">
        <v>27</v>
      </c>
      <c r="J143" s="3"/>
      <c r="K143" s="3">
        <v>1</v>
      </c>
      <c r="L143" s="3">
        <v>10</v>
      </c>
      <c r="M143" s="3" t="s">
        <v>2875</v>
      </c>
      <c r="N143" s="3" t="s">
        <v>40</v>
      </c>
      <c r="O143" s="3">
        <v>218</v>
      </c>
      <c r="P143" s="3">
        <v>93</v>
      </c>
      <c r="Q143" s="3">
        <v>13</v>
      </c>
      <c r="R143" s="6">
        <v>3799.17</v>
      </c>
      <c r="S143" s="5">
        <v>-0.56699999999999995</v>
      </c>
    </row>
    <row r="144" spans="1:19">
      <c r="A144" s="3" t="s">
        <v>1034</v>
      </c>
      <c r="B144" s="3"/>
      <c r="C144" s="4">
        <v>1502</v>
      </c>
      <c r="D144" s="3">
        <v>94</v>
      </c>
      <c r="E144" s="3" t="s">
        <v>482</v>
      </c>
      <c r="F144" s="3" t="s">
        <v>1250</v>
      </c>
      <c r="G144" s="3" t="s">
        <v>29</v>
      </c>
      <c r="H144" s="3"/>
      <c r="I144" s="3">
        <v>94</v>
      </c>
      <c r="J144" s="3">
        <v>20</v>
      </c>
      <c r="K144" s="3">
        <v>0</v>
      </c>
      <c r="L144" s="3">
        <v>3</v>
      </c>
      <c r="M144" s="3"/>
      <c r="N144" s="3" t="s">
        <v>40</v>
      </c>
      <c r="O144" s="4">
        <v>1489</v>
      </c>
      <c r="P144" s="3">
        <v>207</v>
      </c>
      <c r="Q144" s="3">
        <v>13</v>
      </c>
      <c r="R144" s="6">
        <v>62290.17</v>
      </c>
      <c r="S144" s="5">
        <v>0.30449999999999999</v>
      </c>
    </row>
    <row r="145" spans="1:19">
      <c r="A145" s="3" t="s">
        <v>2837</v>
      </c>
      <c r="B145" s="3"/>
      <c r="C145" s="3">
        <v>27</v>
      </c>
      <c r="D145" s="3">
        <v>5</v>
      </c>
      <c r="E145" s="3" t="s">
        <v>442</v>
      </c>
      <c r="F145" s="3" t="s">
        <v>3888</v>
      </c>
      <c r="G145" s="3" t="s">
        <v>3666</v>
      </c>
      <c r="H145" s="3"/>
      <c r="I145" s="3">
        <v>5</v>
      </c>
      <c r="J145" s="3"/>
      <c r="K145" s="3">
        <v>18</v>
      </c>
      <c r="L145" s="3">
        <v>64</v>
      </c>
      <c r="M145" s="3" t="s">
        <v>24</v>
      </c>
      <c r="N145" s="3" t="s">
        <v>425</v>
      </c>
      <c r="O145" s="3">
        <v>18</v>
      </c>
      <c r="P145" s="3">
        <v>3</v>
      </c>
      <c r="Q145" s="3">
        <v>14</v>
      </c>
      <c r="R145" s="6">
        <v>4916225.83</v>
      </c>
      <c r="S145" s="5">
        <v>2.0899999999999998E-2</v>
      </c>
    </row>
    <row r="146" spans="1:19">
      <c r="A146" s="3" t="s">
        <v>4100</v>
      </c>
      <c r="B146" s="3"/>
      <c r="C146" s="3">
        <v>73</v>
      </c>
      <c r="D146" s="3">
        <v>5</v>
      </c>
      <c r="E146" s="3" t="s">
        <v>893</v>
      </c>
      <c r="F146" s="3" t="s">
        <v>2861</v>
      </c>
      <c r="G146" s="3" t="s">
        <v>2414</v>
      </c>
      <c r="H146" s="3" t="s">
        <v>132</v>
      </c>
      <c r="I146" s="3">
        <v>5</v>
      </c>
      <c r="J146" s="3"/>
      <c r="K146" s="3">
        <v>0</v>
      </c>
      <c r="L146" s="3">
        <v>1</v>
      </c>
      <c r="M146" s="3"/>
      <c r="N146" s="3" t="s">
        <v>294</v>
      </c>
      <c r="O146" s="3">
        <v>49</v>
      </c>
      <c r="P146" s="3">
        <v>12</v>
      </c>
      <c r="Q146" s="3">
        <v>14</v>
      </c>
      <c r="R146" s="4">
        <v>9784</v>
      </c>
      <c r="S146" s="5">
        <v>5.57E-2</v>
      </c>
    </row>
    <row r="147" spans="1:19">
      <c r="A147" s="3" t="s">
        <v>1032</v>
      </c>
      <c r="B147" s="3"/>
      <c r="C147" s="3">
        <v>52</v>
      </c>
      <c r="D147" s="3">
        <v>3</v>
      </c>
      <c r="E147" s="3" t="s">
        <v>442</v>
      </c>
      <c r="F147" s="3" t="s">
        <v>2856</v>
      </c>
      <c r="G147" s="3" t="s">
        <v>2405</v>
      </c>
      <c r="H147" s="3" t="s">
        <v>661</v>
      </c>
      <c r="I147" s="3">
        <v>3</v>
      </c>
      <c r="J147" s="3"/>
      <c r="K147" s="3"/>
      <c r="L147" s="3"/>
      <c r="M147" s="3"/>
      <c r="N147" s="3"/>
      <c r="O147" s="3">
        <v>31</v>
      </c>
      <c r="P147" s="3">
        <v>13</v>
      </c>
      <c r="Q147" s="3">
        <v>14</v>
      </c>
      <c r="R147" s="3"/>
      <c r="S147" s="5">
        <v>-0.4491</v>
      </c>
    </row>
    <row r="148" spans="1:19">
      <c r="A148" s="3" t="s">
        <v>1030</v>
      </c>
      <c r="B148" s="3"/>
      <c r="C148" s="3">
        <v>18</v>
      </c>
      <c r="D148" s="3">
        <v>1</v>
      </c>
      <c r="E148" s="3" t="s">
        <v>202</v>
      </c>
      <c r="F148" s="3" t="s">
        <v>869</v>
      </c>
      <c r="G148" s="3" t="s">
        <v>29</v>
      </c>
      <c r="H148" s="3"/>
      <c r="I148" s="3">
        <v>1</v>
      </c>
      <c r="J148" s="3">
        <v>52</v>
      </c>
      <c r="K148" s="3"/>
      <c r="L148" s="3"/>
      <c r="M148" s="3"/>
      <c r="N148" s="3"/>
      <c r="O148" s="3">
        <v>18</v>
      </c>
      <c r="P148" s="3">
        <v>5</v>
      </c>
      <c r="Q148" s="3">
        <v>15</v>
      </c>
      <c r="R148" s="6">
        <v>4876.5</v>
      </c>
      <c r="S148" s="5">
        <v>-0.20810000000000001</v>
      </c>
    </row>
    <row r="149" spans="1:19">
      <c r="A149" s="3" t="s">
        <v>1028</v>
      </c>
      <c r="B149" s="3"/>
      <c r="C149" s="3">
        <v>46</v>
      </c>
      <c r="D149" s="3">
        <v>6</v>
      </c>
      <c r="E149" s="3" t="s">
        <v>56</v>
      </c>
      <c r="F149" s="3" t="s">
        <v>2847</v>
      </c>
      <c r="G149" s="3" t="s">
        <v>2780</v>
      </c>
      <c r="H149" s="3" t="s">
        <v>661</v>
      </c>
      <c r="I149" s="3">
        <v>6</v>
      </c>
      <c r="J149" s="3"/>
      <c r="K149" s="3"/>
      <c r="L149" s="3"/>
      <c r="M149" s="3"/>
      <c r="N149" s="3"/>
      <c r="O149" s="3">
        <v>36</v>
      </c>
      <c r="P149" s="3">
        <v>13</v>
      </c>
      <c r="Q149" s="3">
        <v>15</v>
      </c>
      <c r="R149" s="3"/>
      <c r="S149" s="3"/>
    </row>
    <row r="150" spans="1:19">
      <c r="A150" s="3" t="s">
        <v>1026</v>
      </c>
      <c r="B150" s="3"/>
      <c r="C150" s="3">
        <v>199</v>
      </c>
      <c r="D150" s="3">
        <v>10</v>
      </c>
      <c r="E150" s="3" t="s">
        <v>48</v>
      </c>
      <c r="F150" s="3" t="s">
        <v>1224</v>
      </c>
      <c r="G150" s="3" t="s">
        <v>29</v>
      </c>
      <c r="H150" s="3" t="s">
        <v>39</v>
      </c>
      <c r="I150" s="3">
        <v>10</v>
      </c>
      <c r="J150" s="3">
        <v>1</v>
      </c>
      <c r="K150" s="3"/>
      <c r="L150" s="3"/>
      <c r="M150" s="3"/>
      <c r="N150" s="3"/>
      <c r="O150" s="3">
        <v>160</v>
      </c>
      <c r="P150" s="3">
        <v>82</v>
      </c>
      <c r="Q150" s="3">
        <v>15</v>
      </c>
      <c r="R150" s="6">
        <v>24382.67</v>
      </c>
      <c r="S150" s="5">
        <v>0.57679999999999998</v>
      </c>
    </row>
    <row r="151" spans="1:19">
      <c r="A151" s="3" t="s">
        <v>1018</v>
      </c>
      <c r="B151" s="3"/>
      <c r="C151" s="3">
        <v>18</v>
      </c>
      <c r="D151" s="3">
        <v>3</v>
      </c>
      <c r="E151" s="3" t="s">
        <v>619</v>
      </c>
      <c r="F151" s="3" t="s">
        <v>4089</v>
      </c>
      <c r="G151" s="3" t="s">
        <v>4031</v>
      </c>
      <c r="H151" s="3" t="s">
        <v>852</v>
      </c>
      <c r="I151" s="3">
        <v>3</v>
      </c>
      <c r="J151" s="3">
        <v>10</v>
      </c>
      <c r="K151" s="3"/>
      <c r="L151" s="3"/>
      <c r="M151" s="3"/>
      <c r="N151" s="3"/>
      <c r="O151" s="3">
        <v>17</v>
      </c>
      <c r="P151" s="3">
        <v>4</v>
      </c>
      <c r="Q151" s="3">
        <v>16</v>
      </c>
      <c r="R151" s="3"/>
      <c r="S151" s="3"/>
    </row>
    <row r="152" spans="1:19">
      <c r="A152" s="3" t="s">
        <v>1021</v>
      </c>
      <c r="B152" s="3"/>
      <c r="C152" s="3">
        <v>110</v>
      </c>
      <c r="D152" s="3">
        <v>5</v>
      </c>
      <c r="E152" s="3" t="s">
        <v>1177</v>
      </c>
      <c r="F152" s="3" t="s">
        <v>1178</v>
      </c>
      <c r="G152" s="3" t="s">
        <v>131</v>
      </c>
      <c r="H152" s="3" t="s">
        <v>23</v>
      </c>
      <c r="I152" s="3">
        <v>5</v>
      </c>
      <c r="J152" s="3">
        <v>12</v>
      </c>
      <c r="K152" s="3"/>
      <c r="L152" s="3"/>
      <c r="M152" s="3"/>
      <c r="N152" s="3"/>
      <c r="O152" s="3">
        <v>83</v>
      </c>
      <c r="P152" s="3">
        <v>48</v>
      </c>
      <c r="Q152" s="3">
        <v>16</v>
      </c>
      <c r="R152" s="3"/>
      <c r="S152" s="3"/>
    </row>
    <row r="153" spans="1:19">
      <c r="A153" s="3" t="s">
        <v>1018</v>
      </c>
      <c r="B153" s="3"/>
      <c r="C153" s="3">
        <v>20</v>
      </c>
      <c r="D153" s="3">
        <v>3</v>
      </c>
      <c r="E153" s="3" t="s">
        <v>533</v>
      </c>
      <c r="F153" s="3" t="s">
        <v>883</v>
      </c>
      <c r="G153" s="3" t="s">
        <v>29</v>
      </c>
      <c r="H153" s="3" t="s">
        <v>23</v>
      </c>
      <c r="I153" s="3">
        <v>3</v>
      </c>
      <c r="J153" s="3"/>
      <c r="K153" s="3"/>
      <c r="L153" s="3"/>
      <c r="M153" s="3"/>
      <c r="N153" s="3"/>
      <c r="O153" s="3">
        <v>19</v>
      </c>
      <c r="P153" s="3">
        <v>3</v>
      </c>
      <c r="Q153" s="3">
        <v>17</v>
      </c>
      <c r="R153" s="3"/>
      <c r="S153" s="3"/>
    </row>
    <row r="154" spans="1:19">
      <c r="A154" s="3" t="s">
        <v>1023</v>
      </c>
      <c r="B154" s="3"/>
      <c r="C154" s="3">
        <v>40</v>
      </c>
      <c r="D154" s="3">
        <v>1</v>
      </c>
      <c r="E154" s="3" t="s">
        <v>439</v>
      </c>
      <c r="F154" s="3" t="s">
        <v>1040</v>
      </c>
      <c r="G154" s="3" t="s">
        <v>29</v>
      </c>
      <c r="H154" s="3" t="s">
        <v>23</v>
      </c>
      <c r="I154" s="3">
        <v>1</v>
      </c>
      <c r="J154" s="3">
        <v>35</v>
      </c>
      <c r="K154" s="3">
        <v>0</v>
      </c>
      <c r="L154" s="3">
        <v>4</v>
      </c>
      <c r="M154" s="3"/>
      <c r="N154" s="3" t="s">
        <v>77</v>
      </c>
      <c r="O154" s="3">
        <v>34</v>
      </c>
      <c r="P154" s="3">
        <v>10</v>
      </c>
      <c r="Q154" s="3">
        <v>17</v>
      </c>
      <c r="R154" s="3">
        <v>696.33</v>
      </c>
      <c r="S154" s="5">
        <v>-0.68779999999999997</v>
      </c>
    </row>
    <row r="155" spans="1:19">
      <c r="A155" s="3" t="s">
        <v>4097</v>
      </c>
      <c r="B155" s="3"/>
      <c r="C155" s="3">
        <v>30</v>
      </c>
      <c r="D155" s="3">
        <v>3</v>
      </c>
      <c r="E155" s="3" t="s">
        <v>45</v>
      </c>
      <c r="F155" s="3" t="s">
        <v>997</v>
      </c>
      <c r="G155" s="3" t="s">
        <v>29</v>
      </c>
      <c r="H155" s="3" t="s">
        <v>39</v>
      </c>
      <c r="I155" s="3">
        <v>3</v>
      </c>
      <c r="J155" s="3">
        <v>13</v>
      </c>
      <c r="K155" s="3"/>
      <c r="L155" s="3"/>
      <c r="M155" s="3"/>
      <c r="N155" s="3"/>
      <c r="O155" s="3">
        <v>30</v>
      </c>
      <c r="P155" s="3">
        <v>13</v>
      </c>
      <c r="Q155" s="3">
        <v>18</v>
      </c>
      <c r="R155" s="3"/>
      <c r="S155" s="3"/>
    </row>
    <row r="156" spans="1:19">
      <c r="A156" s="3" t="s">
        <v>1011</v>
      </c>
      <c r="B156" s="3"/>
      <c r="C156" s="3">
        <v>27</v>
      </c>
      <c r="D156" s="3">
        <v>2</v>
      </c>
      <c r="E156" s="3" t="s">
        <v>976</v>
      </c>
      <c r="F156" s="3" t="s">
        <v>977</v>
      </c>
      <c r="G156" s="3" t="s">
        <v>29</v>
      </c>
      <c r="H156" s="3" t="s">
        <v>39</v>
      </c>
      <c r="I156" s="3">
        <v>2</v>
      </c>
      <c r="J156" s="3">
        <v>7</v>
      </c>
      <c r="K156" s="3"/>
      <c r="L156" s="3"/>
      <c r="M156" s="3"/>
      <c r="N156" s="3"/>
      <c r="O156" s="3">
        <v>20</v>
      </c>
      <c r="P156" s="3">
        <v>8</v>
      </c>
      <c r="Q156" s="3">
        <v>19</v>
      </c>
      <c r="R156" s="3"/>
      <c r="S156" s="3"/>
    </row>
    <row r="157" spans="1:19">
      <c r="A157" s="3" t="s">
        <v>1016</v>
      </c>
      <c r="B157" s="3"/>
      <c r="C157" s="3">
        <v>72</v>
      </c>
      <c r="D157" s="3">
        <v>3</v>
      </c>
      <c r="E157" s="3" t="s">
        <v>48</v>
      </c>
      <c r="F157" s="3" t="s">
        <v>1114</v>
      </c>
      <c r="G157" s="3" t="s">
        <v>855</v>
      </c>
      <c r="H157" s="3" t="s">
        <v>1115</v>
      </c>
      <c r="I157" s="3">
        <v>3</v>
      </c>
      <c r="J157" s="3"/>
      <c r="K157" s="3"/>
      <c r="L157" s="3"/>
      <c r="M157" s="3"/>
      <c r="N157" s="3"/>
      <c r="O157" s="3">
        <v>66</v>
      </c>
      <c r="P157" s="3">
        <v>22</v>
      </c>
      <c r="Q157" s="3">
        <v>19</v>
      </c>
      <c r="R157" s="4">
        <v>25824</v>
      </c>
      <c r="S157" s="5">
        <v>0.33979999999999999</v>
      </c>
    </row>
    <row r="158" spans="1:19">
      <c r="A158" s="3" t="s">
        <v>1014</v>
      </c>
      <c r="B158" s="3"/>
      <c r="C158" s="3">
        <v>72</v>
      </c>
      <c r="D158" s="3">
        <v>3</v>
      </c>
      <c r="E158" s="3" t="s">
        <v>48</v>
      </c>
      <c r="F158" s="3" t="s">
        <v>1114</v>
      </c>
      <c r="G158" s="3" t="s">
        <v>855</v>
      </c>
      <c r="H158" s="3" t="s">
        <v>1115</v>
      </c>
      <c r="I158" s="3">
        <v>3</v>
      </c>
      <c r="J158" s="3"/>
      <c r="K158" s="3"/>
      <c r="L158" s="3"/>
      <c r="M158" s="3"/>
      <c r="N158" s="3"/>
      <c r="O158" s="3">
        <v>66</v>
      </c>
      <c r="P158" s="3">
        <v>22</v>
      </c>
      <c r="Q158" s="3">
        <v>19</v>
      </c>
      <c r="R158" s="4">
        <v>25824</v>
      </c>
      <c r="S158" s="5">
        <v>0.33979999999999999</v>
      </c>
    </row>
    <row r="159" spans="1:19">
      <c r="A159" s="3" t="s">
        <v>1009</v>
      </c>
      <c r="B159" s="3"/>
      <c r="C159" s="3">
        <v>24</v>
      </c>
      <c r="D159" s="3">
        <v>1</v>
      </c>
      <c r="E159" s="3" t="s">
        <v>530</v>
      </c>
      <c r="F159" s="3" t="s">
        <v>939</v>
      </c>
      <c r="G159" s="3" t="s">
        <v>29</v>
      </c>
      <c r="H159" s="3" t="s">
        <v>373</v>
      </c>
      <c r="I159" s="3">
        <v>1</v>
      </c>
      <c r="J159" s="3"/>
      <c r="K159" s="3"/>
      <c r="L159" s="3"/>
      <c r="M159" s="3"/>
      <c r="N159" s="3"/>
      <c r="O159" s="3">
        <v>24</v>
      </c>
      <c r="P159" s="3">
        <v>2</v>
      </c>
      <c r="Q159" s="3">
        <v>20</v>
      </c>
      <c r="R159" s="3"/>
      <c r="S159" s="3"/>
    </row>
    <row r="160" spans="1:19">
      <c r="A160" s="3" t="s">
        <v>1007</v>
      </c>
      <c r="B160" s="3"/>
      <c r="C160" s="3">
        <v>65</v>
      </c>
      <c r="D160" s="3">
        <v>4</v>
      </c>
      <c r="E160" s="3" t="s">
        <v>439</v>
      </c>
      <c r="F160" s="3" t="s">
        <v>1107</v>
      </c>
      <c r="G160" s="3" t="s">
        <v>103</v>
      </c>
      <c r="H160" s="3" t="s">
        <v>1108</v>
      </c>
      <c r="I160" s="3">
        <v>4</v>
      </c>
      <c r="J160" s="3"/>
      <c r="K160" s="3"/>
      <c r="L160" s="3"/>
      <c r="M160" s="3"/>
      <c r="N160" s="3"/>
      <c r="O160" s="3">
        <v>48</v>
      </c>
      <c r="P160" s="3">
        <v>12</v>
      </c>
      <c r="Q160" s="3">
        <v>20</v>
      </c>
      <c r="R160" s="3"/>
      <c r="S160" s="5">
        <v>1.2464999999999999</v>
      </c>
    </row>
    <row r="161" spans="1:19">
      <c r="A161" s="3" t="s">
        <v>1003</v>
      </c>
      <c r="B161" s="3"/>
      <c r="C161" s="3">
        <v>65</v>
      </c>
      <c r="D161" s="3">
        <v>4</v>
      </c>
      <c r="E161" s="3" t="s">
        <v>439</v>
      </c>
      <c r="F161" s="3" t="s">
        <v>1107</v>
      </c>
      <c r="G161" s="3" t="s">
        <v>103</v>
      </c>
      <c r="H161" s="3" t="s">
        <v>1108</v>
      </c>
      <c r="I161" s="3">
        <v>4</v>
      </c>
      <c r="J161" s="3"/>
      <c r="K161" s="3"/>
      <c r="L161" s="3"/>
      <c r="M161" s="3"/>
      <c r="N161" s="3"/>
      <c r="O161" s="3">
        <v>48</v>
      </c>
      <c r="P161" s="3">
        <v>12</v>
      </c>
      <c r="Q161" s="3">
        <v>20</v>
      </c>
      <c r="R161" s="3"/>
      <c r="S161" s="5">
        <v>1.2464999999999999</v>
      </c>
    </row>
    <row r="162" spans="1:19">
      <c r="A162" s="3" t="s">
        <v>2835</v>
      </c>
      <c r="B162" s="3"/>
      <c r="C162" s="3">
        <v>240</v>
      </c>
      <c r="D162" s="3">
        <v>22</v>
      </c>
      <c r="E162" s="3" t="s">
        <v>476</v>
      </c>
      <c r="F162" s="3" t="s">
        <v>1234</v>
      </c>
      <c r="G162" s="3" t="s">
        <v>29</v>
      </c>
      <c r="H162" s="3" t="s">
        <v>39</v>
      </c>
      <c r="I162" s="3">
        <v>22</v>
      </c>
      <c r="J162" s="3"/>
      <c r="K162" s="3"/>
      <c r="L162" s="3"/>
      <c r="M162" s="3"/>
      <c r="N162" s="3"/>
      <c r="O162" s="3">
        <v>218</v>
      </c>
      <c r="P162" s="3">
        <v>32</v>
      </c>
      <c r="Q162" s="3">
        <v>20</v>
      </c>
      <c r="R162" s="6">
        <v>3143.83</v>
      </c>
      <c r="S162" s="5">
        <v>1.0355000000000001</v>
      </c>
    </row>
    <row r="163" spans="1:19">
      <c r="A163" s="3" t="s">
        <v>1005</v>
      </c>
      <c r="B163" s="3"/>
      <c r="C163" s="3">
        <v>22</v>
      </c>
      <c r="D163" s="3">
        <v>3</v>
      </c>
      <c r="E163" s="3" t="s">
        <v>282</v>
      </c>
      <c r="F163" s="3" t="s">
        <v>2821</v>
      </c>
      <c r="G163" s="3" t="s">
        <v>2822</v>
      </c>
      <c r="H163" s="3" t="s">
        <v>39</v>
      </c>
      <c r="I163" s="3">
        <v>3</v>
      </c>
      <c r="J163" s="3"/>
      <c r="K163" s="3">
        <v>0</v>
      </c>
      <c r="L163" s="3">
        <v>1</v>
      </c>
      <c r="M163" s="3"/>
      <c r="N163" s="3" t="s">
        <v>40</v>
      </c>
      <c r="O163" s="3">
        <v>22</v>
      </c>
      <c r="P163" s="3">
        <v>2</v>
      </c>
      <c r="Q163" s="3">
        <v>21</v>
      </c>
      <c r="R163" s="4">
        <v>1151</v>
      </c>
      <c r="S163" s="5">
        <v>-0.71220000000000006</v>
      </c>
    </row>
    <row r="164" spans="1:19">
      <c r="A164" s="3" t="s">
        <v>1000</v>
      </c>
      <c r="B164" s="3"/>
      <c r="C164" s="3">
        <v>22</v>
      </c>
      <c r="D164" s="3">
        <v>3</v>
      </c>
      <c r="E164" s="3" t="s">
        <v>282</v>
      </c>
      <c r="F164" s="3" t="s">
        <v>2821</v>
      </c>
      <c r="G164" s="3" t="s">
        <v>2822</v>
      </c>
      <c r="H164" s="3" t="s">
        <v>39</v>
      </c>
      <c r="I164" s="3">
        <v>3</v>
      </c>
      <c r="J164" s="3"/>
      <c r="K164" s="3">
        <v>0</v>
      </c>
      <c r="L164" s="3">
        <v>1</v>
      </c>
      <c r="M164" s="3"/>
      <c r="N164" s="3" t="s">
        <v>40</v>
      </c>
      <c r="O164" s="3">
        <v>22</v>
      </c>
      <c r="P164" s="3">
        <v>2</v>
      </c>
      <c r="Q164" s="3">
        <v>21</v>
      </c>
      <c r="R164" s="4">
        <v>1151</v>
      </c>
      <c r="S164" s="5">
        <v>-0.71220000000000006</v>
      </c>
    </row>
    <row r="165" spans="1:19">
      <c r="A165" s="3" t="s">
        <v>1000</v>
      </c>
      <c r="B165" s="3"/>
      <c r="C165" s="3">
        <v>62</v>
      </c>
      <c r="D165" s="3">
        <v>2</v>
      </c>
      <c r="E165" s="3" t="s">
        <v>70</v>
      </c>
      <c r="F165" s="3" t="s">
        <v>1105</v>
      </c>
      <c r="G165" s="3" t="s">
        <v>29</v>
      </c>
      <c r="H165" s="3" t="s">
        <v>39</v>
      </c>
      <c r="I165" s="3">
        <v>2</v>
      </c>
      <c r="J165" s="3">
        <v>13</v>
      </c>
      <c r="K165" s="3"/>
      <c r="L165" s="3"/>
      <c r="M165" s="3"/>
      <c r="N165" s="3"/>
      <c r="O165" s="3">
        <v>62</v>
      </c>
      <c r="P165" s="3">
        <v>9</v>
      </c>
      <c r="Q165" s="3">
        <v>22</v>
      </c>
      <c r="R165" s="3"/>
      <c r="S165" s="3"/>
    </row>
    <row r="166" spans="1:19">
      <c r="A166" s="3" t="s">
        <v>991</v>
      </c>
      <c r="B166" s="3"/>
      <c r="C166" s="3">
        <v>94</v>
      </c>
      <c r="D166" s="3">
        <v>10</v>
      </c>
      <c r="E166" s="3" t="s">
        <v>533</v>
      </c>
      <c r="F166" s="3" t="s">
        <v>4108</v>
      </c>
      <c r="G166" s="3" t="s">
        <v>4109</v>
      </c>
      <c r="H166" s="3" t="s">
        <v>1547</v>
      </c>
      <c r="I166" s="3">
        <v>10</v>
      </c>
      <c r="J166" s="3"/>
      <c r="K166" s="3">
        <v>0</v>
      </c>
      <c r="L166" s="3">
        <v>3</v>
      </c>
      <c r="M166" s="3"/>
      <c r="N166" s="3" t="s">
        <v>77</v>
      </c>
      <c r="O166" s="3">
        <v>66</v>
      </c>
      <c r="P166" s="3">
        <v>6</v>
      </c>
      <c r="Q166" s="3">
        <v>23</v>
      </c>
      <c r="R166" s="3"/>
      <c r="S166" s="3"/>
    </row>
    <row r="167" spans="1:19">
      <c r="A167" s="3" t="s">
        <v>996</v>
      </c>
      <c r="B167" s="3"/>
      <c r="C167" s="3">
        <v>91</v>
      </c>
      <c r="D167" s="3">
        <v>4</v>
      </c>
      <c r="E167" s="3" t="s">
        <v>59</v>
      </c>
      <c r="F167" s="3" t="s">
        <v>2866</v>
      </c>
      <c r="G167" s="3" t="s">
        <v>2414</v>
      </c>
      <c r="H167" s="3" t="s">
        <v>23</v>
      </c>
      <c r="I167" s="3">
        <v>4</v>
      </c>
      <c r="J167" s="3"/>
      <c r="K167" s="3">
        <v>0</v>
      </c>
      <c r="L167" s="3">
        <v>1</v>
      </c>
      <c r="M167" s="3"/>
      <c r="N167" s="3" t="s">
        <v>77</v>
      </c>
      <c r="O167" s="3">
        <v>62</v>
      </c>
      <c r="P167" s="3">
        <v>15</v>
      </c>
      <c r="Q167" s="3">
        <v>23</v>
      </c>
      <c r="R167" s="6">
        <v>8071.83</v>
      </c>
      <c r="S167" s="5">
        <v>0.16450000000000001</v>
      </c>
    </row>
    <row r="168" spans="1:19">
      <c r="A168" s="3" t="s">
        <v>998</v>
      </c>
      <c r="B168" s="3"/>
      <c r="C168" s="3">
        <v>65</v>
      </c>
      <c r="D168" s="3">
        <v>15</v>
      </c>
      <c r="E168" s="3" t="s">
        <v>604</v>
      </c>
      <c r="F168" s="3" t="s">
        <v>4103</v>
      </c>
      <c r="G168" s="3" t="s">
        <v>4054</v>
      </c>
      <c r="H168" s="3" t="s">
        <v>4104</v>
      </c>
      <c r="I168" s="3">
        <v>15</v>
      </c>
      <c r="J168" s="3">
        <v>24</v>
      </c>
      <c r="K168" s="3"/>
      <c r="L168" s="3"/>
      <c r="M168" s="3"/>
      <c r="N168" s="3"/>
      <c r="O168" s="3">
        <v>54</v>
      </c>
      <c r="P168" s="3">
        <v>27</v>
      </c>
      <c r="Q168" s="3">
        <v>24</v>
      </c>
      <c r="R168" s="6">
        <v>7486.83</v>
      </c>
      <c r="S168" s="5">
        <v>0.29509999999999997</v>
      </c>
    </row>
    <row r="169" spans="1:19">
      <c r="A169" s="3" t="s">
        <v>993</v>
      </c>
      <c r="B169" s="3"/>
      <c r="C169" s="3">
        <v>97</v>
      </c>
      <c r="D169" s="3">
        <v>9</v>
      </c>
      <c r="E169" s="3" t="s">
        <v>371</v>
      </c>
      <c r="F169" s="3" t="s">
        <v>1164</v>
      </c>
      <c r="G169" s="3" t="s">
        <v>29</v>
      </c>
      <c r="H169" s="3" t="s">
        <v>39</v>
      </c>
      <c r="I169" s="3">
        <v>9</v>
      </c>
      <c r="J169" s="3">
        <v>14</v>
      </c>
      <c r="K169" s="3"/>
      <c r="L169" s="3"/>
      <c r="M169" s="3"/>
      <c r="N169" s="3"/>
      <c r="O169" s="3">
        <v>86</v>
      </c>
      <c r="P169" s="3">
        <v>31</v>
      </c>
      <c r="Q169" s="3">
        <v>24</v>
      </c>
      <c r="R169" s="3"/>
      <c r="S169" s="3"/>
    </row>
    <row r="170" spans="1:19">
      <c r="A170" s="3" t="s">
        <v>987</v>
      </c>
      <c r="B170" s="3"/>
      <c r="C170" s="3">
        <v>30</v>
      </c>
      <c r="D170" s="3">
        <v>7</v>
      </c>
      <c r="E170" s="3" t="s">
        <v>482</v>
      </c>
      <c r="F170" s="3" t="s">
        <v>992</v>
      </c>
      <c r="G170" s="3" t="s">
        <v>29</v>
      </c>
      <c r="H170" s="3"/>
      <c r="I170" s="3">
        <v>7</v>
      </c>
      <c r="J170" s="3"/>
      <c r="K170" s="3"/>
      <c r="L170" s="3"/>
      <c r="M170" s="3"/>
      <c r="N170" s="3"/>
      <c r="O170" s="3">
        <v>26</v>
      </c>
      <c r="P170" s="3">
        <v>4</v>
      </c>
      <c r="Q170" s="3">
        <v>26</v>
      </c>
      <c r="R170" s="6">
        <v>2334.17</v>
      </c>
      <c r="S170" s="5">
        <v>-0.17180000000000001</v>
      </c>
    </row>
    <row r="171" spans="1:19">
      <c r="A171" s="3" t="s">
        <v>2833</v>
      </c>
      <c r="B171" s="3"/>
      <c r="C171" s="3">
        <v>50</v>
      </c>
      <c r="D171" s="3">
        <v>2</v>
      </c>
      <c r="E171" s="3" t="s">
        <v>1091</v>
      </c>
      <c r="F171" s="3" t="s">
        <v>1092</v>
      </c>
      <c r="G171" s="3" t="s">
        <v>1093</v>
      </c>
      <c r="H171" s="3" t="s">
        <v>23</v>
      </c>
      <c r="I171" s="3">
        <v>2</v>
      </c>
      <c r="J171" s="3"/>
      <c r="K171" s="3"/>
      <c r="L171" s="3"/>
      <c r="M171" s="3"/>
      <c r="N171" s="3"/>
      <c r="O171" s="3">
        <v>47</v>
      </c>
      <c r="P171" s="3">
        <v>13</v>
      </c>
      <c r="Q171" s="3">
        <v>26</v>
      </c>
      <c r="R171" s="6">
        <v>4802.5</v>
      </c>
      <c r="S171" s="5">
        <v>-0.43519999999999998</v>
      </c>
    </row>
    <row r="172" spans="1:19">
      <c r="A172" s="3" t="s">
        <v>989</v>
      </c>
      <c r="B172" s="3"/>
      <c r="C172" s="3">
        <v>50</v>
      </c>
      <c r="D172" s="3">
        <v>2</v>
      </c>
      <c r="E172" s="3" t="s">
        <v>1091</v>
      </c>
      <c r="F172" s="3" t="s">
        <v>1092</v>
      </c>
      <c r="G172" s="3" t="s">
        <v>1093</v>
      </c>
      <c r="H172" s="3" t="s">
        <v>23</v>
      </c>
      <c r="I172" s="3">
        <v>2</v>
      </c>
      <c r="J172" s="3"/>
      <c r="K172" s="3"/>
      <c r="L172" s="3"/>
      <c r="M172" s="3"/>
      <c r="N172" s="3"/>
      <c r="O172" s="3">
        <v>47</v>
      </c>
      <c r="P172" s="3">
        <v>13</v>
      </c>
      <c r="Q172" s="3">
        <v>26</v>
      </c>
      <c r="R172" s="6">
        <v>4802.5</v>
      </c>
      <c r="S172" s="5">
        <v>-0.43519999999999998</v>
      </c>
    </row>
    <row r="173" spans="1:19">
      <c r="A173" s="3" t="s">
        <v>3889</v>
      </c>
      <c r="B173" s="3"/>
      <c r="C173" s="3">
        <v>50</v>
      </c>
      <c r="D173" s="3">
        <v>2</v>
      </c>
      <c r="E173" s="3" t="s">
        <v>1091</v>
      </c>
      <c r="F173" s="3" t="s">
        <v>1092</v>
      </c>
      <c r="G173" s="3" t="s">
        <v>1093</v>
      </c>
      <c r="H173" s="3" t="s">
        <v>23</v>
      </c>
      <c r="I173" s="3">
        <v>2</v>
      </c>
      <c r="J173" s="3"/>
      <c r="K173" s="3"/>
      <c r="L173" s="3"/>
      <c r="M173" s="3"/>
      <c r="N173" s="3"/>
      <c r="O173" s="3">
        <v>47</v>
      </c>
      <c r="P173" s="3">
        <v>13</v>
      </c>
      <c r="Q173" s="3">
        <v>26</v>
      </c>
      <c r="R173" s="6">
        <v>4802.5</v>
      </c>
      <c r="S173" s="5">
        <v>-0.43519999999999998</v>
      </c>
    </row>
    <row r="174" spans="1:19">
      <c r="A174" s="3" t="s">
        <v>982</v>
      </c>
      <c r="B174" s="3"/>
      <c r="C174" s="3">
        <v>88</v>
      </c>
      <c r="D174" s="3">
        <v>10</v>
      </c>
      <c r="E174" s="3" t="s">
        <v>533</v>
      </c>
      <c r="F174" s="3" t="s">
        <v>1149</v>
      </c>
      <c r="G174" s="3" t="s">
        <v>826</v>
      </c>
      <c r="H174" s="3" t="s">
        <v>23</v>
      </c>
      <c r="I174" s="3">
        <v>10</v>
      </c>
      <c r="J174" s="3"/>
      <c r="K174" s="3"/>
      <c r="L174" s="3"/>
      <c r="M174" s="3"/>
      <c r="N174" s="3"/>
      <c r="O174" s="3">
        <v>79</v>
      </c>
      <c r="P174" s="3">
        <v>19</v>
      </c>
      <c r="Q174" s="3">
        <v>27</v>
      </c>
      <c r="R174" s="3"/>
      <c r="S174" s="5">
        <v>-0.83409999999999995</v>
      </c>
    </row>
    <row r="175" spans="1:19">
      <c r="A175" s="3" t="s">
        <v>985</v>
      </c>
      <c r="B175" s="3"/>
      <c r="C175" s="3">
        <v>32</v>
      </c>
      <c r="D175" s="3">
        <v>1</v>
      </c>
      <c r="E175" s="3" t="s">
        <v>212</v>
      </c>
      <c r="F175" s="3" t="s">
        <v>1006</v>
      </c>
      <c r="G175" s="3" t="s">
        <v>29</v>
      </c>
      <c r="H175" s="3" t="s">
        <v>23</v>
      </c>
      <c r="I175" s="3">
        <v>1</v>
      </c>
      <c r="J175" s="3">
        <v>13</v>
      </c>
      <c r="K175" s="3"/>
      <c r="L175" s="3"/>
      <c r="M175" s="3"/>
      <c r="N175" s="3"/>
      <c r="O175" s="3">
        <v>32</v>
      </c>
      <c r="P175" s="3">
        <v>4</v>
      </c>
      <c r="Q175" s="3">
        <v>28</v>
      </c>
      <c r="R175" s="3"/>
      <c r="S175" s="3"/>
    </row>
    <row r="176" spans="1:19">
      <c r="A176" s="3" t="s">
        <v>980</v>
      </c>
      <c r="B176" s="3"/>
      <c r="C176" s="3">
        <v>148</v>
      </c>
      <c r="D176" s="3">
        <v>13</v>
      </c>
      <c r="E176" s="3" t="s">
        <v>93</v>
      </c>
      <c r="F176" s="3" t="s">
        <v>1205</v>
      </c>
      <c r="G176" s="3" t="s">
        <v>29</v>
      </c>
      <c r="H176" s="3" t="s">
        <v>23</v>
      </c>
      <c r="I176" s="3">
        <v>13</v>
      </c>
      <c r="J176" s="3"/>
      <c r="K176" s="3"/>
      <c r="L176" s="3"/>
      <c r="M176" s="3"/>
      <c r="N176" s="3"/>
      <c r="O176" s="3">
        <v>114</v>
      </c>
      <c r="P176" s="3">
        <v>40</v>
      </c>
      <c r="Q176" s="3">
        <v>28</v>
      </c>
      <c r="R176" s="3"/>
      <c r="S176" s="3"/>
    </row>
    <row r="177" spans="1:19">
      <c r="A177" s="3" t="s">
        <v>978</v>
      </c>
      <c r="B177" s="3"/>
      <c r="C177" s="3">
        <v>47</v>
      </c>
      <c r="D177" s="3">
        <v>4</v>
      </c>
      <c r="E177" s="3" t="s">
        <v>364</v>
      </c>
      <c r="F177" s="3" t="s">
        <v>2849</v>
      </c>
      <c r="G177" s="3" t="s">
        <v>2780</v>
      </c>
      <c r="H177" s="3" t="s">
        <v>852</v>
      </c>
      <c r="I177" s="3">
        <v>4</v>
      </c>
      <c r="J177" s="3"/>
      <c r="K177" s="3">
        <v>0</v>
      </c>
      <c r="L177" s="3">
        <v>5</v>
      </c>
      <c r="M177" s="3"/>
      <c r="N177" s="3" t="s">
        <v>294</v>
      </c>
      <c r="O177" s="3">
        <v>39</v>
      </c>
      <c r="P177" s="3">
        <v>3</v>
      </c>
      <c r="Q177" s="3">
        <v>29</v>
      </c>
      <c r="R177" s="3"/>
      <c r="S177" s="3"/>
    </row>
    <row r="178" spans="1:19">
      <c r="A178" s="3" t="s">
        <v>3887</v>
      </c>
      <c r="B178" s="3"/>
      <c r="C178" s="3">
        <v>87</v>
      </c>
      <c r="D178" s="3">
        <v>10</v>
      </c>
      <c r="E178" s="3" t="s">
        <v>70</v>
      </c>
      <c r="F178" s="3" t="s">
        <v>1147</v>
      </c>
      <c r="G178" s="3" t="s">
        <v>29</v>
      </c>
      <c r="H178" s="3" t="s">
        <v>318</v>
      </c>
      <c r="I178" s="3">
        <v>10</v>
      </c>
      <c r="J178" s="3">
        <v>50</v>
      </c>
      <c r="K178" s="3"/>
      <c r="L178" s="3"/>
      <c r="M178" s="3"/>
      <c r="N178" s="3"/>
      <c r="O178" s="3">
        <v>87</v>
      </c>
      <c r="P178" s="3">
        <v>34</v>
      </c>
      <c r="Q178" s="3">
        <v>31</v>
      </c>
      <c r="R178" s="3"/>
      <c r="S178" s="3"/>
    </row>
    <row r="179" spans="1:19">
      <c r="A179" s="3" t="s">
        <v>2831</v>
      </c>
      <c r="B179" s="3"/>
      <c r="C179" s="3">
        <v>138</v>
      </c>
      <c r="D179" s="3">
        <v>11</v>
      </c>
      <c r="E179" s="3" t="s">
        <v>263</v>
      </c>
      <c r="F179" s="3" t="s">
        <v>1197</v>
      </c>
      <c r="G179" s="3" t="s">
        <v>1198</v>
      </c>
      <c r="H179" s="3" t="s">
        <v>84</v>
      </c>
      <c r="I179" s="3">
        <v>11</v>
      </c>
      <c r="J179" s="3"/>
      <c r="K179" s="3">
        <v>0</v>
      </c>
      <c r="L179" s="3">
        <v>1</v>
      </c>
      <c r="M179" s="3"/>
      <c r="N179" s="3" t="s">
        <v>40</v>
      </c>
      <c r="O179" s="3">
        <v>97</v>
      </c>
      <c r="P179" s="3">
        <v>22</v>
      </c>
      <c r="Q179" s="3">
        <v>33</v>
      </c>
      <c r="R179" s="4">
        <v>12772</v>
      </c>
      <c r="S179" s="5">
        <v>-0.23469999999999999</v>
      </c>
    </row>
    <row r="180" spans="1:19">
      <c r="A180" s="3" t="s">
        <v>975</v>
      </c>
      <c r="B180" s="3"/>
      <c r="C180" s="3">
        <v>127</v>
      </c>
      <c r="D180" s="3">
        <v>5</v>
      </c>
      <c r="E180" s="3" t="s">
        <v>236</v>
      </c>
      <c r="F180" s="3" t="s">
        <v>1190</v>
      </c>
      <c r="G180" s="3" t="s">
        <v>29</v>
      </c>
      <c r="H180" s="3" t="s">
        <v>23</v>
      </c>
      <c r="I180" s="3">
        <v>5</v>
      </c>
      <c r="J180" s="3">
        <v>12</v>
      </c>
      <c r="K180" s="3">
        <v>0</v>
      </c>
      <c r="L180" s="3">
        <v>1</v>
      </c>
      <c r="M180" s="3"/>
      <c r="N180" s="3" t="s">
        <v>40</v>
      </c>
      <c r="O180" s="3">
        <v>98</v>
      </c>
      <c r="P180" s="3">
        <v>35</v>
      </c>
      <c r="Q180" s="3">
        <v>33</v>
      </c>
      <c r="R180" s="4">
        <v>14367</v>
      </c>
      <c r="S180" s="5">
        <v>0.4728</v>
      </c>
    </row>
    <row r="181" spans="1:19">
      <c r="A181" s="3" t="s">
        <v>970</v>
      </c>
      <c r="B181" s="3"/>
      <c r="C181" s="3">
        <v>125</v>
      </c>
      <c r="D181" s="3">
        <v>27</v>
      </c>
      <c r="E181" s="3" t="s">
        <v>653</v>
      </c>
      <c r="F181" s="3" t="s">
        <v>1188</v>
      </c>
      <c r="G181" s="3" t="s">
        <v>29</v>
      </c>
      <c r="H181" s="3" t="s">
        <v>39</v>
      </c>
      <c r="I181" s="3">
        <v>27</v>
      </c>
      <c r="J181" s="3">
        <v>13</v>
      </c>
      <c r="K181" s="3"/>
      <c r="L181" s="3"/>
      <c r="M181" s="3"/>
      <c r="N181" s="3"/>
      <c r="O181" s="3">
        <v>116</v>
      </c>
      <c r="P181" s="3">
        <v>22</v>
      </c>
      <c r="Q181" s="3">
        <v>34</v>
      </c>
      <c r="R181" s="3"/>
      <c r="S181" s="3"/>
    </row>
    <row r="182" spans="1:19">
      <c r="A182" s="3" t="s">
        <v>972</v>
      </c>
      <c r="B182" s="3"/>
      <c r="C182" s="3">
        <v>115</v>
      </c>
      <c r="D182" s="3">
        <v>22</v>
      </c>
      <c r="E182" s="3" t="s">
        <v>27</v>
      </c>
      <c r="F182" s="3" t="s">
        <v>1180</v>
      </c>
      <c r="G182" s="3" t="s">
        <v>29</v>
      </c>
      <c r="H182" s="3" t="s">
        <v>23</v>
      </c>
      <c r="I182" s="3">
        <v>22</v>
      </c>
      <c r="J182" s="3">
        <v>12</v>
      </c>
      <c r="K182" s="3"/>
      <c r="L182" s="3"/>
      <c r="M182" s="3"/>
      <c r="N182" s="3"/>
      <c r="O182" s="3">
        <v>107</v>
      </c>
      <c r="P182" s="3">
        <v>39</v>
      </c>
      <c r="Q182" s="3">
        <v>35</v>
      </c>
      <c r="R182" s="3"/>
      <c r="S182" s="3"/>
    </row>
    <row r="183" spans="1:19">
      <c r="A183" s="3" t="s">
        <v>968</v>
      </c>
      <c r="B183" s="3"/>
      <c r="C183" s="3">
        <v>139</v>
      </c>
      <c r="D183" s="3">
        <v>16</v>
      </c>
      <c r="E183" s="3" t="s">
        <v>1200</v>
      </c>
      <c r="F183" s="3" t="s">
        <v>1201</v>
      </c>
      <c r="G183" s="3" t="s">
        <v>131</v>
      </c>
      <c r="H183" s="3" t="s">
        <v>23</v>
      </c>
      <c r="I183" s="3">
        <v>16</v>
      </c>
      <c r="J183" s="3"/>
      <c r="K183" s="3"/>
      <c r="L183" s="3"/>
      <c r="M183" s="3"/>
      <c r="N183" s="3"/>
      <c r="O183" s="3">
        <v>77</v>
      </c>
      <c r="P183" s="3">
        <v>34</v>
      </c>
      <c r="Q183" s="3">
        <v>40</v>
      </c>
      <c r="R183" s="6">
        <v>2321.67</v>
      </c>
      <c r="S183" s="5">
        <v>2.4578000000000002</v>
      </c>
    </row>
    <row r="184" spans="1:19">
      <c r="A184" s="3" t="s">
        <v>2829</v>
      </c>
      <c r="B184" s="3"/>
      <c r="C184" s="3">
        <v>217</v>
      </c>
      <c r="D184" s="3">
        <v>33</v>
      </c>
      <c r="E184" s="3" t="s">
        <v>70</v>
      </c>
      <c r="F184" s="3" t="s">
        <v>1228</v>
      </c>
      <c r="G184" s="3" t="s">
        <v>29</v>
      </c>
      <c r="H184" s="3" t="s">
        <v>39</v>
      </c>
      <c r="I184" s="3">
        <v>33</v>
      </c>
      <c r="J184" s="3">
        <v>13</v>
      </c>
      <c r="K184" s="3"/>
      <c r="L184" s="3"/>
      <c r="M184" s="3"/>
      <c r="N184" s="3"/>
      <c r="O184" s="3">
        <v>203</v>
      </c>
      <c r="P184" s="3">
        <v>80</v>
      </c>
      <c r="Q184" s="3">
        <v>40</v>
      </c>
      <c r="R184" s="3"/>
      <c r="S184" s="3"/>
    </row>
    <row r="185" spans="1:19">
      <c r="A185" s="3" t="s">
        <v>962</v>
      </c>
      <c r="B185" s="3"/>
      <c r="C185" s="3">
        <v>163</v>
      </c>
      <c r="D185" s="3">
        <v>40</v>
      </c>
      <c r="E185" s="3" t="s">
        <v>42</v>
      </c>
      <c r="F185" s="3" t="s">
        <v>1213</v>
      </c>
      <c r="G185" s="3" t="s">
        <v>29</v>
      </c>
      <c r="H185" s="3" t="s">
        <v>39</v>
      </c>
      <c r="I185" s="3">
        <v>40</v>
      </c>
      <c r="J185" s="3">
        <v>12</v>
      </c>
      <c r="K185" s="3"/>
      <c r="L185" s="3"/>
      <c r="M185" s="3"/>
      <c r="N185" s="3"/>
      <c r="O185" s="3">
        <v>159</v>
      </c>
      <c r="P185" s="3">
        <v>35</v>
      </c>
      <c r="Q185" s="3">
        <v>43</v>
      </c>
      <c r="R185" s="3"/>
      <c r="S185" s="3"/>
    </row>
    <row r="186" spans="1:19">
      <c r="A186" s="3" t="s">
        <v>964</v>
      </c>
      <c r="B186" s="3"/>
      <c r="C186" s="3">
        <v>50</v>
      </c>
      <c r="D186" s="3">
        <v>13</v>
      </c>
      <c r="E186" s="3" t="s">
        <v>482</v>
      </c>
      <c r="F186" s="3" t="s">
        <v>1099</v>
      </c>
      <c r="G186" s="3" t="s">
        <v>29</v>
      </c>
      <c r="H186" s="3"/>
      <c r="I186" s="3">
        <v>13</v>
      </c>
      <c r="J186" s="3"/>
      <c r="K186" s="3"/>
      <c r="L186" s="3"/>
      <c r="M186" s="3"/>
      <c r="N186" s="3"/>
      <c r="O186" s="3">
        <v>50</v>
      </c>
      <c r="P186" s="3">
        <v>14</v>
      </c>
      <c r="Q186" s="3">
        <v>47</v>
      </c>
      <c r="R186" s="3"/>
      <c r="S186" s="3"/>
    </row>
    <row r="187" spans="1:19">
      <c r="A187" s="3" t="s">
        <v>960</v>
      </c>
      <c r="B187" s="3"/>
      <c r="C187" s="3">
        <v>157</v>
      </c>
      <c r="D187" s="3">
        <v>4</v>
      </c>
      <c r="E187" s="3" t="s">
        <v>42</v>
      </c>
      <c r="F187" s="3" t="s">
        <v>1209</v>
      </c>
      <c r="G187" s="3" t="s">
        <v>29</v>
      </c>
      <c r="H187" s="3" t="s">
        <v>23</v>
      </c>
      <c r="I187" s="3">
        <v>4</v>
      </c>
      <c r="J187" s="3">
        <v>12</v>
      </c>
      <c r="K187" s="3"/>
      <c r="L187" s="3"/>
      <c r="M187" s="3"/>
      <c r="N187" s="3"/>
      <c r="O187" s="3">
        <v>140</v>
      </c>
      <c r="P187" s="3">
        <v>44</v>
      </c>
      <c r="Q187" s="3">
        <v>47</v>
      </c>
      <c r="R187" s="3"/>
      <c r="S187" s="3"/>
    </row>
    <row r="188" spans="1:19">
      <c r="A188" s="3" t="s">
        <v>966</v>
      </c>
      <c r="B188" s="3"/>
      <c r="C188" s="3">
        <v>195</v>
      </c>
      <c r="D188" s="3">
        <v>34</v>
      </c>
      <c r="E188" s="3" t="s">
        <v>482</v>
      </c>
      <c r="F188" s="3" t="s">
        <v>1222</v>
      </c>
      <c r="G188" s="3" t="s">
        <v>29</v>
      </c>
      <c r="H188" s="3" t="s">
        <v>39</v>
      </c>
      <c r="I188" s="3">
        <v>34</v>
      </c>
      <c r="J188" s="3">
        <v>13</v>
      </c>
      <c r="K188" s="3"/>
      <c r="L188" s="3"/>
      <c r="M188" s="3"/>
      <c r="N188" s="3"/>
      <c r="O188" s="3">
        <v>173</v>
      </c>
      <c r="P188" s="3">
        <v>50</v>
      </c>
      <c r="Q188" s="3">
        <v>49</v>
      </c>
      <c r="R188" s="3"/>
      <c r="S188" s="3"/>
    </row>
    <row r="189" spans="1:19">
      <c r="A189" s="3" t="s">
        <v>956</v>
      </c>
      <c r="B189" s="3"/>
      <c r="C189" s="3">
        <v>91</v>
      </c>
      <c r="D189" s="3">
        <v>4</v>
      </c>
      <c r="E189" s="3" t="s">
        <v>70</v>
      </c>
      <c r="F189" s="3" t="s">
        <v>1153</v>
      </c>
      <c r="G189" s="3" t="s">
        <v>131</v>
      </c>
      <c r="H189" s="3" t="s">
        <v>1087</v>
      </c>
      <c r="I189" s="3">
        <v>4</v>
      </c>
      <c r="J189" s="3">
        <v>14</v>
      </c>
      <c r="K189" s="3">
        <v>0</v>
      </c>
      <c r="L189" s="3">
        <v>1</v>
      </c>
      <c r="M189" s="3"/>
      <c r="N189" s="3" t="s">
        <v>77</v>
      </c>
      <c r="O189" s="3">
        <v>82</v>
      </c>
      <c r="P189" s="3">
        <v>46</v>
      </c>
      <c r="Q189" s="3">
        <v>53</v>
      </c>
      <c r="R189" s="6">
        <v>5297.83</v>
      </c>
      <c r="S189" s="5">
        <v>1.0991</v>
      </c>
    </row>
    <row r="190" spans="1:19">
      <c r="A190" s="3" t="s">
        <v>958</v>
      </c>
      <c r="B190" s="3"/>
      <c r="C190" s="3">
        <v>523</v>
      </c>
      <c r="D190" s="3">
        <v>33</v>
      </c>
      <c r="E190" s="3" t="s">
        <v>59</v>
      </c>
      <c r="F190" s="3" t="s">
        <v>1246</v>
      </c>
      <c r="G190" s="3" t="s">
        <v>29</v>
      </c>
      <c r="H190" s="3" t="s">
        <v>132</v>
      </c>
      <c r="I190" s="3">
        <v>33</v>
      </c>
      <c r="J190" s="3">
        <v>26</v>
      </c>
      <c r="K190" s="3">
        <v>0</v>
      </c>
      <c r="L190" s="3">
        <v>9</v>
      </c>
      <c r="M190" s="3"/>
      <c r="N190" s="3" t="s">
        <v>40</v>
      </c>
      <c r="O190" s="3">
        <v>449</v>
      </c>
      <c r="P190" s="3">
        <v>92</v>
      </c>
      <c r="Q190" s="3">
        <v>57</v>
      </c>
      <c r="R190" s="6">
        <v>12095.5</v>
      </c>
      <c r="S190" s="5">
        <v>1.1134999999999999</v>
      </c>
    </row>
    <row r="191" spans="1:19">
      <c r="A191" s="3" t="s">
        <v>949</v>
      </c>
      <c r="B191" s="3"/>
      <c r="C191" s="4">
        <v>1123</v>
      </c>
      <c r="D191" s="3">
        <v>93</v>
      </c>
      <c r="E191" s="3" t="s">
        <v>134</v>
      </c>
      <c r="F191" s="3" t="s">
        <v>1248</v>
      </c>
      <c r="G191" s="3" t="s">
        <v>131</v>
      </c>
      <c r="H191" s="3" t="s">
        <v>23</v>
      </c>
      <c r="I191" s="3">
        <v>93</v>
      </c>
      <c r="J191" s="3"/>
      <c r="K191" s="3"/>
      <c r="L191" s="3"/>
      <c r="M191" s="3"/>
      <c r="N191" s="3"/>
      <c r="O191" s="3">
        <v>926</v>
      </c>
      <c r="P191" s="3">
        <v>140</v>
      </c>
      <c r="Q191" s="3">
        <v>58</v>
      </c>
      <c r="R191" s="4">
        <v>140886</v>
      </c>
      <c r="S191" s="5">
        <v>-0.15359999999999999</v>
      </c>
    </row>
    <row r="192" spans="1:19">
      <c r="A192" s="3" t="s">
        <v>951</v>
      </c>
      <c r="B192" s="3"/>
      <c r="C192" s="3">
        <v>157</v>
      </c>
      <c r="D192" s="3">
        <v>4</v>
      </c>
      <c r="E192" s="3" t="s">
        <v>371</v>
      </c>
      <c r="F192" s="3" t="s">
        <v>1211</v>
      </c>
      <c r="G192" s="3" t="s">
        <v>131</v>
      </c>
      <c r="H192" s="3" t="s">
        <v>911</v>
      </c>
      <c r="I192" s="3">
        <v>4</v>
      </c>
      <c r="J192" s="3">
        <v>12</v>
      </c>
      <c r="K192" s="3"/>
      <c r="L192" s="3"/>
      <c r="M192" s="3"/>
      <c r="N192" s="3"/>
      <c r="O192" s="3">
        <v>143</v>
      </c>
      <c r="P192" s="3">
        <v>69</v>
      </c>
      <c r="Q192" s="3">
        <v>65</v>
      </c>
      <c r="R192" s="3"/>
      <c r="S192" s="3"/>
    </row>
    <row r="193" spans="1:19">
      <c r="A193" s="3" t="s">
        <v>954</v>
      </c>
      <c r="B193" s="3"/>
      <c r="C193" s="3">
        <v>131</v>
      </c>
      <c r="D193" s="3">
        <v>7</v>
      </c>
      <c r="E193" s="3" t="s">
        <v>152</v>
      </c>
      <c r="F193" s="3" t="s">
        <v>1192</v>
      </c>
      <c r="G193" s="3" t="s">
        <v>22</v>
      </c>
      <c r="H193" s="3" t="s">
        <v>1193</v>
      </c>
      <c r="I193" s="3">
        <v>7</v>
      </c>
      <c r="J193" s="3"/>
      <c r="K193" s="3"/>
      <c r="L193" s="3"/>
      <c r="M193" s="3"/>
      <c r="N193" s="3"/>
      <c r="O193" s="3">
        <v>128</v>
      </c>
      <c r="P193" s="3">
        <v>48</v>
      </c>
      <c r="Q193" s="3">
        <v>68</v>
      </c>
      <c r="R193" s="6">
        <v>44232405.670000002</v>
      </c>
      <c r="S193" s="5">
        <v>2.7000000000000001E-3</v>
      </c>
    </row>
    <row r="194" spans="1:19">
      <c r="A194" s="3" t="s">
        <v>947</v>
      </c>
      <c r="B194" s="3"/>
      <c r="C194" s="3">
        <v>131</v>
      </c>
      <c r="D194" s="3">
        <v>7</v>
      </c>
      <c r="E194" s="3" t="s">
        <v>152</v>
      </c>
      <c r="F194" s="3" t="s">
        <v>1192</v>
      </c>
      <c r="G194" s="3" t="s">
        <v>22</v>
      </c>
      <c r="H194" s="3" t="s">
        <v>1193</v>
      </c>
      <c r="I194" s="3">
        <v>7</v>
      </c>
      <c r="J194" s="3"/>
      <c r="K194" s="3"/>
      <c r="L194" s="3"/>
      <c r="M194" s="3"/>
      <c r="N194" s="3"/>
      <c r="O194" s="3">
        <v>128</v>
      </c>
      <c r="P194" s="3">
        <v>48</v>
      </c>
      <c r="Q194" s="3">
        <v>68</v>
      </c>
      <c r="R194" s="6">
        <v>44232405.670000002</v>
      </c>
      <c r="S194" s="5">
        <v>2.7000000000000001E-3</v>
      </c>
    </row>
    <row r="195" spans="1:19">
      <c r="A195" s="3" t="s">
        <v>944</v>
      </c>
      <c r="B195" s="3"/>
      <c r="C195" s="3">
        <v>258</v>
      </c>
      <c r="D195" s="3">
        <v>14</v>
      </c>
      <c r="E195" s="3" t="s">
        <v>59</v>
      </c>
      <c r="F195" s="3" t="s">
        <v>1238</v>
      </c>
      <c r="G195" s="3" t="s">
        <v>29</v>
      </c>
      <c r="H195" s="3" t="s">
        <v>23</v>
      </c>
      <c r="I195" s="3">
        <v>14</v>
      </c>
      <c r="J195" s="3">
        <v>16</v>
      </c>
      <c r="K195" s="3"/>
      <c r="L195" s="3"/>
      <c r="M195" s="3"/>
      <c r="N195" s="3"/>
      <c r="O195" s="3">
        <v>209</v>
      </c>
      <c r="P195" s="3">
        <v>48</v>
      </c>
      <c r="Q195" s="3">
        <v>74</v>
      </c>
      <c r="R195" s="6">
        <v>4767.83</v>
      </c>
      <c r="S195" s="5">
        <v>4.0000000000000001E-3</v>
      </c>
    </row>
    <row r="196" spans="1:19">
      <c r="A196" s="3" t="s">
        <v>938</v>
      </c>
      <c r="B196" s="3"/>
      <c r="C196" s="3">
        <v>89</v>
      </c>
      <c r="D196" s="3">
        <v>1</v>
      </c>
      <c r="E196" s="3" t="s">
        <v>59</v>
      </c>
      <c r="F196" s="3" t="s">
        <v>1151</v>
      </c>
      <c r="G196" s="3" t="s">
        <v>535</v>
      </c>
      <c r="H196" s="3" t="s">
        <v>373</v>
      </c>
      <c r="I196" s="3">
        <v>1</v>
      </c>
      <c r="J196" s="3">
        <v>12</v>
      </c>
      <c r="K196" s="3"/>
      <c r="L196" s="3"/>
      <c r="M196" s="3"/>
      <c r="N196" s="3"/>
      <c r="O196" s="3">
        <v>88</v>
      </c>
      <c r="P196" s="3">
        <v>3</v>
      </c>
      <c r="Q196" s="3">
        <v>84</v>
      </c>
      <c r="R196" s="3"/>
      <c r="S196" s="3"/>
    </row>
    <row r="197" spans="1:19">
      <c r="A197" s="3" t="s">
        <v>940</v>
      </c>
      <c r="B197" s="3"/>
      <c r="C197" s="3">
        <v>89</v>
      </c>
      <c r="D197" s="3">
        <v>1</v>
      </c>
      <c r="E197" s="3" t="s">
        <v>59</v>
      </c>
      <c r="F197" s="3" t="s">
        <v>1151</v>
      </c>
      <c r="G197" s="3" t="s">
        <v>535</v>
      </c>
      <c r="H197" s="3" t="s">
        <v>373</v>
      </c>
      <c r="I197" s="3">
        <v>1</v>
      </c>
      <c r="J197" s="3">
        <v>12</v>
      </c>
      <c r="K197" s="3"/>
      <c r="L197" s="3"/>
      <c r="M197" s="3"/>
      <c r="N197" s="3"/>
      <c r="O197" s="3">
        <v>88</v>
      </c>
      <c r="P197" s="3">
        <v>3</v>
      </c>
      <c r="Q197" s="3">
        <v>84</v>
      </c>
      <c r="R197" s="3"/>
      <c r="S197" s="3"/>
    </row>
    <row r="198" spans="1:19">
      <c r="A198" s="3" t="s">
        <v>942</v>
      </c>
      <c r="B198" s="3"/>
      <c r="C198" s="3">
        <v>113</v>
      </c>
      <c r="D198" s="3">
        <v>1</v>
      </c>
      <c r="E198" s="3" t="s">
        <v>1091</v>
      </c>
      <c r="F198" s="3" t="s">
        <v>4111</v>
      </c>
      <c r="G198" s="3" t="s">
        <v>4054</v>
      </c>
      <c r="H198" s="3" t="s">
        <v>39</v>
      </c>
      <c r="I198" s="3">
        <v>1</v>
      </c>
      <c r="J198" s="3"/>
      <c r="K198" s="3"/>
      <c r="L198" s="3"/>
      <c r="M198" s="3"/>
      <c r="N198" s="3"/>
      <c r="O198" s="3">
        <v>66</v>
      </c>
      <c r="P198" s="3">
        <v>16</v>
      </c>
      <c r="Q198" s="3">
        <v>92</v>
      </c>
      <c r="R198" s="3"/>
      <c r="S198" s="3"/>
    </row>
    <row r="199" spans="1:19">
      <c r="A199" s="3" t="s">
        <v>2827</v>
      </c>
      <c r="B199" s="3"/>
      <c r="C199" s="3">
        <v>117</v>
      </c>
      <c r="D199" s="3">
        <v>13</v>
      </c>
      <c r="E199" s="3" t="s">
        <v>530</v>
      </c>
      <c r="F199" s="3" t="s">
        <v>1182</v>
      </c>
      <c r="G199" s="3" t="s">
        <v>29</v>
      </c>
      <c r="H199" s="3"/>
      <c r="I199" s="3">
        <v>13</v>
      </c>
      <c r="J199" s="3"/>
      <c r="K199" s="3"/>
      <c r="L199" s="3"/>
      <c r="M199" s="3"/>
      <c r="N199" s="3"/>
      <c r="O199" s="3">
        <v>117</v>
      </c>
      <c r="P199" s="3">
        <v>6</v>
      </c>
      <c r="Q199" s="3">
        <v>109</v>
      </c>
      <c r="R199" s="6">
        <v>64735504540.5</v>
      </c>
      <c r="S199" s="5">
        <v>6.6E-3</v>
      </c>
    </row>
    <row r="200" spans="1:19">
      <c r="A200" s="3" t="s">
        <v>4095</v>
      </c>
      <c r="B200" s="3"/>
      <c r="C200" s="3">
        <v>402</v>
      </c>
      <c r="D200" s="3">
        <v>19</v>
      </c>
      <c r="E200" s="3" t="s">
        <v>346</v>
      </c>
      <c r="F200" s="3" t="s">
        <v>4113</v>
      </c>
      <c r="G200" s="3" t="s">
        <v>4114</v>
      </c>
      <c r="H200" s="3" t="s">
        <v>338</v>
      </c>
      <c r="I200" s="3">
        <v>19</v>
      </c>
      <c r="J200" s="3"/>
      <c r="K200" s="3">
        <v>30</v>
      </c>
      <c r="L200" s="3">
        <v>0</v>
      </c>
      <c r="M200" s="3" t="s">
        <v>698</v>
      </c>
      <c r="N200" s="3"/>
      <c r="O200" s="3">
        <v>295</v>
      </c>
      <c r="P200" s="3">
        <v>99</v>
      </c>
      <c r="Q200" s="3">
        <v>210</v>
      </c>
      <c r="R200" s="6">
        <v>2072694.33</v>
      </c>
      <c r="S200" s="5">
        <v>-6.6E-3</v>
      </c>
    </row>
    <row r="201" spans="1:19">
      <c r="A201" s="3" t="s">
        <v>933</v>
      </c>
      <c r="B201" s="3"/>
      <c r="C201" s="3">
        <v>439</v>
      </c>
      <c r="D201" s="3">
        <v>45</v>
      </c>
      <c r="E201" s="3" t="s">
        <v>3111</v>
      </c>
      <c r="F201" s="3" t="s">
        <v>4116</v>
      </c>
      <c r="G201" s="3" t="s">
        <v>4031</v>
      </c>
      <c r="H201" s="3" t="s">
        <v>338</v>
      </c>
      <c r="I201" s="3">
        <v>45</v>
      </c>
      <c r="J201" s="3"/>
      <c r="K201" s="3">
        <v>75</v>
      </c>
      <c r="L201" s="3">
        <v>0</v>
      </c>
      <c r="M201" s="3" t="s">
        <v>24</v>
      </c>
      <c r="N201" s="3"/>
      <c r="O201" s="3">
        <v>339</v>
      </c>
      <c r="P201" s="3">
        <v>81</v>
      </c>
      <c r="Q201" s="3">
        <v>256</v>
      </c>
      <c r="R201" s="4">
        <v>293435600</v>
      </c>
      <c r="S201" s="5">
        <v>-6.3700000000000007E-2</v>
      </c>
    </row>
    <row r="202" spans="1:19">
      <c r="A202" s="3" t="s">
        <v>3885</v>
      </c>
      <c r="B202" s="3"/>
      <c r="C202" s="4">
        <v>2526</v>
      </c>
      <c r="D202" s="3">
        <v>255</v>
      </c>
      <c r="E202" s="3" t="s">
        <v>59</v>
      </c>
      <c r="F202" s="3" t="s">
        <v>1254</v>
      </c>
      <c r="G202" s="3" t="s">
        <v>131</v>
      </c>
      <c r="H202" s="3" t="s">
        <v>23</v>
      </c>
      <c r="I202" s="3">
        <v>255</v>
      </c>
      <c r="J202" s="3">
        <v>16</v>
      </c>
      <c r="K202" s="3">
        <v>0</v>
      </c>
      <c r="L202" s="3">
        <v>10</v>
      </c>
      <c r="M202" s="3"/>
      <c r="N202" s="3" t="s">
        <v>25</v>
      </c>
      <c r="O202" s="4">
        <v>1997</v>
      </c>
      <c r="P202" s="3">
        <v>440</v>
      </c>
      <c r="Q202" s="3">
        <v>341</v>
      </c>
      <c r="R202" s="4">
        <v>79108</v>
      </c>
      <c r="S202" s="5">
        <v>-0.1986</v>
      </c>
    </row>
    <row r="203" spans="1:19">
      <c r="A203" s="3" t="s">
        <v>936</v>
      </c>
      <c r="B203" s="3"/>
      <c r="C203" s="4">
        <v>3129</v>
      </c>
      <c r="D203" s="3">
        <v>266</v>
      </c>
      <c r="E203" s="3" t="s">
        <v>42</v>
      </c>
      <c r="F203" s="3" t="s">
        <v>1256</v>
      </c>
      <c r="G203" s="3" t="s">
        <v>131</v>
      </c>
      <c r="H203" s="3" t="s">
        <v>95</v>
      </c>
      <c r="I203" s="3">
        <v>266</v>
      </c>
      <c r="J203" s="3"/>
      <c r="K203" s="3">
        <v>0</v>
      </c>
      <c r="L203" s="3">
        <v>20</v>
      </c>
      <c r="M203" s="3"/>
      <c r="N203" s="3" t="s">
        <v>25</v>
      </c>
      <c r="O203" s="4">
        <v>2607</v>
      </c>
      <c r="P203" s="3">
        <v>643</v>
      </c>
      <c r="Q203" s="3">
        <v>461</v>
      </c>
      <c r="R203" s="6">
        <v>148185.32999999999</v>
      </c>
      <c r="S203" s="5">
        <v>0.20649999999999999</v>
      </c>
    </row>
    <row r="204" spans="1:19">
      <c r="A204" s="3" t="s">
        <v>2823</v>
      </c>
      <c r="B204" s="3"/>
      <c r="C204" s="4">
        <v>1817</v>
      </c>
      <c r="D204" s="3">
        <v>46</v>
      </c>
      <c r="E204" s="3" t="s">
        <v>792</v>
      </c>
      <c r="F204" s="3" t="s">
        <v>1252</v>
      </c>
      <c r="G204" s="3" t="s">
        <v>826</v>
      </c>
      <c r="H204" s="3" t="s">
        <v>23</v>
      </c>
      <c r="I204" s="3">
        <v>46</v>
      </c>
      <c r="J204" s="3">
        <v>16</v>
      </c>
      <c r="K204" s="3">
        <v>0</v>
      </c>
      <c r="L204" s="3">
        <v>14</v>
      </c>
      <c r="M204" s="3"/>
      <c r="N204" s="3" t="s">
        <v>77</v>
      </c>
      <c r="O204" s="4">
        <v>1042</v>
      </c>
      <c r="P204" s="3">
        <v>304</v>
      </c>
      <c r="Q204" s="3">
        <v>822</v>
      </c>
      <c r="R204" s="6">
        <v>18596.830000000002</v>
      </c>
      <c r="S204" s="5">
        <v>-0.45019999999999999</v>
      </c>
    </row>
    <row r="205" spans="1:19">
      <c r="A205" s="3" t="s">
        <v>924</v>
      </c>
      <c r="B205" s="3"/>
      <c r="C205" s="4">
        <v>3325</v>
      </c>
      <c r="D205" s="3">
        <v>322</v>
      </c>
      <c r="E205" s="3" t="s">
        <v>530</v>
      </c>
      <c r="F205" s="3" t="s">
        <v>1258</v>
      </c>
      <c r="G205" s="3" t="s">
        <v>29</v>
      </c>
      <c r="H205" s="3" t="s">
        <v>95</v>
      </c>
      <c r="I205" s="3">
        <v>322</v>
      </c>
      <c r="J205" s="3">
        <v>12</v>
      </c>
      <c r="K205" s="3">
        <v>0</v>
      </c>
      <c r="L205" s="3">
        <v>2</v>
      </c>
      <c r="M205" s="3"/>
      <c r="N205" s="3" t="s">
        <v>40</v>
      </c>
      <c r="O205" s="4">
        <v>2683</v>
      </c>
      <c r="P205" s="3">
        <v>664</v>
      </c>
      <c r="Q205" s="3">
        <v>935</v>
      </c>
      <c r="R205" s="6">
        <v>9335310.8300000001</v>
      </c>
      <c r="S205" s="5">
        <v>2.6599999999999999E-2</v>
      </c>
    </row>
    <row r="206" spans="1:19">
      <c r="A206" s="3" t="s">
        <v>2820</v>
      </c>
      <c r="B206" s="3"/>
      <c r="C206" s="3">
        <v>1</v>
      </c>
      <c r="D206" s="3">
        <v>1</v>
      </c>
      <c r="E206" s="3" t="s">
        <v>64</v>
      </c>
      <c r="F206" s="3" t="s">
        <v>65</v>
      </c>
      <c r="G206" s="3" t="s">
        <v>29</v>
      </c>
      <c r="H206" s="3" t="s">
        <v>23</v>
      </c>
      <c r="I206" s="3">
        <v>1</v>
      </c>
      <c r="J206" s="3"/>
      <c r="K206" s="3"/>
      <c r="L206" s="3"/>
      <c r="M206" s="3"/>
      <c r="N206" s="3"/>
      <c r="O206" s="3">
        <v>1</v>
      </c>
      <c r="P206" s="3">
        <v>1</v>
      </c>
      <c r="Q206" s="3"/>
      <c r="R206" s="6">
        <v>1913.5</v>
      </c>
      <c r="S206" s="5">
        <v>-0.39629999999999999</v>
      </c>
    </row>
    <row r="207" spans="1:19">
      <c r="A207" s="3" t="s">
        <v>2820</v>
      </c>
      <c r="B207" s="3"/>
      <c r="C207" s="3">
        <v>1</v>
      </c>
      <c r="D207" s="3">
        <v>1</v>
      </c>
      <c r="E207" s="3" t="s">
        <v>454</v>
      </c>
      <c r="F207" s="3" t="s">
        <v>2411</v>
      </c>
      <c r="G207" s="3" t="s">
        <v>2405</v>
      </c>
      <c r="H207" s="3" t="s">
        <v>684</v>
      </c>
      <c r="I207" s="3">
        <v>1</v>
      </c>
      <c r="J207" s="3"/>
      <c r="K207" s="3">
        <v>0</v>
      </c>
      <c r="L207" s="3">
        <v>1</v>
      </c>
      <c r="M207" s="3"/>
      <c r="N207" s="3" t="s">
        <v>40</v>
      </c>
      <c r="O207" s="3">
        <v>1</v>
      </c>
      <c r="P207" s="3">
        <v>1</v>
      </c>
      <c r="Q207" s="3"/>
      <c r="R207" s="3"/>
      <c r="S207" s="3"/>
    </row>
    <row r="208" spans="1:19">
      <c r="A208" s="3" t="s">
        <v>922</v>
      </c>
      <c r="B208" s="3"/>
      <c r="C208" s="3">
        <v>2</v>
      </c>
      <c r="D208" s="3">
        <v>1</v>
      </c>
      <c r="E208" s="3" t="s">
        <v>59</v>
      </c>
      <c r="F208" s="3" t="s">
        <v>276</v>
      </c>
      <c r="G208" s="3" t="s">
        <v>29</v>
      </c>
      <c r="H208" s="3" t="s">
        <v>108</v>
      </c>
      <c r="I208" s="3">
        <v>1</v>
      </c>
      <c r="J208" s="3"/>
      <c r="K208" s="3"/>
      <c r="L208" s="3"/>
      <c r="M208" s="3"/>
      <c r="N208" s="3"/>
      <c r="O208" s="3">
        <v>2</v>
      </c>
      <c r="P208" s="3">
        <v>1</v>
      </c>
      <c r="Q208" s="3"/>
      <c r="R208" s="4">
        <v>11418</v>
      </c>
      <c r="S208" s="5">
        <v>-0.24890000000000001</v>
      </c>
    </row>
    <row r="209" spans="1:19">
      <c r="A209" s="3" t="s">
        <v>929</v>
      </c>
      <c r="B209" s="3"/>
      <c r="C209" s="3">
        <v>2</v>
      </c>
      <c r="D209" s="3">
        <v>1</v>
      </c>
      <c r="E209" s="3" t="s">
        <v>37</v>
      </c>
      <c r="F209" s="3" t="s">
        <v>298</v>
      </c>
      <c r="G209" s="3" t="s">
        <v>29</v>
      </c>
      <c r="H209" s="3" t="s">
        <v>39</v>
      </c>
      <c r="I209" s="3">
        <v>1</v>
      </c>
      <c r="J209" s="3"/>
      <c r="K209" s="3"/>
      <c r="L209" s="3"/>
      <c r="M209" s="3"/>
      <c r="N209" s="3"/>
      <c r="O209" s="3">
        <v>2</v>
      </c>
      <c r="P209" s="3">
        <v>1</v>
      </c>
      <c r="Q209" s="3"/>
      <c r="R209" s="3"/>
      <c r="S209" s="3"/>
    </row>
    <row r="210" spans="1:19">
      <c r="A210" s="3" t="s">
        <v>162</v>
      </c>
      <c r="B210" s="3"/>
      <c r="C210" s="3">
        <v>2</v>
      </c>
      <c r="D210" s="3">
        <v>1</v>
      </c>
      <c r="E210" s="3" t="s">
        <v>383</v>
      </c>
      <c r="F210" s="3" t="s">
        <v>2620</v>
      </c>
      <c r="G210" s="3" t="s">
        <v>2405</v>
      </c>
      <c r="H210" s="3"/>
      <c r="I210" s="3">
        <v>1</v>
      </c>
      <c r="J210" s="3"/>
      <c r="K210" s="3"/>
      <c r="L210" s="3"/>
      <c r="M210" s="3"/>
      <c r="N210" s="3"/>
      <c r="O210" s="3">
        <v>2</v>
      </c>
      <c r="P210" s="3">
        <v>1</v>
      </c>
      <c r="Q210" s="3"/>
      <c r="R210" s="3"/>
      <c r="S210" s="3"/>
    </row>
    <row r="211" spans="1:19">
      <c r="A211" s="3" t="s">
        <v>927</v>
      </c>
      <c r="B211" s="3"/>
      <c r="C211" s="3">
        <v>2</v>
      </c>
      <c r="D211" s="3">
        <v>1</v>
      </c>
      <c r="E211" s="3" t="s">
        <v>893</v>
      </c>
      <c r="F211" s="3" t="s">
        <v>3783</v>
      </c>
      <c r="G211" s="3" t="s">
        <v>3666</v>
      </c>
      <c r="H211" s="3"/>
      <c r="I211" s="3">
        <v>1</v>
      </c>
      <c r="J211" s="3"/>
      <c r="K211" s="3">
        <v>0</v>
      </c>
      <c r="L211" s="3">
        <v>8</v>
      </c>
      <c r="M211" s="3"/>
      <c r="N211" s="3" t="s">
        <v>25</v>
      </c>
      <c r="O211" s="3">
        <v>2</v>
      </c>
      <c r="P211" s="3">
        <v>1</v>
      </c>
      <c r="Q211" s="3"/>
      <c r="R211" s="6">
        <v>420946.83</v>
      </c>
      <c r="S211" s="5">
        <v>-0.20349999999999999</v>
      </c>
    </row>
    <row r="212" spans="1:19">
      <c r="A212" s="3" t="s">
        <v>931</v>
      </c>
      <c r="B212" s="3"/>
      <c r="C212" s="3">
        <v>5</v>
      </c>
      <c r="D212" s="3">
        <v>1</v>
      </c>
      <c r="E212" s="3" t="s">
        <v>533</v>
      </c>
      <c r="F212" s="3" t="s">
        <v>2708</v>
      </c>
      <c r="G212" s="3" t="s">
        <v>2405</v>
      </c>
      <c r="H212" s="3"/>
      <c r="I212" s="3">
        <v>1</v>
      </c>
      <c r="J212" s="3"/>
      <c r="K212" s="3"/>
      <c r="L212" s="3"/>
      <c r="M212" s="3"/>
      <c r="N212" s="3"/>
      <c r="O212" s="3">
        <v>4</v>
      </c>
      <c r="P212" s="3">
        <v>1</v>
      </c>
      <c r="Q212" s="3"/>
      <c r="R212" s="3"/>
      <c r="S212" s="3"/>
    </row>
    <row r="213" spans="1:19">
      <c r="A213" s="3" t="s">
        <v>3882</v>
      </c>
      <c r="B213" s="3"/>
      <c r="C213" s="3">
        <v>4</v>
      </c>
      <c r="D213" s="3">
        <v>1</v>
      </c>
      <c r="E213" s="3" t="s">
        <v>59</v>
      </c>
      <c r="F213" s="3" t="s">
        <v>502</v>
      </c>
      <c r="G213" s="3" t="s">
        <v>29</v>
      </c>
      <c r="H213" s="3"/>
      <c r="I213" s="3">
        <v>1</v>
      </c>
      <c r="J213" s="3"/>
      <c r="K213" s="3"/>
      <c r="L213" s="3"/>
      <c r="M213" s="3"/>
      <c r="N213" s="3"/>
      <c r="O213" s="3">
        <v>4</v>
      </c>
      <c r="P213" s="3">
        <v>1</v>
      </c>
      <c r="Q213" s="3"/>
      <c r="R213" s="3"/>
      <c r="S213" s="3"/>
    </row>
    <row r="214" spans="1:19">
      <c r="A214" s="3" t="s">
        <v>908</v>
      </c>
      <c r="B214" s="3"/>
      <c r="C214" s="3">
        <v>5</v>
      </c>
      <c r="D214" s="3">
        <v>2</v>
      </c>
      <c r="E214" s="3" t="s">
        <v>152</v>
      </c>
      <c r="F214" s="3" t="s">
        <v>2710</v>
      </c>
      <c r="G214" s="3" t="s">
        <v>2405</v>
      </c>
      <c r="H214" s="3" t="s">
        <v>23</v>
      </c>
      <c r="I214" s="3">
        <v>2</v>
      </c>
      <c r="J214" s="3"/>
      <c r="K214" s="3">
        <v>0</v>
      </c>
      <c r="L214" s="3">
        <v>2</v>
      </c>
      <c r="M214" s="3"/>
      <c r="N214" s="3" t="s">
        <v>40</v>
      </c>
      <c r="O214" s="3">
        <v>5</v>
      </c>
      <c r="P214" s="3">
        <v>1</v>
      </c>
      <c r="Q214" s="3"/>
      <c r="R214" s="3"/>
      <c r="S214" s="3"/>
    </row>
    <row r="215" spans="1:19">
      <c r="A215" s="3" t="s">
        <v>917</v>
      </c>
      <c r="B215" s="3"/>
      <c r="C215" s="3">
        <v>6</v>
      </c>
      <c r="D215" s="3">
        <v>1</v>
      </c>
      <c r="E215" s="3" t="s">
        <v>73</v>
      </c>
      <c r="F215" s="3" t="s">
        <v>593</v>
      </c>
      <c r="G215" s="3" t="s">
        <v>29</v>
      </c>
      <c r="H215" s="3" t="s">
        <v>39</v>
      </c>
      <c r="I215" s="3">
        <v>1</v>
      </c>
      <c r="J215" s="3"/>
      <c r="K215" s="3"/>
      <c r="L215" s="3"/>
      <c r="M215" s="3"/>
      <c r="N215" s="3"/>
      <c r="O215" s="3">
        <v>6</v>
      </c>
      <c r="P215" s="3">
        <v>1</v>
      </c>
      <c r="Q215" s="3"/>
      <c r="R215" s="3"/>
      <c r="S215" s="3"/>
    </row>
    <row r="216" spans="1:19">
      <c r="A216" s="3" t="s">
        <v>905</v>
      </c>
      <c r="B216" s="3"/>
      <c r="C216" s="3">
        <v>7</v>
      </c>
      <c r="D216" s="3">
        <v>1</v>
      </c>
      <c r="E216" s="3" t="s">
        <v>70</v>
      </c>
      <c r="F216" s="3" t="s">
        <v>2727</v>
      </c>
      <c r="G216" s="3" t="s">
        <v>2405</v>
      </c>
      <c r="H216" s="3" t="s">
        <v>54</v>
      </c>
      <c r="I216" s="3">
        <v>1</v>
      </c>
      <c r="J216" s="3"/>
      <c r="K216" s="3"/>
      <c r="L216" s="3"/>
      <c r="M216" s="3"/>
      <c r="N216" s="3"/>
      <c r="O216" s="3">
        <v>7</v>
      </c>
      <c r="P216" s="3">
        <v>1</v>
      </c>
      <c r="Q216" s="3"/>
      <c r="R216" s="6">
        <v>2877.83</v>
      </c>
      <c r="S216" s="5">
        <v>-0.38319999999999999</v>
      </c>
    </row>
    <row r="217" spans="1:19">
      <c r="A217" s="3" t="s">
        <v>912</v>
      </c>
      <c r="B217" s="3"/>
      <c r="C217" s="3">
        <v>18</v>
      </c>
      <c r="D217" s="3">
        <v>4</v>
      </c>
      <c r="E217" s="3" t="s">
        <v>871</v>
      </c>
      <c r="F217" s="3" t="s">
        <v>872</v>
      </c>
      <c r="G217" s="3" t="s">
        <v>29</v>
      </c>
      <c r="H217" s="3" t="s">
        <v>39</v>
      </c>
      <c r="I217" s="3">
        <v>4</v>
      </c>
      <c r="J217" s="3"/>
      <c r="K217" s="3"/>
      <c r="L217" s="3"/>
      <c r="M217" s="3"/>
      <c r="N217" s="3"/>
      <c r="O217" s="3">
        <v>16</v>
      </c>
      <c r="P217" s="3">
        <v>1</v>
      </c>
      <c r="Q217" s="3"/>
      <c r="R217" s="3"/>
      <c r="S217" s="3"/>
    </row>
    <row r="218" spans="1:19">
      <c r="A218" s="3" t="s">
        <v>914</v>
      </c>
      <c r="B218" s="3"/>
      <c r="C218" s="3">
        <v>20</v>
      </c>
      <c r="D218" s="3">
        <v>8</v>
      </c>
      <c r="E218" s="3" t="s">
        <v>59</v>
      </c>
      <c r="F218" s="3" t="s">
        <v>889</v>
      </c>
      <c r="G218" s="3" t="s">
        <v>29</v>
      </c>
      <c r="H218" s="3" t="s">
        <v>23</v>
      </c>
      <c r="I218" s="3">
        <v>8</v>
      </c>
      <c r="J218" s="3"/>
      <c r="K218" s="3"/>
      <c r="L218" s="3"/>
      <c r="M218" s="3"/>
      <c r="N218" s="3"/>
      <c r="O218" s="3">
        <v>17</v>
      </c>
      <c r="P218" s="3">
        <v>1</v>
      </c>
      <c r="Q218" s="3"/>
      <c r="R218" s="3"/>
      <c r="S218" s="3"/>
    </row>
    <row r="219" spans="1:19">
      <c r="A219" s="3" t="s">
        <v>919</v>
      </c>
      <c r="B219" s="3"/>
      <c r="C219" s="3">
        <v>24</v>
      </c>
      <c r="D219" s="3">
        <v>1</v>
      </c>
      <c r="E219" s="3" t="s">
        <v>945</v>
      </c>
      <c r="F219" s="3" t="s">
        <v>946</v>
      </c>
      <c r="G219" s="3" t="s">
        <v>29</v>
      </c>
      <c r="H219" s="3" t="s">
        <v>39</v>
      </c>
      <c r="I219" s="3">
        <v>1</v>
      </c>
      <c r="J219" s="3">
        <v>13</v>
      </c>
      <c r="K219" s="3"/>
      <c r="L219" s="3"/>
      <c r="M219" s="3"/>
      <c r="N219" s="3"/>
      <c r="O219" s="3">
        <v>24</v>
      </c>
      <c r="P219" s="3">
        <v>1</v>
      </c>
      <c r="Q219" s="3"/>
      <c r="R219" s="3"/>
      <c r="S219" s="3"/>
    </row>
    <row r="220" spans="1:19">
      <c r="A220" s="3" t="s">
        <v>888</v>
      </c>
      <c r="B220" s="3"/>
      <c r="C220" s="3">
        <v>4</v>
      </c>
      <c r="D220" s="3">
        <v>1</v>
      </c>
      <c r="E220" s="3" t="s">
        <v>45</v>
      </c>
      <c r="F220" s="3" t="s">
        <v>3573</v>
      </c>
      <c r="G220" s="3" t="s">
        <v>3556</v>
      </c>
      <c r="H220" s="3" t="s">
        <v>23</v>
      </c>
      <c r="I220" s="3">
        <v>1</v>
      </c>
      <c r="J220" s="3"/>
      <c r="K220" s="3"/>
      <c r="L220" s="3"/>
      <c r="M220" s="3"/>
      <c r="N220" s="3"/>
      <c r="O220" s="3">
        <v>2</v>
      </c>
      <c r="P220" s="3">
        <v>2</v>
      </c>
      <c r="Q220" s="3"/>
      <c r="R220" s="3"/>
      <c r="S220" s="3"/>
    </row>
    <row r="221" spans="1:19">
      <c r="A221" s="3" t="s">
        <v>882</v>
      </c>
      <c r="B221" s="3"/>
      <c r="C221" s="3">
        <v>3</v>
      </c>
      <c r="D221" s="3">
        <v>1</v>
      </c>
      <c r="E221" s="3" t="s">
        <v>3799</v>
      </c>
      <c r="F221" s="3" t="s">
        <v>3800</v>
      </c>
      <c r="G221" s="3" t="s">
        <v>3666</v>
      </c>
      <c r="H221" s="3"/>
      <c r="I221" s="3">
        <v>1</v>
      </c>
      <c r="J221" s="3"/>
      <c r="K221" s="3">
        <v>199</v>
      </c>
      <c r="L221" s="3">
        <v>13</v>
      </c>
      <c r="M221" s="3" t="s">
        <v>3801</v>
      </c>
      <c r="N221" s="3" t="s">
        <v>3693</v>
      </c>
      <c r="O221" s="3">
        <v>2</v>
      </c>
      <c r="P221" s="3">
        <v>2</v>
      </c>
      <c r="Q221" s="3"/>
      <c r="R221" s="6">
        <v>10772679.17</v>
      </c>
      <c r="S221" s="5">
        <v>-0.27200000000000002</v>
      </c>
    </row>
    <row r="222" spans="1:19">
      <c r="A222" s="3" t="s">
        <v>899</v>
      </c>
      <c r="B222" s="3"/>
      <c r="C222" s="3">
        <v>2</v>
      </c>
      <c r="D222" s="3">
        <v>1</v>
      </c>
      <c r="E222" s="3" t="s">
        <v>1166</v>
      </c>
      <c r="F222" s="3" t="s">
        <v>3793</v>
      </c>
      <c r="G222" s="3" t="s">
        <v>3745</v>
      </c>
      <c r="H222" s="3" t="s">
        <v>684</v>
      </c>
      <c r="I222" s="3">
        <v>1</v>
      </c>
      <c r="J222" s="3"/>
      <c r="K222" s="3"/>
      <c r="L222" s="3"/>
      <c r="M222" s="3"/>
      <c r="N222" s="3"/>
      <c r="O222" s="3">
        <v>2</v>
      </c>
      <c r="P222" s="3">
        <v>2</v>
      </c>
      <c r="Q222" s="3"/>
      <c r="R222" s="3"/>
      <c r="S222" s="3"/>
    </row>
    <row r="223" spans="1:19">
      <c r="A223" s="3" t="s">
        <v>886</v>
      </c>
      <c r="B223" s="3"/>
      <c r="C223" s="3">
        <v>4</v>
      </c>
      <c r="D223" s="3">
        <v>1</v>
      </c>
      <c r="E223" s="3" t="s">
        <v>3668</v>
      </c>
      <c r="F223" s="3" t="s">
        <v>3838</v>
      </c>
      <c r="G223" s="3" t="s">
        <v>3745</v>
      </c>
      <c r="H223" s="3" t="s">
        <v>54</v>
      </c>
      <c r="I223" s="3">
        <v>1</v>
      </c>
      <c r="J223" s="3"/>
      <c r="K223" s="3"/>
      <c r="L223" s="3"/>
      <c r="M223" s="3"/>
      <c r="N223" s="3"/>
      <c r="O223" s="3">
        <v>3</v>
      </c>
      <c r="P223" s="3">
        <v>2</v>
      </c>
      <c r="Q223" s="3"/>
      <c r="R223" s="3"/>
      <c r="S223" s="3"/>
    </row>
    <row r="224" spans="1:19">
      <c r="A224" s="3" t="s">
        <v>884</v>
      </c>
      <c r="B224" s="3"/>
      <c r="C224" s="3">
        <v>7</v>
      </c>
      <c r="D224" s="3">
        <v>1</v>
      </c>
      <c r="E224" s="3" t="s">
        <v>157</v>
      </c>
      <c r="F224" s="3" t="s">
        <v>631</v>
      </c>
      <c r="G224" s="3" t="s">
        <v>284</v>
      </c>
      <c r="H224" s="3" t="s">
        <v>23</v>
      </c>
      <c r="I224" s="3">
        <v>1</v>
      </c>
      <c r="J224" s="3"/>
      <c r="K224" s="3">
        <v>0</v>
      </c>
      <c r="L224" s="3">
        <v>1</v>
      </c>
      <c r="M224" s="3"/>
      <c r="N224" s="3" t="s">
        <v>40</v>
      </c>
      <c r="O224" s="3">
        <v>7</v>
      </c>
      <c r="P224" s="3">
        <v>2</v>
      </c>
      <c r="Q224" s="3"/>
      <c r="R224" s="3"/>
      <c r="S224" s="3"/>
    </row>
    <row r="225" spans="1:19">
      <c r="A225" s="3" t="s">
        <v>890</v>
      </c>
      <c r="B225" s="3"/>
      <c r="C225" s="3">
        <v>7</v>
      </c>
      <c r="D225" s="3">
        <v>1</v>
      </c>
      <c r="E225" s="3" t="s">
        <v>157</v>
      </c>
      <c r="F225" s="3" t="s">
        <v>631</v>
      </c>
      <c r="G225" s="3" t="s">
        <v>284</v>
      </c>
      <c r="H225" s="3" t="s">
        <v>23</v>
      </c>
      <c r="I225" s="3">
        <v>1</v>
      </c>
      <c r="J225" s="3"/>
      <c r="K225" s="3">
        <v>0</v>
      </c>
      <c r="L225" s="3">
        <v>1</v>
      </c>
      <c r="M225" s="3"/>
      <c r="N225" s="3" t="s">
        <v>40</v>
      </c>
      <c r="O225" s="3">
        <v>7</v>
      </c>
      <c r="P225" s="3">
        <v>2</v>
      </c>
      <c r="Q225" s="3"/>
      <c r="R225" s="3"/>
      <c r="S225" s="3"/>
    </row>
    <row r="226" spans="1:19">
      <c r="A226" s="3" t="s">
        <v>892</v>
      </c>
      <c r="B226" s="3"/>
      <c r="C226" s="3">
        <v>7</v>
      </c>
      <c r="D226" s="3">
        <v>1</v>
      </c>
      <c r="E226" s="3" t="s">
        <v>157</v>
      </c>
      <c r="F226" s="3" t="s">
        <v>631</v>
      </c>
      <c r="G226" s="3" t="s">
        <v>284</v>
      </c>
      <c r="H226" s="3" t="s">
        <v>23</v>
      </c>
      <c r="I226" s="3">
        <v>1</v>
      </c>
      <c r="J226" s="3"/>
      <c r="K226" s="3">
        <v>0</v>
      </c>
      <c r="L226" s="3">
        <v>1</v>
      </c>
      <c r="M226" s="3"/>
      <c r="N226" s="3" t="s">
        <v>40</v>
      </c>
      <c r="O226" s="3">
        <v>7</v>
      </c>
      <c r="P226" s="3">
        <v>2</v>
      </c>
      <c r="Q226" s="3"/>
      <c r="R226" s="3"/>
      <c r="S226" s="3"/>
    </row>
    <row r="227" spans="1:19">
      <c r="A227" s="3" t="s">
        <v>895</v>
      </c>
      <c r="B227" s="3"/>
      <c r="C227" s="3">
        <v>8</v>
      </c>
      <c r="D227" s="3">
        <v>1</v>
      </c>
      <c r="E227" s="3" t="s">
        <v>27</v>
      </c>
      <c r="F227" s="3" t="s">
        <v>671</v>
      </c>
      <c r="G227" s="3" t="s">
        <v>29</v>
      </c>
      <c r="H227" s="3" t="s">
        <v>39</v>
      </c>
      <c r="I227" s="3">
        <v>1</v>
      </c>
      <c r="J227" s="3"/>
      <c r="K227" s="3"/>
      <c r="L227" s="3"/>
      <c r="M227" s="3"/>
      <c r="N227" s="3"/>
      <c r="O227" s="3">
        <v>8</v>
      </c>
      <c r="P227" s="3">
        <v>2</v>
      </c>
      <c r="Q227" s="3"/>
      <c r="R227" s="3"/>
      <c r="S227" s="3"/>
    </row>
    <row r="228" spans="1:19">
      <c r="A228" s="3" t="s">
        <v>897</v>
      </c>
      <c r="B228" s="3"/>
      <c r="C228" s="3">
        <v>9</v>
      </c>
      <c r="D228" s="3">
        <v>1</v>
      </c>
      <c r="E228" s="3" t="s">
        <v>530</v>
      </c>
      <c r="F228" s="3" t="s">
        <v>721</v>
      </c>
      <c r="G228" s="3" t="s">
        <v>103</v>
      </c>
      <c r="H228" s="3" t="s">
        <v>318</v>
      </c>
      <c r="I228" s="3">
        <v>1</v>
      </c>
      <c r="J228" s="3"/>
      <c r="K228" s="3"/>
      <c r="L228" s="3"/>
      <c r="M228" s="3"/>
      <c r="N228" s="3"/>
      <c r="O228" s="3">
        <v>9</v>
      </c>
      <c r="P228" s="3">
        <v>2</v>
      </c>
      <c r="Q228" s="3"/>
      <c r="R228" s="3"/>
      <c r="S228" s="5">
        <v>-6.4000000000000003E-3</v>
      </c>
    </row>
    <row r="229" spans="1:19">
      <c r="A229" s="3" t="s">
        <v>901</v>
      </c>
      <c r="B229" s="3"/>
      <c r="C229" s="3">
        <v>9</v>
      </c>
      <c r="D229" s="3">
        <v>1</v>
      </c>
      <c r="E229" s="3" t="s">
        <v>530</v>
      </c>
      <c r="F229" s="3" t="s">
        <v>721</v>
      </c>
      <c r="G229" s="3" t="s">
        <v>103</v>
      </c>
      <c r="H229" s="3" t="s">
        <v>318</v>
      </c>
      <c r="I229" s="3">
        <v>1</v>
      </c>
      <c r="J229" s="3"/>
      <c r="K229" s="3"/>
      <c r="L229" s="3"/>
      <c r="M229" s="3"/>
      <c r="N229" s="3"/>
      <c r="O229" s="3">
        <v>9</v>
      </c>
      <c r="P229" s="3">
        <v>2</v>
      </c>
      <c r="Q229" s="3"/>
      <c r="R229" s="3"/>
      <c r="S229" s="5">
        <v>-6.4000000000000003E-3</v>
      </c>
    </row>
    <row r="230" spans="1:19">
      <c r="A230" s="3" t="s">
        <v>903</v>
      </c>
      <c r="B230" s="3"/>
      <c r="C230" s="3">
        <v>9</v>
      </c>
      <c r="D230" s="3">
        <v>2</v>
      </c>
      <c r="E230" s="3" t="s">
        <v>59</v>
      </c>
      <c r="F230" s="3" t="s">
        <v>4081</v>
      </c>
      <c r="G230" s="3" t="s">
        <v>4082</v>
      </c>
      <c r="H230" s="3" t="s">
        <v>4083</v>
      </c>
      <c r="I230" s="3">
        <v>2</v>
      </c>
      <c r="J230" s="3">
        <v>1</v>
      </c>
      <c r="K230" s="3"/>
      <c r="L230" s="3"/>
      <c r="M230" s="3"/>
      <c r="N230" s="3"/>
      <c r="O230" s="3">
        <v>9</v>
      </c>
      <c r="P230" s="3">
        <v>2</v>
      </c>
      <c r="Q230" s="3"/>
      <c r="R230" s="3"/>
      <c r="S230" s="3"/>
    </row>
    <row r="231" spans="1:19">
      <c r="A231" s="3" t="s">
        <v>879</v>
      </c>
      <c r="B231" s="3"/>
      <c r="C231" s="3">
        <v>10</v>
      </c>
      <c r="D231" s="3">
        <v>1</v>
      </c>
      <c r="E231" s="3" t="s">
        <v>70</v>
      </c>
      <c r="F231" s="3" t="s">
        <v>772</v>
      </c>
      <c r="G231" s="3" t="s">
        <v>29</v>
      </c>
      <c r="H231" s="3"/>
      <c r="I231" s="3">
        <v>1</v>
      </c>
      <c r="J231" s="3"/>
      <c r="K231" s="3"/>
      <c r="L231" s="3"/>
      <c r="M231" s="3"/>
      <c r="N231" s="3"/>
      <c r="O231" s="3">
        <v>10</v>
      </c>
      <c r="P231" s="3">
        <v>2</v>
      </c>
      <c r="Q231" s="3"/>
      <c r="R231" s="3"/>
      <c r="S231" s="3"/>
    </row>
    <row r="232" spans="1:19">
      <c r="A232" s="3" t="s">
        <v>879</v>
      </c>
      <c r="B232" s="3"/>
      <c r="C232" s="3">
        <v>12</v>
      </c>
      <c r="D232" s="3">
        <v>2</v>
      </c>
      <c r="E232" s="3" t="s">
        <v>42</v>
      </c>
      <c r="F232" s="3" t="s">
        <v>4087</v>
      </c>
      <c r="G232" s="3" t="s">
        <v>4031</v>
      </c>
      <c r="H232" s="3" t="s">
        <v>318</v>
      </c>
      <c r="I232" s="3">
        <v>2</v>
      </c>
      <c r="J232" s="3">
        <v>5</v>
      </c>
      <c r="K232" s="3"/>
      <c r="L232" s="3"/>
      <c r="M232" s="3"/>
      <c r="N232" s="3"/>
      <c r="O232" s="3">
        <v>12</v>
      </c>
      <c r="P232" s="3">
        <v>2</v>
      </c>
      <c r="Q232" s="3"/>
      <c r="R232" s="3"/>
      <c r="S232" s="3"/>
    </row>
    <row r="233" spans="1:19">
      <c r="A233" s="3" t="s">
        <v>2814</v>
      </c>
      <c r="B233" s="3"/>
      <c r="C233" s="3">
        <v>22</v>
      </c>
      <c r="D233" s="3">
        <v>1</v>
      </c>
      <c r="E233" s="3" t="s">
        <v>48</v>
      </c>
      <c r="F233" s="3" t="s">
        <v>930</v>
      </c>
      <c r="G233" s="3" t="s">
        <v>29</v>
      </c>
      <c r="H233" s="3" t="s">
        <v>23</v>
      </c>
      <c r="I233" s="3">
        <v>1</v>
      </c>
      <c r="J233" s="3">
        <v>8</v>
      </c>
      <c r="K233" s="3"/>
      <c r="L233" s="3"/>
      <c r="M233" s="3"/>
      <c r="N233" s="3"/>
      <c r="O233" s="3">
        <v>22</v>
      </c>
      <c r="P233" s="3">
        <v>2</v>
      </c>
      <c r="Q233" s="3"/>
      <c r="R233" s="3"/>
      <c r="S233" s="3"/>
    </row>
    <row r="234" spans="1:19">
      <c r="A234" s="3" t="s">
        <v>877</v>
      </c>
      <c r="B234" s="3"/>
      <c r="C234" s="3">
        <v>41</v>
      </c>
      <c r="D234" s="3">
        <v>2</v>
      </c>
      <c r="E234" s="3" t="s">
        <v>51</v>
      </c>
      <c r="F234" s="3" t="s">
        <v>1047</v>
      </c>
      <c r="G234" s="3" t="s">
        <v>29</v>
      </c>
      <c r="H234" s="3" t="s">
        <v>23</v>
      </c>
      <c r="I234" s="3">
        <v>2</v>
      </c>
      <c r="J234" s="3"/>
      <c r="K234" s="3"/>
      <c r="L234" s="3"/>
      <c r="M234" s="3"/>
      <c r="N234" s="3"/>
      <c r="O234" s="3">
        <v>36</v>
      </c>
      <c r="P234" s="3">
        <v>2</v>
      </c>
      <c r="Q234" s="3"/>
      <c r="R234" s="3"/>
      <c r="S234" s="3"/>
    </row>
    <row r="235" spans="1:19">
      <c r="A235" s="3" t="s">
        <v>2817</v>
      </c>
      <c r="B235" s="3"/>
      <c r="C235" s="3">
        <v>4</v>
      </c>
      <c r="D235" s="3">
        <v>1</v>
      </c>
      <c r="E235" s="3" t="s">
        <v>588</v>
      </c>
      <c r="F235" s="3" t="s">
        <v>3571</v>
      </c>
      <c r="G235" s="3" t="s">
        <v>3556</v>
      </c>
      <c r="H235" s="3"/>
      <c r="I235" s="3">
        <v>1</v>
      </c>
      <c r="J235" s="3"/>
      <c r="K235" s="3">
        <v>0</v>
      </c>
      <c r="L235" s="3">
        <v>9</v>
      </c>
      <c r="M235" s="3"/>
      <c r="N235" s="3" t="s">
        <v>25</v>
      </c>
      <c r="O235" s="3">
        <v>4</v>
      </c>
      <c r="P235" s="3">
        <v>3</v>
      </c>
      <c r="Q235" s="3"/>
      <c r="R235" s="4">
        <v>261876</v>
      </c>
      <c r="S235" s="5">
        <v>0.11650000000000001</v>
      </c>
    </row>
    <row r="236" spans="1:19">
      <c r="A236" s="3" t="s">
        <v>873</v>
      </c>
      <c r="B236" s="3"/>
      <c r="C236" s="3">
        <v>4</v>
      </c>
      <c r="D236" s="3">
        <v>1</v>
      </c>
      <c r="E236" s="3" t="s">
        <v>792</v>
      </c>
      <c r="F236" s="3" t="s">
        <v>3840</v>
      </c>
      <c r="G236" s="3" t="s">
        <v>3666</v>
      </c>
      <c r="H236" s="3" t="s">
        <v>39</v>
      </c>
      <c r="I236" s="3">
        <v>1</v>
      </c>
      <c r="J236" s="3"/>
      <c r="K236" s="3">
        <v>0</v>
      </c>
      <c r="L236" s="3">
        <v>21</v>
      </c>
      <c r="M236" s="3"/>
      <c r="N236" s="3" t="s">
        <v>77</v>
      </c>
      <c r="O236" s="3">
        <v>4</v>
      </c>
      <c r="P236" s="3">
        <v>3</v>
      </c>
      <c r="Q236" s="3"/>
      <c r="R236" s="6">
        <v>5828440.8300000001</v>
      </c>
      <c r="S236" s="5">
        <v>5.9400000000000001E-2</v>
      </c>
    </row>
    <row r="237" spans="1:19">
      <c r="A237" s="3" t="s">
        <v>875</v>
      </c>
      <c r="B237" s="3"/>
      <c r="C237" s="3">
        <v>7</v>
      </c>
      <c r="D237" s="3">
        <v>3</v>
      </c>
      <c r="E237" s="3" t="s">
        <v>310</v>
      </c>
      <c r="F237" s="3" t="s">
        <v>3852</v>
      </c>
      <c r="G237" s="3" t="s">
        <v>3666</v>
      </c>
      <c r="H237" s="3"/>
      <c r="I237" s="3">
        <v>3</v>
      </c>
      <c r="J237" s="3"/>
      <c r="K237" s="4">
        <v>1842</v>
      </c>
      <c r="L237" s="3">
        <v>64</v>
      </c>
      <c r="M237" s="3" t="s">
        <v>24</v>
      </c>
      <c r="N237" s="3" t="s">
        <v>3676</v>
      </c>
      <c r="O237" s="3">
        <v>7</v>
      </c>
      <c r="P237" s="3">
        <v>3</v>
      </c>
      <c r="Q237" s="3"/>
      <c r="R237" s="6">
        <v>23674345.829999998</v>
      </c>
      <c r="S237" s="5">
        <v>8.2100000000000006E-2</v>
      </c>
    </row>
    <row r="238" spans="1:19">
      <c r="A238" s="3" t="s">
        <v>3880</v>
      </c>
      <c r="B238" s="3"/>
      <c r="C238" s="3">
        <v>9</v>
      </c>
      <c r="D238" s="3">
        <v>2</v>
      </c>
      <c r="E238" s="3" t="s">
        <v>1159</v>
      </c>
      <c r="F238" s="3" t="s">
        <v>3862</v>
      </c>
      <c r="G238" s="3" t="s">
        <v>3666</v>
      </c>
      <c r="H238" s="3"/>
      <c r="I238" s="3">
        <v>2</v>
      </c>
      <c r="J238" s="3"/>
      <c r="K238" s="3">
        <v>50</v>
      </c>
      <c r="L238" s="3">
        <v>2</v>
      </c>
      <c r="M238" s="3" t="s">
        <v>698</v>
      </c>
      <c r="N238" s="3" t="s">
        <v>388</v>
      </c>
      <c r="O238" s="3">
        <v>8</v>
      </c>
      <c r="P238" s="3">
        <v>3</v>
      </c>
      <c r="Q238" s="3"/>
      <c r="R238" s="6">
        <v>19062772.829999998</v>
      </c>
      <c r="S238" s="5">
        <v>-0.1353</v>
      </c>
    </row>
    <row r="239" spans="1:19">
      <c r="A239" s="3" t="s">
        <v>4090</v>
      </c>
      <c r="B239" s="3"/>
      <c r="C239" s="3">
        <v>10</v>
      </c>
      <c r="D239" s="3">
        <v>3</v>
      </c>
      <c r="E239" s="3" t="s">
        <v>70</v>
      </c>
      <c r="F239" s="3" t="s">
        <v>2761</v>
      </c>
      <c r="G239" s="3" t="s">
        <v>2457</v>
      </c>
      <c r="H239" s="3" t="s">
        <v>95</v>
      </c>
      <c r="I239" s="3">
        <v>3</v>
      </c>
      <c r="J239" s="3"/>
      <c r="K239" s="3"/>
      <c r="L239" s="3"/>
      <c r="M239" s="3"/>
      <c r="N239" s="3"/>
      <c r="O239" s="3">
        <v>10</v>
      </c>
      <c r="P239" s="3">
        <v>3</v>
      </c>
      <c r="Q239" s="3"/>
      <c r="R239" s="3"/>
      <c r="S239" s="3"/>
    </row>
    <row r="240" spans="1:19">
      <c r="A240" s="3" t="s">
        <v>2805</v>
      </c>
      <c r="B240" s="3"/>
      <c r="C240" s="3">
        <v>14</v>
      </c>
      <c r="D240" s="3">
        <v>1</v>
      </c>
      <c r="E240" s="3" t="s">
        <v>470</v>
      </c>
      <c r="F240" s="3" t="s">
        <v>834</v>
      </c>
      <c r="G240" s="3" t="s">
        <v>29</v>
      </c>
      <c r="H240" s="3" t="s">
        <v>39</v>
      </c>
      <c r="I240" s="3">
        <v>1</v>
      </c>
      <c r="J240" s="3"/>
      <c r="K240" s="3"/>
      <c r="L240" s="3"/>
      <c r="M240" s="3"/>
      <c r="N240" s="3"/>
      <c r="O240" s="3">
        <v>14</v>
      </c>
      <c r="P240" s="3">
        <v>3</v>
      </c>
      <c r="Q240" s="3"/>
      <c r="R240" s="3"/>
      <c r="S240" s="3"/>
    </row>
    <row r="241" spans="1:19">
      <c r="A241" s="3" t="s">
        <v>870</v>
      </c>
      <c r="B241" s="3"/>
      <c r="C241" s="3">
        <v>14</v>
      </c>
      <c r="D241" s="3">
        <v>2</v>
      </c>
      <c r="E241" s="3" t="s">
        <v>324</v>
      </c>
      <c r="F241" s="3" t="s">
        <v>2794</v>
      </c>
      <c r="G241" s="3" t="s">
        <v>2780</v>
      </c>
      <c r="H241" s="3" t="s">
        <v>684</v>
      </c>
      <c r="I241" s="3">
        <v>2</v>
      </c>
      <c r="J241" s="3"/>
      <c r="K241" s="3"/>
      <c r="L241" s="3"/>
      <c r="M241" s="3"/>
      <c r="N241" s="3"/>
      <c r="O241" s="3">
        <v>14</v>
      </c>
      <c r="P241" s="3">
        <v>3</v>
      </c>
      <c r="Q241" s="3"/>
      <c r="R241" s="3"/>
      <c r="S241" s="3"/>
    </row>
    <row r="242" spans="1:19">
      <c r="A242" s="3" t="s">
        <v>866</v>
      </c>
      <c r="B242" s="3"/>
      <c r="C242" s="3">
        <v>19</v>
      </c>
      <c r="D242" s="3">
        <v>5</v>
      </c>
      <c r="E242" s="3" t="s">
        <v>838</v>
      </c>
      <c r="F242" s="3" t="s">
        <v>878</v>
      </c>
      <c r="G242" s="3" t="s">
        <v>29</v>
      </c>
      <c r="H242" s="3" t="s">
        <v>39</v>
      </c>
      <c r="I242" s="3">
        <v>5</v>
      </c>
      <c r="J242" s="3"/>
      <c r="K242" s="3"/>
      <c r="L242" s="3"/>
      <c r="M242" s="3"/>
      <c r="N242" s="3"/>
      <c r="O242" s="3">
        <v>19</v>
      </c>
      <c r="P242" s="3">
        <v>3</v>
      </c>
      <c r="Q242" s="3"/>
      <c r="R242" s="3"/>
      <c r="S242" s="3"/>
    </row>
    <row r="243" spans="1:19">
      <c r="A243" s="3" t="s">
        <v>4088</v>
      </c>
      <c r="B243" s="3"/>
      <c r="C243" s="3">
        <v>21</v>
      </c>
      <c r="D243" s="3">
        <v>1</v>
      </c>
      <c r="E243" s="3" t="s">
        <v>673</v>
      </c>
      <c r="F243" s="3" t="s">
        <v>918</v>
      </c>
      <c r="G243" s="3" t="s">
        <v>231</v>
      </c>
      <c r="H243" s="3" t="s">
        <v>338</v>
      </c>
      <c r="I243" s="3">
        <v>1</v>
      </c>
      <c r="J243" s="3"/>
      <c r="K243" s="3"/>
      <c r="L243" s="3"/>
      <c r="M243" s="3"/>
      <c r="N243" s="3"/>
      <c r="O243" s="3">
        <v>21</v>
      </c>
      <c r="P243" s="3">
        <v>3</v>
      </c>
      <c r="Q243" s="3"/>
      <c r="R243" s="3"/>
      <c r="S243" s="3"/>
    </row>
    <row r="244" spans="1:19">
      <c r="A244" s="3" t="s">
        <v>868</v>
      </c>
      <c r="B244" s="3"/>
      <c r="C244" s="3">
        <v>8</v>
      </c>
      <c r="D244" s="3">
        <v>1</v>
      </c>
      <c r="E244" s="3" t="s">
        <v>689</v>
      </c>
      <c r="F244" s="3" t="s">
        <v>690</v>
      </c>
      <c r="G244" s="3" t="s">
        <v>29</v>
      </c>
      <c r="H244" s="3" t="s">
        <v>39</v>
      </c>
      <c r="I244" s="3">
        <v>1</v>
      </c>
      <c r="J244" s="3"/>
      <c r="K244" s="3"/>
      <c r="L244" s="3"/>
      <c r="M244" s="3"/>
      <c r="N244" s="3"/>
      <c r="O244" s="3">
        <v>8</v>
      </c>
      <c r="P244" s="3">
        <v>4</v>
      </c>
      <c r="Q244" s="3"/>
      <c r="R244" s="3"/>
      <c r="S244" s="3"/>
    </row>
    <row r="245" spans="1:19">
      <c r="A245" s="3" t="s">
        <v>2809</v>
      </c>
      <c r="B245" s="3"/>
      <c r="C245" s="3">
        <v>10</v>
      </c>
      <c r="D245" s="3">
        <v>4</v>
      </c>
      <c r="E245" s="3" t="s">
        <v>633</v>
      </c>
      <c r="F245" s="3" t="s">
        <v>3867</v>
      </c>
      <c r="G245" s="3" t="s">
        <v>3745</v>
      </c>
      <c r="H245" s="3" t="s">
        <v>132</v>
      </c>
      <c r="I245" s="3">
        <v>4</v>
      </c>
      <c r="J245" s="3"/>
      <c r="K245" s="3"/>
      <c r="L245" s="3"/>
      <c r="M245" s="3"/>
      <c r="N245" s="3"/>
      <c r="O245" s="3">
        <v>10</v>
      </c>
      <c r="P245" s="3">
        <v>4</v>
      </c>
      <c r="Q245" s="3"/>
      <c r="R245" s="3"/>
      <c r="S245" s="3"/>
    </row>
    <row r="246" spans="1:19">
      <c r="A246" s="3" t="s">
        <v>2811</v>
      </c>
      <c r="B246" s="3"/>
      <c r="C246" s="3">
        <v>21</v>
      </c>
      <c r="D246" s="3">
        <v>3</v>
      </c>
      <c r="E246" s="3" t="s">
        <v>3883</v>
      </c>
      <c r="F246" s="3" t="s">
        <v>3884</v>
      </c>
      <c r="G246" s="3" t="s">
        <v>3666</v>
      </c>
      <c r="H246" s="3" t="s">
        <v>1145</v>
      </c>
      <c r="I246" s="3">
        <v>3</v>
      </c>
      <c r="J246" s="3"/>
      <c r="K246" s="3"/>
      <c r="L246" s="3"/>
      <c r="M246" s="3"/>
      <c r="N246" s="3"/>
      <c r="O246" s="3">
        <v>19</v>
      </c>
      <c r="P246" s="3">
        <v>4</v>
      </c>
      <c r="Q246" s="3"/>
      <c r="R246" s="3"/>
      <c r="S246" s="3"/>
    </row>
    <row r="247" spans="1:19">
      <c r="A247" s="3" t="s">
        <v>2811</v>
      </c>
      <c r="B247" s="3"/>
      <c r="C247" s="3">
        <v>50</v>
      </c>
      <c r="D247" s="3">
        <v>7</v>
      </c>
      <c r="E247" s="3" t="s">
        <v>482</v>
      </c>
      <c r="F247" s="3" t="s">
        <v>1097</v>
      </c>
      <c r="G247" s="3" t="s">
        <v>29</v>
      </c>
      <c r="H247" s="3" t="s">
        <v>373</v>
      </c>
      <c r="I247" s="3">
        <v>7</v>
      </c>
      <c r="J247" s="3">
        <v>24</v>
      </c>
      <c r="K247" s="3"/>
      <c r="L247" s="3"/>
      <c r="M247" s="3"/>
      <c r="N247" s="3"/>
      <c r="O247" s="3">
        <v>49</v>
      </c>
      <c r="P247" s="3">
        <v>4</v>
      </c>
      <c r="Q247" s="3"/>
      <c r="R247" s="3">
        <v>941.33</v>
      </c>
      <c r="S247" s="5">
        <v>0.46789999999999998</v>
      </c>
    </row>
    <row r="248" spans="1:19">
      <c r="A248" s="3" t="s">
        <v>2811</v>
      </c>
      <c r="B248" s="3"/>
      <c r="C248" s="3">
        <v>17</v>
      </c>
      <c r="D248" s="3">
        <v>1</v>
      </c>
      <c r="E248" s="3" t="s">
        <v>70</v>
      </c>
      <c r="F248" s="3" t="s">
        <v>854</v>
      </c>
      <c r="G248" s="3" t="s">
        <v>855</v>
      </c>
      <c r="H248" s="3" t="s">
        <v>684</v>
      </c>
      <c r="I248" s="3">
        <v>1</v>
      </c>
      <c r="J248" s="3"/>
      <c r="K248" s="3"/>
      <c r="L248" s="3"/>
      <c r="M248" s="3"/>
      <c r="N248" s="3"/>
      <c r="O248" s="3">
        <v>16</v>
      </c>
      <c r="P248" s="3">
        <v>5</v>
      </c>
      <c r="Q248" s="3"/>
      <c r="R248" s="3"/>
      <c r="S248" s="3"/>
    </row>
    <row r="249" spans="1:19">
      <c r="A249" s="3" t="s">
        <v>858</v>
      </c>
      <c r="B249" s="3"/>
      <c r="C249" s="3">
        <v>17</v>
      </c>
      <c r="D249" s="3">
        <v>1</v>
      </c>
      <c r="E249" s="3" t="s">
        <v>70</v>
      </c>
      <c r="F249" s="3" t="s">
        <v>854</v>
      </c>
      <c r="G249" s="3" t="s">
        <v>855</v>
      </c>
      <c r="H249" s="3" t="s">
        <v>684</v>
      </c>
      <c r="I249" s="3">
        <v>1</v>
      </c>
      <c r="J249" s="3"/>
      <c r="K249" s="3"/>
      <c r="L249" s="3"/>
      <c r="M249" s="3"/>
      <c r="N249" s="3"/>
      <c r="O249" s="3">
        <v>16</v>
      </c>
      <c r="P249" s="3">
        <v>5</v>
      </c>
      <c r="Q249" s="3"/>
      <c r="R249" s="3"/>
      <c r="S249" s="3"/>
    </row>
    <row r="250" spans="1:19">
      <c r="A250" s="3" t="s">
        <v>853</v>
      </c>
      <c r="B250" s="3"/>
      <c r="C250" s="3">
        <v>45</v>
      </c>
      <c r="D250" s="3">
        <v>8</v>
      </c>
      <c r="E250" s="3" t="s">
        <v>193</v>
      </c>
      <c r="F250" s="3" t="s">
        <v>1061</v>
      </c>
      <c r="G250" s="3" t="s">
        <v>29</v>
      </c>
      <c r="H250" s="3"/>
      <c r="I250" s="3">
        <v>8</v>
      </c>
      <c r="J250" s="3"/>
      <c r="K250" s="3"/>
      <c r="L250" s="3"/>
      <c r="M250" s="3"/>
      <c r="N250" s="3"/>
      <c r="O250" s="3">
        <v>44</v>
      </c>
      <c r="P250" s="3">
        <v>5</v>
      </c>
      <c r="Q250" s="3"/>
      <c r="R250" s="3"/>
      <c r="S250" s="3"/>
    </row>
    <row r="251" spans="1:19">
      <c r="A251" s="3" t="s">
        <v>860</v>
      </c>
      <c r="B251" s="3"/>
      <c r="C251" s="3">
        <v>12</v>
      </c>
      <c r="D251" s="3">
        <v>3</v>
      </c>
      <c r="E251" s="3" t="s">
        <v>482</v>
      </c>
      <c r="F251" s="3" t="s">
        <v>3875</v>
      </c>
      <c r="G251" s="3" t="s">
        <v>3666</v>
      </c>
      <c r="H251" s="3"/>
      <c r="I251" s="3">
        <v>3</v>
      </c>
      <c r="J251" s="3"/>
      <c r="K251" s="3">
        <v>13</v>
      </c>
      <c r="L251" s="3">
        <v>0</v>
      </c>
      <c r="M251" s="3" t="s">
        <v>24</v>
      </c>
      <c r="N251" s="3"/>
      <c r="O251" s="3">
        <v>8</v>
      </c>
      <c r="P251" s="3">
        <v>6</v>
      </c>
      <c r="Q251" s="3"/>
      <c r="R251" s="6">
        <v>10395510.33</v>
      </c>
      <c r="S251" s="5">
        <v>-2.6200000000000001E-2</v>
      </c>
    </row>
    <row r="252" spans="1:19">
      <c r="A252" s="3" t="s">
        <v>853</v>
      </c>
      <c r="B252" s="3"/>
      <c r="C252" s="3">
        <v>17</v>
      </c>
      <c r="D252" s="3">
        <v>1</v>
      </c>
      <c r="E252" s="3" t="s">
        <v>861</v>
      </c>
      <c r="F252" s="3" t="s">
        <v>862</v>
      </c>
      <c r="G252" s="3" t="s">
        <v>29</v>
      </c>
      <c r="H252" s="3" t="s">
        <v>39</v>
      </c>
      <c r="I252" s="3">
        <v>1</v>
      </c>
      <c r="J252" s="3"/>
      <c r="K252" s="3"/>
      <c r="L252" s="3"/>
      <c r="M252" s="3"/>
      <c r="N252" s="3"/>
      <c r="O252" s="3">
        <v>17</v>
      </c>
      <c r="P252" s="3">
        <v>6</v>
      </c>
      <c r="Q252" s="3"/>
      <c r="R252" s="3"/>
      <c r="S252" s="3"/>
    </row>
    <row r="253" spans="1:19">
      <c r="A253" s="3" t="s">
        <v>856</v>
      </c>
      <c r="B253" s="3"/>
      <c r="C253" s="3">
        <v>21</v>
      </c>
      <c r="D253" s="3">
        <v>2</v>
      </c>
      <c r="E253" s="3" t="s">
        <v>909</v>
      </c>
      <c r="F253" s="3" t="s">
        <v>910</v>
      </c>
      <c r="G253" s="3" t="s">
        <v>29</v>
      </c>
      <c r="H253" s="3" t="s">
        <v>911</v>
      </c>
      <c r="I253" s="3">
        <v>2</v>
      </c>
      <c r="J253" s="3"/>
      <c r="K253" s="3"/>
      <c r="L253" s="3"/>
      <c r="M253" s="3"/>
      <c r="N253" s="3"/>
      <c r="O253" s="3">
        <v>20</v>
      </c>
      <c r="P253" s="3">
        <v>6</v>
      </c>
      <c r="Q253" s="3"/>
      <c r="R253" s="3"/>
      <c r="S253" s="3"/>
    </row>
    <row r="254" spans="1:19">
      <c r="A254" s="3" t="s">
        <v>849</v>
      </c>
      <c r="B254" s="3"/>
      <c r="C254" s="3">
        <v>20</v>
      </c>
      <c r="D254" s="3">
        <v>2</v>
      </c>
      <c r="E254" s="3" t="s">
        <v>51</v>
      </c>
      <c r="F254" s="3" t="s">
        <v>900</v>
      </c>
      <c r="G254" s="3" t="s">
        <v>29</v>
      </c>
      <c r="H254" s="3" t="s">
        <v>39</v>
      </c>
      <c r="I254" s="3">
        <v>2</v>
      </c>
      <c r="J254" s="3"/>
      <c r="K254" s="3"/>
      <c r="L254" s="3"/>
      <c r="M254" s="3"/>
      <c r="N254" s="3"/>
      <c r="O254" s="3">
        <v>20</v>
      </c>
      <c r="P254" s="3">
        <v>6</v>
      </c>
      <c r="Q254" s="3"/>
      <c r="R254" s="3"/>
      <c r="S254" s="3"/>
    </row>
    <row r="255" spans="1:19">
      <c r="A255" s="3" t="s">
        <v>863</v>
      </c>
      <c r="B255" s="3"/>
      <c r="C255" s="3">
        <v>23</v>
      </c>
      <c r="D255" s="3">
        <v>7</v>
      </c>
      <c r="E255" s="3" t="s">
        <v>37</v>
      </c>
      <c r="F255" s="3" t="s">
        <v>4096</v>
      </c>
      <c r="G255" s="3" t="s">
        <v>4031</v>
      </c>
      <c r="H255" s="3" t="s">
        <v>39</v>
      </c>
      <c r="I255" s="3">
        <v>7</v>
      </c>
      <c r="J255" s="3"/>
      <c r="K255" s="3"/>
      <c r="L255" s="3"/>
      <c r="M255" s="3"/>
      <c r="N255" s="3"/>
      <c r="O255" s="3">
        <v>22</v>
      </c>
      <c r="P255" s="3">
        <v>6</v>
      </c>
      <c r="Q255" s="3"/>
      <c r="R255" s="3"/>
      <c r="S255" s="3"/>
    </row>
    <row r="256" spans="1:19">
      <c r="A256" s="3" t="s">
        <v>849</v>
      </c>
      <c r="B256" s="3"/>
      <c r="C256" s="3">
        <v>23</v>
      </c>
      <c r="D256" s="3">
        <v>9</v>
      </c>
      <c r="E256" s="3" t="s">
        <v>88</v>
      </c>
      <c r="F256" s="3" t="s">
        <v>2828</v>
      </c>
      <c r="G256" s="3" t="s">
        <v>2405</v>
      </c>
      <c r="H256" s="3"/>
      <c r="I256" s="3">
        <v>9</v>
      </c>
      <c r="J256" s="3"/>
      <c r="K256" s="3"/>
      <c r="L256" s="3"/>
      <c r="M256" s="3"/>
      <c r="N256" s="3"/>
      <c r="O256" s="3">
        <v>22</v>
      </c>
      <c r="P256" s="3">
        <v>6</v>
      </c>
      <c r="Q256" s="3"/>
      <c r="R256" s="3"/>
      <c r="S256" s="3"/>
    </row>
    <row r="257" spans="1:19">
      <c r="A257" s="3" t="s">
        <v>849</v>
      </c>
      <c r="B257" s="3"/>
      <c r="C257" s="3">
        <v>25</v>
      </c>
      <c r="D257" s="3">
        <v>6</v>
      </c>
      <c r="E257" s="3" t="s">
        <v>93</v>
      </c>
      <c r="F257" s="3" t="s">
        <v>957</v>
      </c>
      <c r="G257" s="3" t="s">
        <v>29</v>
      </c>
      <c r="H257" s="3" t="s">
        <v>84</v>
      </c>
      <c r="I257" s="3">
        <v>6</v>
      </c>
      <c r="J257" s="3"/>
      <c r="K257" s="3"/>
      <c r="L257" s="3"/>
      <c r="M257" s="3"/>
      <c r="N257" s="3"/>
      <c r="O257" s="3">
        <v>24</v>
      </c>
      <c r="P257" s="3">
        <v>6</v>
      </c>
      <c r="Q257" s="3"/>
      <c r="R257" s="3"/>
      <c r="S257" s="3"/>
    </row>
    <row r="258" spans="1:19">
      <c r="A258" s="3" t="s">
        <v>849</v>
      </c>
      <c r="B258" s="3"/>
      <c r="C258" s="3">
        <v>48</v>
      </c>
      <c r="D258" s="3">
        <v>2</v>
      </c>
      <c r="E258" s="3" t="s">
        <v>70</v>
      </c>
      <c r="F258" s="3" t="s">
        <v>1082</v>
      </c>
      <c r="G258" s="3" t="s">
        <v>29</v>
      </c>
      <c r="H258" s="3" t="s">
        <v>23</v>
      </c>
      <c r="I258" s="3">
        <v>2</v>
      </c>
      <c r="J258" s="3"/>
      <c r="K258" s="3"/>
      <c r="L258" s="3"/>
      <c r="M258" s="3"/>
      <c r="N258" s="3"/>
      <c r="O258" s="3">
        <v>47</v>
      </c>
      <c r="P258" s="3">
        <v>6</v>
      </c>
      <c r="Q258" s="3"/>
      <c r="R258" s="3"/>
      <c r="S258" s="3"/>
    </row>
    <row r="259" spans="1:19">
      <c r="A259" s="3" t="s">
        <v>2803</v>
      </c>
      <c r="B259" s="3"/>
      <c r="C259" s="3">
        <v>34</v>
      </c>
      <c r="D259" s="3">
        <v>2</v>
      </c>
      <c r="E259" s="3" t="s">
        <v>838</v>
      </c>
      <c r="F259" s="3" t="s">
        <v>1022</v>
      </c>
      <c r="G259" s="3" t="s">
        <v>29</v>
      </c>
      <c r="H259" s="3" t="s">
        <v>23</v>
      </c>
      <c r="I259" s="3">
        <v>2</v>
      </c>
      <c r="J259" s="3"/>
      <c r="K259" s="3"/>
      <c r="L259" s="3"/>
      <c r="M259" s="3"/>
      <c r="N259" s="3"/>
      <c r="O259" s="3">
        <v>31</v>
      </c>
      <c r="P259" s="3">
        <v>7</v>
      </c>
      <c r="Q259" s="3"/>
      <c r="R259" s="3"/>
      <c r="S259" s="3"/>
    </row>
    <row r="260" spans="1:19">
      <c r="A260" s="3" t="s">
        <v>846</v>
      </c>
      <c r="B260" s="3"/>
      <c r="C260" s="3">
        <v>25</v>
      </c>
      <c r="D260" s="3">
        <v>4</v>
      </c>
      <c r="E260" s="3" t="s">
        <v>70</v>
      </c>
      <c r="F260" s="3" t="s">
        <v>959</v>
      </c>
      <c r="G260" s="3" t="s">
        <v>29</v>
      </c>
      <c r="H260" s="3" t="s">
        <v>39</v>
      </c>
      <c r="I260" s="3">
        <v>4</v>
      </c>
      <c r="J260" s="3"/>
      <c r="K260" s="3"/>
      <c r="L260" s="3"/>
      <c r="M260" s="3"/>
      <c r="N260" s="3"/>
      <c r="O260" s="3">
        <v>23</v>
      </c>
      <c r="P260" s="3">
        <v>9</v>
      </c>
      <c r="Q260" s="3"/>
      <c r="R260" s="3"/>
      <c r="S260" s="3"/>
    </row>
    <row r="261" spans="1:19">
      <c r="A261" s="3" t="s">
        <v>844</v>
      </c>
      <c r="B261" s="3"/>
      <c r="C261" s="3">
        <v>42</v>
      </c>
      <c r="D261" s="3">
        <v>1</v>
      </c>
      <c r="E261" s="3" t="s">
        <v>59</v>
      </c>
      <c r="F261" s="3" t="s">
        <v>1049</v>
      </c>
      <c r="G261" s="3" t="s">
        <v>131</v>
      </c>
      <c r="H261" s="3" t="s">
        <v>376</v>
      </c>
      <c r="I261" s="3">
        <v>1</v>
      </c>
      <c r="J261" s="3">
        <v>11</v>
      </c>
      <c r="K261" s="3"/>
      <c r="L261" s="3"/>
      <c r="M261" s="3"/>
      <c r="N261" s="3"/>
      <c r="O261" s="3">
        <v>42</v>
      </c>
      <c r="P261" s="3">
        <v>10</v>
      </c>
      <c r="Q261" s="3"/>
      <c r="R261" s="3"/>
      <c r="S261" s="5">
        <v>-0.44669999999999999</v>
      </c>
    </row>
    <row r="262" spans="1:19">
      <c r="A262" s="3" t="s">
        <v>2799</v>
      </c>
      <c r="B262" s="3"/>
      <c r="C262" s="3">
        <v>36</v>
      </c>
      <c r="D262" s="3">
        <v>4</v>
      </c>
      <c r="E262" s="3" t="s">
        <v>34</v>
      </c>
      <c r="F262" s="3" t="s">
        <v>1031</v>
      </c>
      <c r="G262" s="3" t="s">
        <v>29</v>
      </c>
      <c r="H262" s="3"/>
      <c r="I262" s="3">
        <v>4</v>
      </c>
      <c r="J262" s="3"/>
      <c r="K262" s="3"/>
      <c r="L262" s="3"/>
      <c r="M262" s="3"/>
      <c r="N262" s="3"/>
      <c r="O262" s="3">
        <v>33</v>
      </c>
      <c r="P262" s="3">
        <v>11</v>
      </c>
      <c r="Q262" s="3"/>
      <c r="R262" s="3"/>
      <c r="S262" s="3"/>
    </row>
    <row r="263" spans="1:19">
      <c r="A263" s="3" t="s">
        <v>2795</v>
      </c>
      <c r="B263" s="3"/>
      <c r="C263" s="3">
        <v>73</v>
      </c>
      <c r="D263" s="3">
        <v>5</v>
      </c>
      <c r="E263" s="3" t="s">
        <v>56</v>
      </c>
      <c r="F263" s="3" t="s">
        <v>1121</v>
      </c>
      <c r="G263" s="3" t="s">
        <v>131</v>
      </c>
      <c r="H263" s="3" t="s">
        <v>39</v>
      </c>
      <c r="I263" s="3">
        <v>5</v>
      </c>
      <c r="J263" s="3"/>
      <c r="K263" s="3"/>
      <c r="L263" s="3"/>
      <c r="M263" s="3"/>
      <c r="N263" s="3"/>
      <c r="O263" s="3">
        <v>73</v>
      </c>
      <c r="P263" s="3">
        <v>11</v>
      </c>
      <c r="Q263" s="3"/>
      <c r="R263" s="3"/>
      <c r="S263" s="3"/>
    </row>
    <row r="264" spans="1:19">
      <c r="A264" s="3" t="s">
        <v>2797</v>
      </c>
      <c r="B264" s="3"/>
      <c r="C264" s="3">
        <v>29</v>
      </c>
      <c r="D264" s="3">
        <v>4</v>
      </c>
      <c r="E264" s="3" t="s">
        <v>263</v>
      </c>
      <c r="F264" s="3" t="s">
        <v>988</v>
      </c>
      <c r="G264" s="3" t="s">
        <v>29</v>
      </c>
      <c r="H264" s="3" t="s">
        <v>23</v>
      </c>
      <c r="I264" s="3">
        <v>4</v>
      </c>
      <c r="J264" s="3"/>
      <c r="K264" s="3"/>
      <c r="L264" s="3"/>
      <c r="M264" s="3"/>
      <c r="N264" s="3"/>
      <c r="O264" s="3">
        <v>26</v>
      </c>
      <c r="P264" s="3">
        <v>12</v>
      </c>
      <c r="Q264" s="3"/>
      <c r="R264" s="3"/>
      <c r="S264" s="3"/>
    </row>
    <row r="265" spans="1:19">
      <c r="A265" s="3" t="s">
        <v>835</v>
      </c>
      <c r="B265" s="3"/>
      <c r="C265" s="3">
        <v>39</v>
      </c>
      <c r="D265" s="3">
        <v>3</v>
      </c>
      <c r="E265" s="3" t="s">
        <v>70</v>
      </c>
      <c r="F265" s="3" t="s">
        <v>3580</v>
      </c>
      <c r="G265" s="3" t="s">
        <v>3552</v>
      </c>
      <c r="H265" s="3" t="s">
        <v>23</v>
      </c>
      <c r="I265" s="3">
        <v>3</v>
      </c>
      <c r="J265" s="3"/>
      <c r="K265" s="3"/>
      <c r="L265" s="3"/>
      <c r="M265" s="3"/>
      <c r="N265" s="3"/>
      <c r="O265" s="3">
        <v>33</v>
      </c>
      <c r="P265" s="3">
        <v>12</v>
      </c>
      <c r="Q265" s="3"/>
      <c r="R265" s="6">
        <v>3172.67</v>
      </c>
      <c r="S265" s="5">
        <v>-0.33310000000000001</v>
      </c>
    </row>
    <row r="266" spans="1:19">
      <c r="A266" s="3" t="s">
        <v>835</v>
      </c>
      <c r="B266" s="3"/>
      <c r="C266" s="3">
        <v>99</v>
      </c>
      <c r="D266" s="3">
        <v>9</v>
      </c>
      <c r="E266" s="3" t="s">
        <v>1166</v>
      </c>
      <c r="F266" s="3" t="s">
        <v>1167</v>
      </c>
      <c r="G266" s="3" t="s">
        <v>29</v>
      </c>
      <c r="H266" s="3" t="s">
        <v>39</v>
      </c>
      <c r="I266" s="3">
        <v>9</v>
      </c>
      <c r="J266" s="3"/>
      <c r="K266" s="3"/>
      <c r="L266" s="3"/>
      <c r="M266" s="3"/>
      <c r="N266" s="3"/>
      <c r="O266" s="3">
        <v>98</v>
      </c>
      <c r="P266" s="3">
        <v>12</v>
      </c>
      <c r="Q266" s="3"/>
      <c r="R266" s="6">
        <v>1143.83</v>
      </c>
      <c r="S266" s="5">
        <v>3.5030000000000001</v>
      </c>
    </row>
    <row r="267" spans="1:19">
      <c r="A267" s="3" t="s">
        <v>837</v>
      </c>
      <c r="B267" s="3"/>
      <c r="C267" s="3">
        <v>32</v>
      </c>
      <c r="D267" s="3">
        <v>3</v>
      </c>
      <c r="E267" s="3" t="s">
        <v>45</v>
      </c>
      <c r="F267" s="3" t="s">
        <v>1010</v>
      </c>
      <c r="G267" s="3" t="s">
        <v>29</v>
      </c>
      <c r="H267" s="3" t="s">
        <v>39</v>
      </c>
      <c r="I267" s="3">
        <v>3</v>
      </c>
      <c r="J267" s="3">
        <v>13</v>
      </c>
      <c r="K267" s="3"/>
      <c r="L267" s="3"/>
      <c r="M267" s="3"/>
      <c r="N267" s="3"/>
      <c r="O267" s="3">
        <v>30</v>
      </c>
      <c r="P267" s="3">
        <v>13</v>
      </c>
      <c r="Q267" s="3"/>
      <c r="R267" s="3"/>
      <c r="S267" s="3"/>
    </row>
    <row r="268" spans="1:19">
      <c r="A268" s="3" t="s">
        <v>840</v>
      </c>
      <c r="B268" s="3"/>
      <c r="C268" s="3">
        <v>48</v>
      </c>
      <c r="D268" s="3">
        <v>3</v>
      </c>
      <c r="E268" s="3" t="s">
        <v>88</v>
      </c>
      <c r="F268" s="3" t="s">
        <v>1084</v>
      </c>
      <c r="G268" s="3" t="s">
        <v>29</v>
      </c>
      <c r="H268" s="3" t="s">
        <v>376</v>
      </c>
      <c r="I268" s="3">
        <v>3</v>
      </c>
      <c r="J268" s="3">
        <v>13</v>
      </c>
      <c r="K268" s="3"/>
      <c r="L268" s="3"/>
      <c r="M268" s="3"/>
      <c r="N268" s="3"/>
      <c r="O268" s="3">
        <v>45</v>
      </c>
      <c r="P268" s="3">
        <v>13</v>
      </c>
      <c r="Q268" s="3"/>
      <c r="R268" s="6">
        <v>6034.33</v>
      </c>
      <c r="S268" s="5">
        <v>0.86990000000000001</v>
      </c>
    </row>
    <row r="269" spans="1:19">
      <c r="A269" s="3" t="s">
        <v>842</v>
      </c>
      <c r="B269" s="3"/>
      <c r="C269" s="3">
        <v>27</v>
      </c>
      <c r="D269" s="3">
        <v>7</v>
      </c>
      <c r="E269" s="3" t="s">
        <v>59</v>
      </c>
      <c r="F269" s="3" t="s">
        <v>979</v>
      </c>
      <c r="G269" s="3" t="s">
        <v>29</v>
      </c>
      <c r="H269" s="3" t="s">
        <v>23</v>
      </c>
      <c r="I269" s="3">
        <v>7</v>
      </c>
      <c r="J269" s="3"/>
      <c r="K269" s="3"/>
      <c r="L269" s="3"/>
      <c r="M269" s="3"/>
      <c r="N269" s="3"/>
      <c r="O269" s="3">
        <v>27</v>
      </c>
      <c r="P269" s="3">
        <v>14</v>
      </c>
      <c r="Q269" s="3"/>
      <c r="R269" s="3"/>
      <c r="S269" s="3"/>
    </row>
    <row r="270" spans="1:19">
      <c r="A270" s="3" t="s">
        <v>2789</v>
      </c>
      <c r="B270" s="3"/>
      <c r="C270" s="3">
        <v>46</v>
      </c>
      <c r="D270" s="3">
        <v>3</v>
      </c>
      <c r="E270" s="3" t="s">
        <v>1068</v>
      </c>
      <c r="F270" s="3" t="s">
        <v>1069</v>
      </c>
      <c r="G270" s="3" t="s">
        <v>29</v>
      </c>
      <c r="H270" s="3" t="s">
        <v>23</v>
      </c>
      <c r="I270" s="3">
        <v>3</v>
      </c>
      <c r="J270" s="3"/>
      <c r="K270" s="3"/>
      <c r="L270" s="3"/>
      <c r="M270" s="3"/>
      <c r="N270" s="3"/>
      <c r="O270" s="3">
        <v>43</v>
      </c>
      <c r="P270" s="3">
        <v>14</v>
      </c>
      <c r="Q270" s="3"/>
      <c r="R270" s="3"/>
      <c r="S270" s="3"/>
    </row>
    <row r="271" spans="1:19">
      <c r="A271" s="3" t="s">
        <v>824</v>
      </c>
      <c r="B271" s="3"/>
      <c r="C271" s="3">
        <v>97</v>
      </c>
      <c r="D271" s="3">
        <v>5</v>
      </c>
      <c r="E271" s="3" t="s">
        <v>482</v>
      </c>
      <c r="F271" s="3" t="s">
        <v>3896</v>
      </c>
      <c r="G271" s="3" t="s">
        <v>3666</v>
      </c>
      <c r="H271" s="3" t="s">
        <v>338</v>
      </c>
      <c r="I271" s="3">
        <v>5</v>
      </c>
      <c r="J271" s="3"/>
      <c r="K271" s="3"/>
      <c r="L271" s="3"/>
      <c r="M271" s="3"/>
      <c r="N271" s="3"/>
      <c r="O271" s="3">
        <v>74</v>
      </c>
      <c r="P271" s="3">
        <v>14</v>
      </c>
      <c r="Q271" s="3"/>
      <c r="R271" s="3"/>
      <c r="S271" s="3"/>
    </row>
    <row r="272" spans="1:19">
      <c r="A272" s="3" t="s">
        <v>827</v>
      </c>
      <c r="B272" s="3"/>
      <c r="C272" s="3">
        <v>50</v>
      </c>
      <c r="D272" s="3">
        <v>9</v>
      </c>
      <c r="E272" s="3" t="s">
        <v>212</v>
      </c>
      <c r="F272" s="3" t="s">
        <v>2851</v>
      </c>
      <c r="G272" s="3" t="s">
        <v>2405</v>
      </c>
      <c r="H272" s="3"/>
      <c r="I272" s="3">
        <v>9</v>
      </c>
      <c r="J272" s="3">
        <v>0</v>
      </c>
      <c r="K272" s="3"/>
      <c r="L272" s="3"/>
      <c r="M272" s="3"/>
      <c r="N272" s="3"/>
      <c r="O272" s="3">
        <v>50</v>
      </c>
      <c r="P272" s="3">
        <v>15</v>
      </c>
      <c r="Q272" s="3"/>
      <c r="R272" s="3"/>
      <c r="S272" s="3"/>
    </row>
    <row r="273" spans="1:19">
      <c r="A273" s="3" t="s">
        <v>3878</v>
      </c>
      <c r="B273" s="3"/>
      <c r="C273" s="3">
        <v>77</v>
      </c>
      <c r="D273" s="3">
        <v>2</v>
      </c>
      <c r="E273" s="3" t="s">
        <v>59</v>
      </c>
      <c r="F273" s="3" t="s">
        <v>1125</v>
      </c>
      <c r="G273" s="3" t="s">
        <v>1126</v>
      </c>
      <c r="H273" s="3" t="s">
        <v>23</v>
      </c>
      <c r="I273" s="3">
        <v>2</v>
      </c>
      <c r="J273" s="3"/>
      <c r="K273" s="3"/>
      <c r="L273" s="3"/>
      <c r="M273" s="3"/>
      <c r="N273" s="3"/>
      <c r="O273" s="3">
        <v>74</v>
      </c>
      <c r="P273" s="3">
        <v>20</v>
      </c>
      <c r="Q273" s="3"/>
      <c r="R273" s="3"/>
      <c r="S273" s="5">
        <v>0.72150000000000003</v>
      </c>
    </row>
    <row r="274" spans="1:19">
      <c r="A274" s="3" t="s">
        <v>2793</v>
      </c>
      <c r="B274" s="3"/>
      <c r="C274" s="3">
        <v>77</v>
      </c>
      <c r="D274" s="3">
        <v>2</v>
      </c>
      <c r="E274" s="3" t="s">
        <v>59</v>
      </c>
      <c r="F274" s="3" t="s">
        <v>1125</v>
      </c>
      <c r="G274" s="3" t="s">
        <v>1126</v>
      </c>
      <c r="H274" s="3" t="s">
        <v>23</v>
      </c>
      <c r="I274" s="3">
        <v>2</v>
      </c>
      <c r="J274" s="3"/>
      <c r="K274" s="3"/>
      <c r="L274" s="3"/>
      <c r="M274" s="3"/>
      <c r="N274" s="3"/>
      <c r="O274" s="3">
        <v>74</v>
      </c>
      <c r="P274" s="3">
        <v>20</v>
      </c>
      <c r="Q274" s="3"/>
      <c r="R274" s="3"/>
      <c r="S274" s="5">
        <v>0.72150000000000003</v>
      </c>
    </row>
    <row r="275" spans="1:19">
      <c r="A275" s="3" t="s">
        <v>831</v>
      </c>
      <c r="B275" s="3"/>
      <c r="C275" s="3">
        <v>77</v>
      </c>
      <c r="D275" s="3">
        <v>2</v>
      </c>
      <c r="E275" s="3" t="s">
        <v>59</v>
      </c>
      <c r="F275" s="3" t="s">
        <v>1125</v>
      </c>
      <c r="G275" s="3" t="s">
        <v>1126</v>
      </c>
      <c r="H275" s="3" t="s">
        <v>23</v>
      </c>
      <c r="I275" s="3">
        <v>2</v>
      </c>
      <c r="J275" s="3"/>
      <c r="K275" s="3"/>
      <c r="L275" s="3"/>
      <c r="M275" s="3"/>
      <c r="N275" s="3"/>
      <c r="O275" s="3">
        <v>74</v>
      </c>
      <c r="P275" s="3">
        <v>20</v>
      </c>
      <c r="Q275" s="3"/>
      <c r="R275" s="3"/>
      <c r="S275" s="5">
        <v>0.72150000000000003</v>
      </c>
    </row>
    <row r="276" spans="1:19">
      <c r="A276" s="3" t="s">
        <v>833</v>
      </c>
      <c r="B276" s="3"/>
      <c r="C276" s="3">
        <v>103</v>
      </c>
      <c r="D276" s="3">
        <v>7</v>
      </c>
      <c r="E276" s="3" t="s">
        <v>442</v>
      </c>
      <c r="F276" s="3" t="s">
        <v>1171</v>
      </c>
      <c r="G276" s="3" t="s">
        <v>29</v>
      </c>
      <c r="H276" s="3" t="s">
        <v>23</v>
      </c>
      <c r="I276" s="3">
        <v>7</v>
      </c>
      <c r="J276" s="3"/>
      <c r="K276" s="3"/>
      <c r="L276" s="3"/>
      <c r="M276" s="3"/>
      <c r="N276" s="3"/>
      <c r="O276" s="3">
        <v>99</v>
      </c>
      <c r="P276" s="3">
        <v>27</v>
      </c>
      <c r="Q276" s="3"/>
      <c r="R276" s="4">
        <v>2216</v>
      </c>
      <c r="S276" s="5">
        <v>0.11310000000000001</v>
      </c>
    </row>
    <row r="277" spans="1:19">
      <c r="A277" s="3" t="s">
        <v>2787</v>
      </c>
      <c r="B277" s="3"/>
      <c r="C277" s="3">
        <v>179</v>
      </c>
      <c r="D277" s="3">
        <v>26</v>
      </c>
      <c r="E277" s="3" t="s">
        <v>533</v>
      </c>
      <c r="F277" s="3" t="s">
        <v>1220</v>
      </c>
      <c r="G277" s="3" t="s">
        <v>29</v>
      </c>
      <c r="H277" s="3"/>
      <c r="I277" s="3">
        <v>26</v>
      </c>
      <c r="J277" s="3"/>
      <c r="K277" s="3"/>
      <c r="L277" s="3"/>
      <c r="M277" s="3"/>
      <c r="N277" s="3"/>
      <c r="O277" s="3">
        <v>178</v>
      </c>
      <c r="P277" s="3">
        <v>27</v>
      </c>
      <c r="Q277" s="3"/>
      <c r="R277" s="6">
        <v>2658.5</v>
      </c>
      <c r="S277" s="5">
        <v>-0.6895</v>
      </c>
    </row>
    <row r="278" spans="1:19">
      <c r="A278" s="3" t="s">
        <v>2791</v>
      </c>
      <c r="B278" s="3"/>
      <c r="C278" s="3">
        <v>33</v>
      </c>
      <c r="D278" s="3">
        <v>1</v>
      </c>
      <c r="E278" s="3" t="s">
        <v>439</v>
      </c>
      <c r="F278" s="3" t="s">
        <v>1017</v>
      </c>
      <c r="G278" s="3" t="s">
        <v>29</v>
      </c>
      <c r="H278" s="3" t="s">
        <v>39</v>
      </c>
      <c r="I278" s="3">
        <v>1</v>
      </c>
      <c r="J278" s="3">
        <v>11</v>
      </c>
      <c r="K278" s="3"/>
      <c r="L278" s="3"/>
      <c r="M278" s="3"/>
      <c r="N278" s="3"/>
      <c r="O278" s="3">
        <v>27</v>
      </c>
      <c r="P278" s="3">
        <v>28</v>
      </c>
      <c r="Q278" s="3"/>
      <c r="R278" s="3"/>
      <c r="S278" s="3"/>
    </row>
    <row r="279" spans="1:19">
      <c r="A279" s="3" t="s">
        <v>2773</v>
      </c>
      <c r="B279" s="3"/>
      <c r="C279" s="3">
        <v>230</v>
      </c>
      <c r="D279" s="3">
        <v>24</v>
      </c>
      <c r="E279" s="3" t="s">
        <v>1459</v>
      </c>
      <c r="F279" s="3" t="s">
        <v>2872</v>
      </c>
      <c r="G279" s="3" t="s">
        <v>2405</v>
      </c>
      <c r="H279" s="3" t="s">
        <v>373</v>
      </c>
      <c r="I279" s="3">
        <v>24</v>
      </c>
      <c r="J279" s="4">
        <v>72104</v>
      </c>
      <c r="K279" s="3">
        <v>0</v>
      </c>
      <c r="L279" s="3">
        <v>1</v>
      </c>
      <c r="M279" s="3"/>
      <c r="N279" s="3" t="s">
        <v>40</v>
      </c>
      <c r="O279" s="3">
        <v>227</v>
      </c>
      <c r="P279" s="3">
        <v>28</v>
      </c>
      <c r="Q279" s="3"/>
      <c r="R279" s="3"/>
      <c r="S279" s="3"/>
    </row>
    <row r="280" spans="1:19">
      <c r="A280" s="3" t="s">
        <v>2784</v>
      </c>
      <c r="B280" s="3"/>
      <c r="C280" s="3">
        <v>142</v>
      </c>
      <c r="D280" s="3">
        <v>25</v>
      </c>
      <c r="E280" s="3" t="s">
        <v>37</v>
      </c>
      <c r="F280" s="3" t="s">
        <v>1203</v>
      </c>
      <c r="G280" s="3" t="s">
        <v>29</v>
      </c>
      <c r="H280" s="3"/>
      <c r="I280" s="3">
        <v>25</v>
      </c>
      <c r="J280" s="3"/>
      <c r="K280" s="3"/>
      <c r="L280" s="3"/>
      <c r="M280" s="3"/>
      <c r="N280" s="3"/>
      <c r="O280" s="3">
        <v>140</v>
      </c>
      <c r="P280" s="3">
        <v>39</v>
      </c>
      <c r="Q280" s="3"/>
      <c r="R280" s="3"/>
      <c r="S280" s="3"/>
    </row>
  </sheetData>
  <sortState xmlns:xlrd2="http://schemas.microsoft.com/office/spreadsheetml/2017/richdata2" ref="C2:S280">
    <sortCondition ref="Q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B7E06-1A49-0D46-A7B6-E6ADE230E798}">
  <dimension ref="A1:R205"/>
  <sheetViews>
    <sheetView topLeftCell="A87" workbookViewId="0">
      <selection activeCell="R108" sqref="A1:R108"/>
    </sheetView>
  </sheetViews>
  <sheetFormatPr baseColWidth="10" defaultRowHeight="16"/>
  <sheetData>
    <row r="1" spans="1:18">
      <c r="A1" s="8" t="s">
        <v>0</v>
      </c>
      <c r="B1" s="2"/>
      <c r="C1" s="8" t="s">
        <v>1</v>
      </c>
      <c r="D1" s="9" t="s">
        <v>2</v>
      </c>
      <c r="E1" s="2" t="s">
        <v>3</v>
      </c>
      <c r="F1" s="2" t="s">
        <v>4</v>
      </c>
      <c r="G1" s="2" t="s">
        <v>5</v>
      </c>
      <c r="H1" s="2" t="s">
        <v>6</v>
      </c>
      <c r="I1" s="2" t="s">
        <v>7</v>
      </c>
      <c r="J1" s="9" t="s">
        <v>8</v>
      </c>
      <c r="K1" s="9" t="s">
        <v>9</v>
      </c>
      <c r="L1" s="2" t="s">
        <v>10</v>
      </c>
      <c r="M1" s="2" t="s">
        <v>11</v>
      </c>
      <c r="N1" s="2" t="s">
        <v>12</v>
      </c>
      <c r="O1" s="9" t="s">
        <v>13</v>
      </c>
      <c r="P1" s="8" t="s">
        <v>15</v>
      </c>
      <c r="Q1" s="2" t="s">
        <v>16</v>
      </c>
      <c r="R1" s="8" t="s">
        <v>18</v>
      </c>
    </row>
    <row r="2" spans="1:18">
      <c r="A2" s="3" t="s">
        <v>1257</v>
      </c>
      <c r="B2" s="3"/>
      <c r="C2" s="3">
        <v>9</v>
      </c>
      <c r="D2" s="3">
        <v>1</v>
      </c>
      <c r="E2" s="3" t="s">
        <v>2748</v>
      </c>
      <c r="F2" s="3" t="s">
        <v>2749</v>
      </c>
      <c r="G2" s="3" t="s">
        <v>2405</v>
      </c>
      <c r="H2" s="3"/>
      <c r="I2" s="3">
        <v>1</v>
      </c>
      <c r="J2" s="3"/>
      <c r="K2" s="3">
        <v>0</v>
      </c>
      <c r="L2" s="3">
        <v>2</v>
      </c>
      <c r="M2" s="3"/>
      <c r="N2" s="3" t="s">
        <v>77</v>
      </c>
      <c r="O2" s="3">
        <v>8</v>
      </c>
      <c r="P2" s="3">
        <v>4</v>
      </c>
      <c r="Q2" s="3">
        <v>8</v>
      </c>
      <c r="R2" s="5">
        <v>-0.94930000000000003</v>
      </c>
    </row>
    <row r="3" spans="1:18">
      <c r="A3" s="3" t="s">
        <v>1255</v>
      </c>
      <c r="B3" s="3"/>
      <c r="C3" s="3">
        <v>174</v>
      </c>
      <c r="D3" s="3">
        <v>36</v>
      </c>
      <c r="E3" s="3" t="s">
        <v>59</v>
      </c>
      <c r="F3" s="3" t="s">
        <v>1217</v>
      </c>
      <c r="G3" s="3" t="s">
        <v>1218</v>
      </c>
      <c r="H3" s="3" t="s">
        <v>23</v>
      </c>
      <c r="I3" s="3">
        <v>36</v>
      </c>
      <c r="J3" s="3">
        <v>12</v>
      </c>
      <c r="K3" s="3">
        <v>0</v>
      </c>
      <c r="L3" s="3">
        <v>1</v>
      </c>
      <c r="M3" s="3"/>
      <c r="N3" s="3" t="s">
        <v>77</v>
      </c>
      <c r="O3" s="3">
        <v>114</v>
      </c>
      <c r="P3" s="3">
        <v>22</v>
      </c>
      <c r="Q3" s="3">
        <v>5</v>
      </c>
      <c r="R3" s="5">
        <v>-0.87270000000000003</v>
      </c>
    </row>
    <row r="4" spans="1:18">
      <c r="A4" s="3" t="s">
        <v>1253</v>
      </c>
      <c r="B4" s="3"/>
      <c r="C4" s="3">
        <v>174</v>
      </c>
      <c r="D4" s="3">
        <v>36</v>
      </c>
      <c r="E4" s="3" t="s">
        <v>59</v>
      </c>
      <c r="F4" s="3" t="s">
        <v>1217</v>
      </c>
      <c r="G4" s="3" t="s">
        <v>1218</v>
      </c>
      <c r="H4" s="3" t="s">
        <v>23</v>
      </c>
      <c r="I4" s="3">
        <v>36</v>
      </c>
      <c r="J4" s="3">
        <v>12</v>
      </c>
      <c r="K4" s="3">
        <v>0</v>
      </c>
      <c r="L4" s="3">
        <v>1</v>
      </c>
      <c r="M4" s="3"/>
      <c r="N4" s="3" t="s">
        <v>77</v>
      </c>
      <c r="O4" s="3">
        <v>114</v>
      </c>
      <c r="P4" s="3">
        <v>22</v>
      </c>
      <c r="Q4" s="3">
        <v>5</v>
      </c>
      <c r="R4" s="5">
        <v>-0.87270000000000003</v>
      </c>
    </row>
    <row r="5" spans="1:18">
      <c r="A5" s="3" t="s">
        <v>1251</v>
      </c>
      <c r="B5" s="3"/>
      <c r="C5" s="3">
        <v>11</v>
      </c>
      <c r="D5" s="3">
        <v>1</v>
      </c>
      <c r="E5" s="3" t="s">
        <v>88</v>
      </c>
      <c r="F5" s="3" t="s">
        <v>774</v>
      </c>
      <c r="G5" s="3" t="s">
        <v>29</v>
      </c>
      <c r="H5" s="3"/>
      <c r="I5" s="3">
        <v>1</v>
      </c>
      <c r="J5" s="3">
        <v>14</v>
      </c>
      <c r="K5" s="3">
        <v>0</v>
      </c>
      <c r="L5" s="3">
        <v>0</v>
      </c>
      <c r="M5" s="3"/>
      <c r="N5" s="3" t="s">
        <v>40</v>
      </c>
      <c r="O5" s="3">
        <v>10</v>
      </c>
      <c r="P5" s="3">
        <v>4</v>
      </c>
      <c r="Q5" s="3">
        <v>9</v>
      </c>
      <c r="R5" s="5">
        <v>-0.86280000000000001</v>
      </c>
    </row>
    <row r="6" spans="1:18">
      <c r="A6" s="3" t="s">
        <v>1249</v>
      </c>
      <c r="B6" s="3"/>
      <c r="C6" s="3">
        <v>88</v>
      </c>
      <c r="D6" s="3">
        <v>10</v>
      </c>
      <c r="E6" s="3" t="s">
        <v>533</v>
      </c>
      <c r="F6" s="3" t="s">
        <v>1149</v>
      </c>
      <c r="G6" s="3" t="s">
        <v>826</v>
      </c>
      <c r="H6" s="3" t="s">
        <v>23</v>
      </c>
      <c r="I6" s="3">
        <v>10</v>
      </c>
      <c r="J6" s="3"/>
      <c r="K6" s="3"/>
      <c r="L6" s="3"/>
      <c r="M6" s="3"/>
      <c r="N6" s="3"/>
      <c r="O6" s="3">
        <v>79</v>
      </c>
      <c r="P6" s="3">
        <v>19</v>
      </c>
      <c r="Q6" s="3">
        <v>27</v>
      </c>
      <c r="R6" s="5">
        <v>-0.83409999999999995</v>
      </c>
    </row>
    <row r="7" spans="1:18">
      <c r="A7" s="3" t="s">
        <v>1247</v>
      </c>
      <c r="B7" s="3"/>
      <c r="C7" s="3">
        <v>124</v>
      </c>
      <c r="D7" s="3">
        <v>2</v>
      </c>
      <c r="E7" s="3" t="s">
        <v>70</v>
      </c>
      <c r="F7" s="3" t="s">
        <v>1186</v>
      </c>
      <c r="G7" s="3" t="s">
        <v>29</v>
      </c>
      <c r="H7" s="3" t="s">
        <v>23</v>
      </c>
      <c r="I7" s="3">
        <v>2</v>
      </c>
      <c r="J7" s="3">
        <v>12</v>
      </c>
      <c r="K7" s="3"/>
      <c r="L7" s="3"/>
      <c r="M7" s="3"/>
      <c r="N7" s="3"/>
      <c r="O7" s="3">
        <v>90</v>
      </c>
      <c r="P7" s="3">
        <v>49</v>
      </c>
      <c r="Q7" s="3">
        <v>4</v>
      </c>
      <c r="R7" s="5">
        <v>-0.75639999999999996</v>
      </c>
    </row>
    <row r="8" spans="1:18">
      <c r="A8" s="3" t="s">
        <v>1245</v>
      </c>
      <c r="B8" s="3"/>
      <c r="C8" s="3">
        <v>22</v>
      </c>
      <c r="D8" s="3">
        <v>3</v>
      </c>
      <c r="E8" s="3" t="s">
        <v>282</v>
      </c>
      <c r="F8" s="3" t="s">
        <v>2821</v>
      </c>
      <c r="G8" s="3" t="s">
        <v>2822</v>
      </c>
      <c r="H8" s="3" t="s">
        <v>39</v>
      </c>
      <c r="I8" s="3">
        <v>3</v>
      </c>
      <c r="J8" s="3"/>
      <c r="K8" s="3">
        <v>0</v>
      </c>
      <c r="L8" s="3">
        <v>1</v>
      </c>
      <c r="M8" s="3"/>
      <c r="N8" s="3" t="s">
        <v>40</v>
      </c>
      <c r="O8" s="3">
        <v>22</v>
      </c>
      <c r="P8" s="3">
        <v>2</v>
      </c>
      <c r="Q8" s="3">
        <v>21</v>
      </c>
      <c r="R8" s="5">
        <v>-0.71220000000000006</v>
      </c>
    </row>
    <row r="9" spans="1:18">
      <c r="A9" s="3" t="s">
        <v>4115</v>
      </c>
      <c r="B9" s="3"/>
      <c r="C9" s="3">
        <v>22</v>
      </c>
      <c r="D9" s="3">
        <v>3</v>
      </c>
      <c r="E9" s="3" t="s">
        <v>282</v>
      </c>
      <c r="F9" s="3" t="s">
        <v>2821</v>
      </c>
      <c r="G9" s="3" t="s">
        <v>2822</v>
      </c>
      <c r="H9" s="3" t="s">
        <v>39</v>
      </c>
      <c r="I9" s="3">
        <v>3</v>
      </c>
      <c r="J9" s="3"/>
      <c r="K9" s="3">
        <v>0</v>
      </c>
      <c r="L9" s="3">
        <v>1</v>
      </c>
      <c r="M9" s="3"/>
      <c r="N9" s="3" t="s">
        <v>40</v>
      </c>
      <c r="O9" s="3">
        <v>22</v>
      </c>
      <c r="P9" s="3">
        <v>2</v>
      </c>
      <c r="Q9" s="3">
        <v>21</v>
      </c>
      <c r="R9" s="5">
        <v>-0.71220000000000006</v>
      </c>
    </row>
    <row r="10" spans="1:18">
      <c r="A10" s="3" t="s">
        <v>4112</v>
      </c>
      <c r="B10" s="3"/>
      <c r="C10" s="3">
        <v>40</v>
      </c>
      <c r="D10" s="3">
        <v>1</v>
      </c>
      <c r="E10" s="3" t="s">
        <v>439</v>
      </c>
      <c r="F10" s="3" t="s">
        <v>1040</v>
      </c>
      <c r="G10" s="3" t="s">
        <v>29</v>
      </c>
      <c r="H10" s="3" t="s">
        <v>23</v>
      </c>
      <c r="I10" s="3">
        <v>1</v>
      </c>
      <c r="J10" s="3">
        <v>35</v>
      </c>
      <c r="K10" s="3">
        <v>0</v>
      </c>
      <c r="L10" s="3">
        <v>4</v>
      </c>
      <c r="M10" s="3"/>
      <c r="N10" s="3" t="s">
        <v>77</v>
      </c>
      <c r="O10" s="3">
        <v>34</v>
      </c>
      <c r="P10" s="3">
        <v>10</v>
      </c>
      <c r="Q10" s="3">
        <v>17</v>
      </c>
      <c r="R10" s="5">
        <v>-0.68779999999999997</v>
      </c>
    </row>
    <row r="11" spans="1:18">
      <c r="A11" s="3" t="s">
        <v>2873</v>
      </c>
      <c r="B11" s="3"/>
      <c r="C11" s="3">
        <v>72</v>
      </c>
      <c r="D11" s="3">
        <v>5</v>
      </c>
      <c r="E11" s="3" t="s">
        <v>202</v>
      </c>
      <c r="F11" s="3" t="s">
        <v>1117</v>
      </c>
      <c r="G11" s="3" t="s">
        <v>131</v>
      </c>
      <c r="H11" s="3" t="s">
        <v>23</v>
      </c>
      <c r="I11" s="3">
        <v>5</v>
      </c>
      <c r="J11" s="3"/>
      <c r="K11" s="3">
        <v>0</v>
      </c>
      <c r="L11" s="3">
        <v>1</v>
      </c>
      <c r="M11" s="3"/>
      <c r="N11" s="3" t="s">
        <v>40</v>
      </c>
      <c r="O11" s="3">
        <v>70</v>
      </c>
      <c r="P11" s="3">
        <v>11</v>
      </c>
      <c r="Q11" s="3">
        <v>5</v>
      </c>
      <c r="R11" s="5">
        <v>-0.64890000000000003</v>
      </c>
    </row>
    <row r="12" spans="1:18">
      <c r="A12" s="3" t="s">
        <v>1243</v>
      </c>
      <c r="B12" s="3"/>
      <c r="C12" s="3">
        <v>9</v>
      </c>
      <c r="D12" s="3">
        <v>1</v>
      </c>
      <c r="E12" s="3" t="s">
        <v>636</v>
      </c>
      <c r="F12" s="3" t="s">
        <v>692</v>
      </c>
      <c r="G12" s="3" t="s">
        <v>131</v>
      </c>
      <c r="H12" s="3"/>
      <c r="I12" s="3">
        <v>1</v>
      </c>
      <c r="J12" s="3"/>
      <c r="K12" s="3">
        <v>0</v>
      </c>
      <c r="L12" s="3">
        <v>9</v>
      </c>
      <c r="M12" s="3"/>
      <c r="N12" s="3" t="s">
        <v>40</v>
      </c>
      <c r="O12" s="3">
        <v>7</v>
      </c>
      <c r="P12" s="3">
        <v>2</v>
      </c>
      <c r="Q12" s="3">
        <v>1</v>
      </c>
      <c r="R12" s="5">
        <v>-0.63780000000000003</v>
      </c>
    </row>
    <row r="13" spans="1:18">
      <c r="A13" s="3" t="s">
        <v>1241</v>
      </c>
      <c r="B13" s="3"/>
      <c r="C13" s="3">
        <v>5</v>
      </c>
      <c r="D13" s="3">
        <v>1</v>
      </c>
      <c r="E13" s="3" t="s">
        <v>561</v>
      </c>
      <c r="F13" s="3" t="s">
        <v>562</v>
      </c>
      <c r="G13" s="3" t="s">
        <v>29</v>
      </c>
      <c r="H13" s="3" t="s">
        <v>23</v>
      </c>
      <c r="I13" s="3">
        <v>1</v>
      </c>
      <c r="J13" s="3">
        <v>10</v>
      </c>
      <c r="K13" s="3"/>
      <c r="L13" s="3"/>
      <c r="M13" s="3"/>
      <c r="N13" s="3"/>
      <c r="O13" s="3">
        <v>5</v>
      </c>
      <c r="P13" s="3">
        <v>2</v>
      </c>
      <c r="Q13" s="3">
        <v>1</v>
      </c>
      <c r="R13" s="5">
        <v>-0.61339999999999995</v>
      </c>
    </row>
    <row r="14" spans="1:18">
      <c r="A14" s="3" t="s">
        <v>1239</v>
      </c>
      <c r="B14" s="3"/>
      <c r="C14" s="3">
        <v>392</v>
      </c>
      <c r="D14" s="3">
        <v>27</v>
      </c>
      <c r="E14" s="3" t="s">
        <v>442</v>
      </c>
      <c r="F14" s="3" t="s">
        <v>2874</v>
      </c>
      <c r="G14" s="3" t="s">
        <v>2780</v>
      </c>
      <c r="H14" s="3" t="s">
        <v>23</v>
      </c>
      <c r="I14" s="3">
        <v>27</v>
      </c>
      <c r="J14" s="3"/>
      <c r="K14" s="3">
        <v>1</v>
      </c>
      <c r="L14" s="3">
        <v>10</v>
      </c>
      <c r="M14" s="3" t="s">
        <v>2875</v>
      </c>
      <c r="N14" s="3" t="s">
        <v>40</v>
      </c>
      <c r="O14" s="3">
        <v>218</v>
      </c>
      <c r="P14" s="3">
        <v>93</v>
      </c>
      <c r="Q14" s="3">
        <v>13</v>
      </c>
      <c r="R14" s="5">
        <v>-0.56699999999999995</v>
      </c>
    </row>
    <row r="15" spans="1:18">
      <c r="A15" s="3" t="s">
        <v>1237</v>
      </c>
      <c r="B15" s="3"/>
      <c r="C15" s="3">
        <v>65</v>
      </c>
      <c r="D15" s="3">
        <v>4</v>
      </c>
      <c r="E15" s="3" t="s">
        <v>59</v>
      </c>
      <c r="F15" s="3" t="s">
        <v>1112</v>
      </c>
      <c r="G15" s="3" t="s">
        <v>29</v>
      </c>
      <c r="H15" s="3" t="s">
        <v>23</v>
      </c>
      <c r="I15" s="3">
        <v>4</v>
      </c>
      <c r="J15" s="3"/>
      <c r="K15" s="3">
        <v>0</v>
      </c>
      <c r="L15" s="3">
        <v>1</v>
      </c>
      <c r="M15" s="3"/>
      <c r="N15" s="3" t="s">
        <v>40</v>
      </c>
      <c r="O15" s="3">
        <v>43</v>
      </c>
      <c r="P15" s="3">
        <v>16</v>
      </c>
      <c r="Q15" s="3">
        <v>9</v>
      </c>
      <c r="R15" s="5">
        <v>-0.56369999999999998</v>
      </c>
    </row>
    <row r="16" spans="1:18">
      <c r="A16" s="3" t="s">
        <v>1235</v>
      </c>
      <c r="B16" s="3"/>
      <c r="C16" s="3">
        <v>18</v>
      </c>
      <c r="D16" s="3">
        <v>6</v>
      </c>
      <c r="E16" s="3" t="s">
        <v>70</v>
      </c>
      <c r="F16" s="3" t="s">
        <v>2806</v>
      </c>
      <c r="G16" s="3" t="s">
        <v>2807</v>
      </c>
      <c r="H16" s="3" t="s">
        <v>2808</v>
      </c>
      <c r="I16" s="3">
        <v>6</v>
      </c>
      <c r="J16" s="3"/>
      <c r="K16" s="3">
        <v>0</v>
      </c>
      <c r="L16" s="3">
        <v>1</v>
      </c>
      <c r="M16" s="3"/>
      <c r="N16" s="3" t="s">
        <v>25</v>
      </c>
      <c r="O16" s="3">
        <v>14</v>
      </c>
      <c r="P16" s="3">
        <v>3</v>
      </c>
      <c r="Q16" s="3">
        <v>5</v>
      </c>
      <c r="R16" s="5">
        <v>-0.47489999999999999</v>
      </c>
    </row>
    <row r="17" spans="1:18">
      <c r="A17" s="3" t="s">
        <v>1233</v>
      </c>
      <c r="B17" s="3"/>
      <c r="C17" s="3">
        <v>146</v>
      </c>
      <c r="D17" s="3">
        <v>13</v>
      </c>
      <c r="E17" s="3" t="s">
        <v>73</v>
      </c>
      <c r="F17" s="3" t="s">
        <v>2870</v>
      </c>
      <c r="G17" s="3" t="s">
        <v>2538</v>
      </c>
      <c r="H17" s="3" t="s">
        <v>684</v>
      </c>
      <c r="I17" s="3">
        <v>13</v>
      </c>
      <c r="J17" s="3"/>
      <c r="K17" s="3"/>
      <c r="L17" s="3"/>
      <c r="M17" s="3"/>
      <c r="N17" s="3"/>
      <c r="O17" s="3">
        <v>45</v>
      </c>
      <c r="P17" s="3">
        <v>13</v>
      </c>
      <c r="Q17" s="3">
        <v>12</v>
      </c>
      <c r="R17" s="5">
        <v>-0.47410000000000002</v>
      </c>
    </row>
    <row r="18" spans="1:18">
      <c r="A18" s="3" t="s">
        <v>1231</v>
      </c>
      <c r="B18" s="3"/>
      <c r="C18" s="3">
        <v>146</v>
      </c>
      <c r="D18" s="3">
        <v>13</v>
      </c>
      <c r="E18" s="3" t="s">
        <v>73</v>
      </c>
      <c r="F18" s="3" t="s">
        <v>2870</v>
      </c>
      <c r="G18" s="3" t="s">
        <v>2538</v>
      </c>
      <c r="H18" s="3" t="s">
        <v>684</v>
      </c>
      <c r="I18" s="3">
        <v>13</v>
      </c>
      <c r="J18" s="3"/>
      <c r="K18" s="3"/>
      <c r="L18" s="3"/>
      <c r="M18" s="3"/>
      <c r="N18" s="3"/>
      <c r="O18" s="3">
        <v>45</v>
      </c>
      <c r="P18" s="3">
        <v>13</v>
      </c>
      <c r="Q18" s="3">
        <v>12</v>
      </c>
      <c r="R18" s="5">
        <v>-0.47410000000000002</v>
      </c>
    </row>
    <row r="19" spans="1:18">
      <c r="A19" s="3" t="s">
        <v>1229</v>
      </c>
      <c r="B19" s="3"/>
      <c r="C19" s="3">
        <v>142</v>
      </c>
      <c r="D19" s="3">
        <v>8</v>
      </c>
      <c r="E19" s="3" t="s">
        <v>27</v>
      </c>
      <c r="F19" s="3" t="s">
        <v>2868</v>
      </c>
      <c r="G19" s="3" t="s">
        <v>2414</v>
      </c>
      <c r="H19" s="3" t="s">
        <v>376</v>
      </c>
      <c r="I19" s="3">
        <v>8</v>
      </c>
      <c r="J19" s="3"/>
      <c r="K19" s="3">
        <v>0</v>
      </c>
      <c r="L19" s="3">
        <v>5</v>
      </c>
      <c r="M19" s="3"/>
      <c r="N19" s="3" t="s">
        <v>40</v>
      </c>
      <c r="O19" s="3">
        <v>86</v>
      </c>
      <c r="P19" s="3">
        <v>12</v>
      </c>
      <c r="Q19" s="3">
        <v>4</v>
      </c>
      <c r="R19" s="5">
        <v>-0.46089999999999998</v>
      </c>
    </row>
    <row r="20" spans="1:18">
      <c r="A20" s="3" t="s">
        <v>2871</v>
      </c>
      <c r="B20" s="3"/>
      <c r="C20" s="4">
        <v>1817</v>
      </c>
      <c r="D20" s="3">
        <v>46</v>
      </c>
      <c r="E20" s="3" t="s">
        <v>792</v>
      </c>
      <c r="F20" s="3" t="s">
        <v>1252</v>
      </c>
      <c r="G20" s="3" t="s">
        <v>826</v>
      </c>
      <c r="H20" s="3" t="s">
        <v>23</v>
      </c>
      <c r="I20" s="3">
        <v>46</v>
      </c>
      <c r="J20" s="3">
        <v>16</v>
      </c>
      <c r="K20" s="3">
        <v>0</v>
      </c>
      <c r="L20" s="3">
        <v>14</v>
      </c>
      <c r="M20" s="3"/>
      <c r="N20" s="3" t="s">
        <v>77</v>
      </c>
      <c r="O20" s="4">
        <v>1042</v>
      </c>
      <c r="P20" s="3">
        <v>304</v>
      </c>
      <c r="Q20" s="3">
        <v>822</v>
      </c>
      <c r="R20" s="5">
        <v>-0.45019999999999999</v>
      </c>
    </row>
    <row r="21" spans="1:18">
      <c r="A21" s="3" t="s">
        <v>1227</v>
      </c>
      <c r="B21" s="3"/>
      <c r="C21" s="3">
        <v>52</v>
      </c>
      <c r="D21" s="3">
        <v>3</v>
      </c>
      <c r="E21" s="3" t="s">
        <v>442</v>
      </c>
      <c r="F21" s="3" t="s">
        <v>2856</v>
      </c>
      <c r="G21" s="3" t="s">
        <v>2405</v>
      </c>
      <c r="H21" s="3" t="s">
        <v>661</v>
      </c>
      <c r="I21" s="3">
        <v>3</v>
      </c>
      <c r="J21" s="3"/>
      <c r="K21" s="3"/>
      <c r="L21" s="3"/>
      <c r="M21" s="3"/>
      <c r="N21" s="3"/>
      <c r="O21" s="3">
        <v>31</v>
      </c>
      <c r="P21" s="3">
        <v>13</v>
      </c>
      <c r="Q21" s="3">
        <v>14</v>
      </c>
      <c r="R21" s="5">
        <v>-0.4491</v>
      </c>
    </row>
    <row r="22" spans="1:18">
      <c r="A22" s="3" t="s">
        <v>1225</v>
      </c>
      <c r="B22" s="3"/>
      <c r="C22" s="3">
        <v>50</v>
      </c>
      <c r="D22" s="3">
        <v>2</v>
      </c>
      <c r="E22" s="3" t="s">
        <v>1091</v>
      </c>
      <c r="F22" s="3" t="s">
        <v>1092</v>
      </c>
      <c r="G22" s="3" t="s">
        <v>1093</v>
      </c>
      <c r="H22" s="3" t="s">
        <v>23</v>
      </c>
      <c r="I22" s="3">
        <v>2</v>
      </c>
      <c r="J22" s="3"/>
      <c r="K22" s="3"/>
      <c r="L22" s="3"/>
      <c r="M22" s="3"/>
      <c r="N22" s="3"/>
      <c r="O22" s="3">
        <v>47</v>
      </c>
      <c r="P22" s="3">
        <v>13</v>
      </c>
      <c r="Q22" s="3">
        <v>26</v>
      </c>
      <c r="R22" s="5">
        <v>-0.43519999999999998</v>
      </c>
    </row>
    <row r="23" spans="1:18">
      <c r="A23" s="3" t="s">
        <v>1223</v>
      </c>
      <c r="B23" s="3"/>
      <c r="C23" s="3">
        <v>50</v>
      </c>
      <c r="D23" s="3">
        <v>2</v>
      </c>
      <c r="E23" s="3" t="s">
        <v>1091</v>
      </c>
      <c r="F23" s="3" t="s">
        <v>1092</v>
      </c>
      <c r="G23" s="3" t="s">
        <v>1093</v>
      </c>
      <c r="H23" s="3" t="s">
        <v>23</v>
      </c>
      <c r="I23" s="3">
        <v>2</v>
      </c>
      <c r="J23" s="3"/>
      <c r="K23" s="3"/>
      <c r="L23" s="3"/>
      <c r="M23" s="3"/>
      <c r="N23" s="3"/>
      <c r="O23" s="3">
        <v>47</v>
      </c>
      <c r="P23" s="3">
        <v>13</v>
      </c>
      <c r="Q23" s="3">
        <v>26</v>
      </c>
      <c r="R23" s="5">
        <v>-0.43519999999999998</v>
      </c>
    </row>
    <row r="24" spans="1:18">
      <c r="A24" s="3" t="s">
        <v>1221</v>
      </c>
      <c r="B24" s="3"/>
      <c r="C24" s="3">
        <v>50</v>
      </c>
      <c r="D24" s="3">
        <v>2</v>
      </c>
      <c r="E24" s="3" t="s">
        <v>1091</v>
      </c>
      <c r="F24" s="3" t="s">
        <v>1092</v>
      </c>
      <c r="G24" s="3" t="s">
        <v>1093</v>
      </c>
      <c r="H24" s="3" t="s">
        <v>23</v>
      </c>
      <c r="I24" s="3">
        <v>2</v>
      </c>
      <c r="J24" s="3"/>
      <c r="K24" s="3"/>
      <c r="L24" s="3"/>
      <c r="M24" s="3"/>
      <c r="N24" s="3"/>
      <c r="O24" s="3">
        <v>47</v>
      </c>
      <c r="P24" s="3">
        <v>13</v>
      </c>
      <c r="Q24" s="3">
        <v>26</v>
      </c>
      <c r="R24" s="5">
        <v>-0.43519999999999998</v>
      </c>
    </row>
    <row r="25" spans="1:18">
      <c r="A25" s="3" t="s">
        <v>1219</v>
      </c>
      <c r="B25" s="3"/>
      <c r="C25" s="3">
        <v>95</v>
      </c>
      <c r="D25" s="3">
        <v>14</v>
      </c>
      <c r="E25" s="3" t="s">
        <v>1159</v>
      </c>
      <c r="F25" s="3" t="s">
        <v>1160</v>
      </c>
      <c r="G25" s="3" t="s">
        <v>29</v>
      </c>
      <c r="H25" s="3" t="s">
        <v>95</v>
      </c>
      <c r="I25" s="3">
        <v>14</v>
      </c>
      <c r="J25" s="3"/>
      <c r="K25" s="3">
        <v>0</v>
      </c>
      <c r="L25" s="3">
        <v>2</v>
      </c>
      <c r="M25" s="3"/>
      <c r="N25" s="3" t="s">
        <v>40</v>
      </c>
      <c r="O25" s="3">
        <v>85</v>
      </c>
      <c r="P25" s="3">
        <v>13</v>
      </c>
      <c r="Q25" s="3">
        <v>9</v>
      </c>
      <c r="R25" s="5">
        <v>-0.39340000000000003</v>
      </c>
    </row>
    <row r="26" spans="1:18">
      <c r="A26" s="3" t="s">
        <v>1216</v>
      </c>
      <c r="B26" s="3"/>
      <c r="C26" s="3">
        <v>47</v>
      </c>
      <c r="D26" s="3">
        <v>6</v>
      </c>
      <c r="E26" s="3" t="s">
        <v>439</v>
      </c>
      <c r="F26" s="3" t="s">
        <v>1074</v>
      </c>
      <c r="G26" s="3" t="s">
        <v>1020</v>
      </c>
      <c r="H26" s="3" t="s">
        <v>23</v>
      </c>
      <c r="I26" s="3">
        <v>6</v>
      </c>
      <c r="J26" s="3">
        <v>14</v>
      </c>
      <c r="K26" s="3"/>
      <c r="L26" s="3"/>
      <c r="M26" s="3"/>
      <c r="N26" s="3"/>
      <c r="O26" s="3">
        <v>45</v>
      </c>
      <c r="P26" s="3">
        <v>5</v>
      </c>
      <c r="Q26" s="3">
        <v>5</v>
      </c>
      <c r="R26" s="5">
        <v>-0.35909999999999997</v>
      </c>
    </row>
    <row r="27" spans="1:18">
      <c r="A27" s="3" t="s">
        <v>1216</v>
      </c>
      <c r="B27" s="3"/>
      <c r="C27" s="3">
        <v>47</v>
      </c>
      <c r="D27" s="3">
        <v>6</v>
      </c>
      <c r="E27" s="3" t="s">
        <v>439</v>
      </c>
      <c r="F27" s="3" t="s">
        <v>1074</v>
      </c>
      <c r="G27" s="3" t="s">
        <v>1020</v>
      </c>
      <c r="H27" s="3" t="s">
        <v>23</v>
      </c>
      <c r="I27" s="3">
        <v>6</v>
      </c>
      <c r="J27" s="3">
        <v>14</v>
      </c>
      <c r="K27" s="3"/>
      <c r="L27" s="3"/>
      <c r="M27" s="3"/>
      <c r="N27" s="3"/>
      <c r="O27" s="3">
        <v>45</v>
      </c>
      <c r="P27" s="3">
        <v>5</v>
      </c>
      <c r="Q27" s="3">
        <v>5</v>
      </c>
      <c r="R27" s="5">
        <v>-0.35909999999999997</v>
      </c>
    </row>
    <row r="28" spans="1:18">
      <c r="A28" s="3" t="s">
        <v>3900</v>
      </c>
      <c r="B28" s="3"/>
      <c r="C28" s="3">
        <v>13</v>
      </c>
      <c r="D28" s="3">
        <v>3</v>
      </c>
      <c r="E28" s="3" t="s">
        <v>59</v>
      </c>
      <c r="F28" s="3" t="s">
        <v>2774</v>
      </c>
      <c r="G28" s="3" t="s">
        <v>2414</v>
      </c>
      <c r="H28" s="3"/>
      <c r="I28" s="3">
        <v>3</v>
      </c>
      <c r="J28" s="3"/>
      <c r="K28" s="3"/>
      <c r="L28" s="3"/>
      <c r="M28" s="3"/>
      <c r="N28" s="3"/>
      <c r="O28" s="3">
        <v>11</v>
      </c>
      <c r="P28" s="3">
        <v>5</v>
      </c>
      <c r="Q28" s="3">
        <v>1</v>
      </c>
      <c r="R28" s="5">
        <v>-0.33560000000000001</v>
      </c>
    </row>
    <row r="29" spans="1:18">
      <c r="A29" s="3" t="s">
        <v>1214</v>
      </c>
      <c r="B29" s="3"/>
      <c r="C29" s="3">
        <v>12</v>
      </c>
      <c r="D29" s="3">
        <v>1</v>
      </c>
      <c r="E29" s="3" t="s">
        <v>73</v>
      </c>
      <c r="F29" s="3" t="s">
        <v>3877</v>
      </c>
      <c r="G29" s="3" t="s">
        <v>3666</v>
      </c>
      <c r="H29" s="3" t="s">
        <v>1193</v>
      </c>
      <c r="I29" s="3">
        <v>1</v>
      </c>
      <c r="J29" s="3"/>
      <c r="K29" s="3"/>
      <c r="L29" s="3"/>
      <c r="M29" s="3"/>
      <c r="N29" s="3"/>
      <c r="O29" s="3">
        <v>11</v>
      </c>
      <c r="P29" s="3">
        <v>1</v>
      </c>
      <c r="Q29" s="3">
        <v>2</v>
      </c>
      <c r="R29" s="5">
        <v>-0.30480000000000002</v>
      </c>
    </row>
    <row r="30" spans="1:18">
      <c r="A30" s="3" t="s">
        <v>1212</v>
      </c>
      <c r="B30" s="3"/>
      <c r="C30" s="3">
        <v>43</v>
      </c>
      <c r="D30" s="3">
        <v>5</v>
      </c>
      <c r="E30" s="3" t="s">
        <v>27</v>
      </c>
      <c r="F30" s="3" t="s">
        <v>1055</v>
      </c>
      <c r="G30" s="3" t="s">
        <v>29</v>
      </c>
      <c r="H30" s="3" t="s">
        <v>23</v>
      </c>
      <c r="I30" s="3">
        <v>5</v>
      </c>
      <c r="J30" s="3">
        <v>51</v>
      </c>
      <c r="K30" s="3"/>
      <c r="L30" s="3"/>
      <c r="M30" s="3"/>
      <c r="N30" s="3"/>
      <c r="O30" s="3">
        <v>41</v>
      </c>
      <c r="P30" s="3">
        <v>16</v>
      </c>
      <c r="Q30" s="3">
        <v>7</v>
      </c>
      <c r="R30" s="5">
        <v>-0.26219999999999999</v>
      </c>
    </row>
    <row r="31" spans="1:18">
      <c r="A31" s="3" t="s">
        <v>1208</v>
      </c>
      <c r="B31" s="3"/>
      <c r="C31" s="3">
        <v>138</v>
      </c>
      <c r="D31" s="3">
        <v>11</v>
      </c>
      <c r="E31" s="3" t="s">
        <v>263</v>
      </c>
      <c r="F31" s="3" t="s">
        <v>1197</v>
      </c>
      <c r="G31" s="3" t="s">
        <v>1198</v>
      </c>
      <c r="H31" s="3" t="s">
        <v>84</v>
      </c>
      <c r="I31" s="3">
        <v>11</v>
      </c>
      <c r="J31" s="3"/>
      <c r="K31" s="3">
        <v>0</v>
      </c>
      <c r="L31" s="3">
        <v>1</v>
      </c>
      <c r="M31" s="3"/>
      <c r="N31" s="3" t="s">
        <v>40</v>
      </c>
      <c r="O31" s="3">
        <v>97</v>
      </c>
      <c r="P31" s="3">
        <v>22</v>
      </c>
      <c r="Q31" s="3">
        <v>33</v>
      </c>
      <c r="R31" s="5">
        <v>-0.23469999999999999</v>
      </c>
    </row>
    <row r="32" spans="1:18">
      <c r="A32" s="3" t="s">
        <v>1210</v>
      </c>
      <c r="B32" s="3"/>
      <c r="C32" s="3">
        <v>34</v>
      </c>
      <c r="D32" s="3">
        <v>1</v>
      </c>
      <c r="E32" s="3" t="s">
        <v>70</v>
      </c>
      <c r="F32" s="3" t="s">
        <v>4098</v>
      </c>
      <c r="G32" s="3" t="s">
        <v>4031</v>
      </c>
      <c r="H32" s="3" t="s">
        <v>4099</v>
      </c>
      <c r="I32" s="3">
        <v>1</v>
      </c>
      <c r="J32" s="3"/>
      <c r="K32" s="3"/>
      <c r="L32" s="3"/>
      <c r="M32" s="3"/>
      <c r="N32" s="3"/>
      <c r="O32" s="3">
        <v>28</v>
      </c>
      <c r="P32" s="3">
        <v>6</v>
      </c>
      <c r="Q32" s="3">
        <v>1</v>
      </c>
      <c r="R32" s="5">
        <v>-0.2321</v>
      </c>
    </row>
    <row r="33" spans="1:18">
      <c r="A33" s="3" t="s">
        <v>1206</v>
      </c>
      <c r="B33" s="3"/>
      <c r="C33" s="3">
        <v>8</v>
      </c>
      <c r="D33" s="3">
        <v>1</v>
      </c>
      <c r="E33" s="3" t="s">
        <v>88</v>
      </c>
      <c r="F33" s="3" t="s">
        <v>659</v>
      </c>
      <c r="G33" s="3" t="s">
        <v>660</v>
      </c>
      <c r="H33" s="3" t="s">
        <v>661</v>
      </c>
      <c r="I33" s="3">
        <v>1</v>
      </c>
      <c r="J33" s="3"/>
      <c r="K33" s="3"/>
      <c r="L33" s="3"/>
      <c r="M33" s="3"/>
      <c r="N33" s="3"/>
      <c r="O33" s="3">
        <v>8</v>
      </c>
      <c r="P33" s="3">
        <v>3</v>
      </c>
      <c r="Q33" s="3">
        <v>1</v>
      </c>
      <c r="R33" s="5">
        <v>-0.21920000000000001</v>
      </c>
    </row>
    <row r="34" spans="1:18">
      <c r="A34" s="3" t="s">
        <v>1206</v>
      </c>
      <c r="B34" s="3"/>
      <c r="C34" s="3">
        <v>18</v>
      </c>
      <c r="D34" s="3">
        <v>1</v>
      </c>
      <c r="E34" s="3" t="s">
        <v>202</v>
      </c>
      <c r="F34" s="3" t="s">
        <v>869</v>
      </c>
      <c r="G34" s="3" t="s">
        <v>29</v>
      </c>
      <c r="H34" s="3"/>
      <c r="I34" s="3">
        <v>1</v>
      </c>
      <c r="J34" s="3">
        <v>52</v>
      </c>
      <c r="K34" s="3"/>
      <c r="L34" s="3"/>
      <c r="M34" s="3"/>
      <c r="N34" s="3"/>
      <c r="O34" s="3">
        <v>18</v>
      </c>
      <c r="P34" s="3">
        <v>5</v>
      </c>
      <c r="Q34" s="3">
        <v>15</v>
      </c>
      <c r="R34" s="5">
        <v>-0.20810000000000001</v>
      </c>
    </row>
    <row r="35" spans="1:18">
      <c r="A35" s="3" t="s">
        <v>3897</v>
      </c>
      <c r="B35" s="3"/>
      <c r="C35" s="4">
        <v>2526</v>
      </c>
      <c r="D35" s="3">
        <v>255</v>
      </c>
      <c r="E35" s="3" t="s">
        <v>59</v>
      </c>
      <c r="F35" s="3" t="s">
        <v>1254</v>
      </c>
      <c r="G35" s="3" t="s">
        <v>131</v>
      </c>
      <c r="H35" s="3" t="s">
        <v>23</v>
      </c>
      <c r="I35" s="3">
        <v>255</v>
      </c>
      <c r="J35" s="3">
        <v>16</v>
      </c>
      <c r="K35" s="3">
        <v>0</v>
      </c>
      <c r="L35" s="3">
        <v>10</v>
      </c>
      <c r="M35" s="3"/>
      <c r="N35" s="3" t="s">
        <v>25</v>
      </c>
      <c r="O35" s="4">
        <v>1997</v>
      </c>
      <c r="P35" s="3">
        <v>440</v>
      </c>
      <c r="Q35" s="3">
        <v>341</v>
      </c>
      <c r="R35" s="5">
        <v>-0.1986</v>
      </c>
    </row>
    <row r="36" spans="1:18">
      <c r="A36" s="3" t="s">
        <v>1204</v>
      </c>
      <c r="B36" s="3"/>
      <c r="C36" s="3">
        <v>83</v>
      </c>
      <c r="D36" s="3">
        <v>13</v>
      </c>
      <c r="E36" s="3" t="s">
        <v>371</v>
      </c>
      <c r="F36" s="3" t="s">
        <v>1142</v>
      </c>
      <c r="G36" s="3" t="s">
        <v>29</v>
      </c>
      <c r="H36" s="3" t="s">
        <v>373</v>
      </c>
      <c r="I36" s="3">
        <v>13</v>
      </c>
      <c r="J36" s="3"/>
      <c r="K36" s="3">
        <v>12</v>
      </c>
      <c r="L36" s="3">
        <v>2</v>
      </c>
      <c r="M36" s="3" t="s">
        <v>698</v>
      </c>
      <c r="N36" s="3" t="s">
        <v>40</v>
      </c>
      <c r="O36" s="3">
        <v>82</v>
      </c>
      <c r="P36" s="3">
        <v>13</v>
      </c>
      <c r="Q36" s="3">
        <v>1</v>
      </c>
      <c r="R36" s="5">
        <v>-0.1842</v>
      </c>
    </row>
    <row r="37" spans="1:18">
      <c r="A37" s="3" t="s">
        <v>2869</v>
      </c>
      <c r="B37" s="3"/>
      <c r="C37" s="3">
        <v>9</v>
      </c>
      <c r="D37" s="3">
        <v>2</v>
      </c>
      <c r="E37" s="3" t="s">
        <v>2751</v>
      </c>
      <c r="F37" s="3" t="s">
        <v>2752</v>
      </c>
      <c r="G37" s="3" t="s">
        <v>2405</v>
      </c>
      <c r="H37" s="3" t="s">
        <v>661</v>
      </c>
      <c r="I37" s="3">
        <v>2</v>
      </c>
      <c r="J37" s="3"/>
      <c r="K37" s="3"/>
      <c r="L37" s="3"/>
      <c r="M37" s="3"/>
      <c r="N37" s="3"/>
      <c r="O37" s="3">
        <v>7</v>
      </c>
      <c r="P37" s="3">
        <v>3</v>
      </c>
      <c r="Q37" s="3">
        <v>1</v>
      </c>
      <c r="R37" s="5">
        <v>-0.1774</v>
      </c>
    </row>
    <row r="38" spans="1:18">
      <c r="A38" s="3" t="s">
        <v>2869</v>
      </c>
      <c r="B38" s="3"/>
      <c r="C38" s="3">
        <v>30</v>
      </c>
      <c r="D38" s="3">
        <v>7</v>
      </c>
      <c r="E38" s="3" t="s">
        <v>482</v>
      </c>
      <c r="F38" s="3" t="s">
        <v>992</v>
      </c>
      <c r="G38" s="3" t="s">
        <v>29</v>
      </c>
      <c r="H38" s="3"/>
      <c r="I38" s="3">
        <v>7</v>
      </c>
      <c r="J38" s="3"/>
      <c r="K38" s="3"/>
      <c r="L38" s="3"/>
      <c r="M38" s="3"/>
      <c r="N38" s="3"/>
      <c r="O38" s="3">
        <v>26</v>
      </c>
      <c r="P38" s="3">
        <v>4</v>
      </c>
      <c r="Q38" s="3">
        <v>26</v>
      </c>
      <c r="R38" s="5">
        <v>-0.17180000000000001</v>
      </c>
    </row>
    <row r="39" spans="1:18">
      <c r="A39" s="3" t="s">
        <v>1202</v>
      </c>
      <c r="B39" s="3"/>
      <c r="C39" s="3">
        <v>7</v>
      </c>
      <c r="D39" s="3">
        <v>2</v>
      </c>
      <c r="E39" s="3" t="s">
        <v>653</v>
      </c>
      <c r="F39" s="3" t="s">
        <v>2725</v>
      </c>
      <c r="G39" s="3" t="s">
        <v>2405</v>
      </c>
      <c r="H39" s="3" t="s">
        <v>376</v>
      </c>
      <c r="I39" s="3">
        <v>2</v>
      </c>
      <c r="J39" s="3"/>
      <c r="K39" s="3">
        <v>2</v>
      </c>
      <c r="L39" s="3">
        <v>5</v>
      </c>
      <c r="M39" s="3" t="s">
        <v>698</v>
      </c>
      <c r="N39" s="3" t="s">
        <v>294</v>
      </c>
      <c r="O39" s="3">
        <v>7</v>
      </c>
      <c r="P39" s="3">
        <v>1</v>
      </c>
      <c r="Q39" s="3">
        <v>1</v>
      </c>
      <c r="R39" s="5">
        <v>-0.16200000000000001</v>
      </c>
    </row>
    <row r="40" spans="1:18">
      <c r="A40" s="3" t="s">
        <v>2867</v>
      </c>
      <c r="B40" s="3"/>
      <c r="C40" s="3">
        <v>117</v>
      </c>
      <c r="D40" s="3">
        <v>7</v>
      </c>
      <c r="E40" s="3" t="s">
        <v>439</v>
      </c>
      <c r="F40" s="3" t="s">
        <v>1184</v>
      </c>
      <c r="G40" s="3" t="s">
        <v>131</v>
      </c>
      <c r="H40" s="3" t="s">
        <v>132</v>
      </c>
      <c r="I40" s="3">
        <v>7</v>
      </c>
      <c r="J40" s="3">
        <v>13</v>
      </c>
      <c r="K40" s="3"/>
      <c r="L40" s="3"/>
      <c r="M40" s="3"/>
      <c r="N40" s="3"/>
      <c r="O40" s="3">
        <v>105</v>
      </c>
      <c r="P40" s="3">
        <v>31</v>
      </c>
      <c r="Q40" s="3">
        <v>5</v>
      </c>
      <c r="R40" s="5">
        <v>-0.15440000000000001</v>
      </c>
    </row>
    <row r="41" spans="1:18">
      <c r="A41" s="3" t="s">
        <v>1199</v>
      </c>
      <c r="B41" s="3"/>
      <c r="C41" s="4">
        <v>1123</v>
      </c>
      <c r="D41" s="3">
        <v>93</v>
      </c>
      <c r="E41" s="3" t="s">
        <v>134</v>
      </c>
      <c r="F41" s="3" t="s">
        <v>1248</v>
      </c>
      <c r="G41" s="3" t="s">
        <v>131</v>
      </c>
      <c r="H41" s="3" t="s">
        <v>23</v>
      </c>
      <c r="I41" s="3">
        <v>93</v>
      </c>
      <c r="J41" s="3"/>
      <c r="K41" s="3"/>
      <c r="L41" s="3"/>
      <c r="M41" s="3"/>
      <c r="N41" s="3"/>
      <c r="O41" s="3">
        <v>926</v>
      </c>
      <c r="P41" s="3">
        <v>140</v>
      </c>
      <c r="Q41" s="3">
        <v>58</v>
      </c>
      <c r="R41" s="5">
        <v>-0.15359999999999999</v>
      </c>
    </row>
    <row r="42" spans="1:18">
      <c r="A42" s="3" t="s">
        <v>1196</v>
      </c>
      <c r="B42" s="3"/>
      <c r="C42" s="3">
        <v>14</v>
      </c>
      <c r="D42" s="3">
        <v>3</v>
      </c>
      <c r="E42" s="3" t="s">
        <v>838</v>
      </c>
      <c r="F42" s="3" t="s">
        <v>3879</v>
      </c>
      <c r="G42" s="3" t="s">
        <v>3666</v>
      </c>
      <c r="H42" s="3"/>
      <c r="I42" s="3">
        <v>3</v>
      </c>
      <c r="J42" s="3"/>
      <c r="K42" s="4">
        <v>2047</v>
      </c>
      <c r="L42" s="3">
        <v>118</v>
      </c>
      <c r="M42" s="3" t="s">
        <v>24</v>
      </c>
      <c r="N42" s="3" t="s">
        <v>25</v>
      </c>
      <c r="O42" s="3">
        <v>11</v>
      </c>
      <c r="P42" s="3">
        <v>3</v>
      </c>
      <c r="Q42" s="3">
        <v>1</v>
      </c>
      <c r="R42" s="5">
        <v>-0.152</v>
      </c>
    </row>
    <row r="43" spans="1:18">
      <c r="A43" s="3" t="s">
        <v>1191</v>
      </c>
      <c r="B43" s="3"/>
      <c r="C43" s="3">
        <v>88</v>
      </c>
      <c r="D43" s="3">
        <v>25</v>
      </c>
      <c r="E43" s="3" t="s">
        <v>1860</v>
      </c>
      <c r="F43" s="3" t="s">
        <v>2863</v>
      </c>
      <c r="G43" s="3" t="s">
        <v>2405</v>
      </c>
      <c r="H43" s="3" t="s">
        <v>661</v>
      </c>
      <c r="I43" s="3">
        <v>25</v>
      </c>
      <c r="J43" s="3"/>
      <c r="K43" s="3">
        <v>3</v>
      </c>
      <c r="L43" s="3">
        <v>5</v>
      </c>
      <c r="M43" s="3" t="s">
        <v>2864</v>
      </c>
      <c r="N43" s="3" t="s">
        <v>40</v>
      </c>
      <c r="O43" s="3">
        <v>70</v>
      </c>
      <c r="P43" s="3">
        <v>16</v>
      </c>
      <c r="Q43" s="3">
        <v>13</v>
      </c>
      <c r="R43" s="5">
        <v>-0.14080000000000001</v>
      </c>
    </row>
    <row r="44" spans="1:18">
      <c r="A44" s="3" t="s">
        <v>1191</v>
      </c>
      <c r="B44" s="3"/>
      <c r="C44" s="3">
        <v>14</v>
      </c>
      <c r="D44" s="3">
        <v>3</v>
      </c>
      <c r="E44" s="3" t="s">
        <v>117</v>
      </c>
      <c r="F44" s="3" t="s">
        <v>828</v>
      </c>
      <c r="G44" s="3" t="s">
        <v>29</v>
      </c>
      <c r="H44" s="3" t="s">
        <v>684</v>
      </c>
      <c r="I44" s="3">
        <v>3</v>
      </c>
      <c r="J44" s="3"/>
      <c r="K44" s="4">
        <v>1443</v>
      </c>
      <c r="L44" s="3">
        <v>152</v>
      </c>
      <c r="M44" s="3" t="s">
        <v>829</v>
      </c>
      <c r="N44" s="3" t="s">
        <v>830</v>
      </c>
      <c r="O44" s="3">
        <v>10</v>
      </c>
      <c r="P44" s="3">
        <v>3</v>
      </c>
      <c r="Q44" s="3">
        <v>4</v>
      </c>
      <c r="R44" s="5">
        <v>-0.13109999999999999</v>
      </c>
    </row>
    <row r="45" spans="1:18">
      <c r="A45" s="3" t="s">
        <v>1194</v>
      </c>
      <c r="B45" s="3"/>
      <c r="C45" s="3">
        <v>2</v>
      </c>
      <c r="D45" s="3">
        <v>1</v>
      </c>
      <c r="E45" s="3" t="s">
        <v>371</v>
      </c>
      <c r="F45" s="3" t="s">
        <v>3787</v>
      </c>
      <c r="G45" s="3" t="s">
        <v>3666</v>
      </c>
      <c r="H45" s="3"/>
      <c r="I45" s="3">
        <v>1</v>
      </c>
      <c r="J45" s="3"/>
      <c r="K45" s="3">
        <v>33</v>
      </c>
      <c r="L45" s="3">
        <v>0</v>
      </c>
      <c r="M45" s="3" t="s">
        <v>24</v>
      </c>
      <c r="N45" s="3"/>
      <c r="O45" s="3">
        <v>2</v>
      </c>
      <c r="P45" s="3">
        <v>1</v>
      </c>
      <c r="Q45" s="3">
        <v>1</v>
      </c>
      <c r="R45" s="5">
        <v>-9.4899999999999998E-2</v>
      </c>
    </row>
    <row r="46" spans="1:18">
      <c r="A46" s="3" t="s">
        <v>1194</v>
      </c>
      <c r="B46" s="3"/>
      <c r="C46" s="3">
        <v>15</v>
      </c>
      <c r="D46" s="3">
        <v>3</v>
      </c>
      <c r="E46" s="3" t="s">
        <v>45</v>
      </c>
      <c r="F46" s="3" t="s">
        <v>2796</v>
      </c>
      <c r="G46" s="3" t="s">
        <v>2405</v>
      </c>
      <c r="H46" s="3" t="s">
        <v>1193</v>
      </c>
      <c r="I46" s="3">
        <v>3</v>
      </c>
      <c r="J46" s="3"/>
      <c r="K46" s="3">
        <v>0</v>
      </c>
      <c r="L46" s="3">
        <v>14</v>
      </c>
      <c r="M46" s="3"/>
      <c r="N46" s="3" t="s">
        <v>25</v>
      </c>
      <c r="O46" s="3">
        <v>14</v>
      </c>
      <c r="P46" s="3">
        <v>3</v>
      </c>
      <c r="Q46" s="3">
        <v>8</v>
      </c>
      <c r="R46" s="5">
        <v>-9.4799999999999995E-2</v>
      </c>
    </row>
    <row r="47" spans="1:18">
      <c r="A47" s="3" t="s">
        <v>1189</v>
      </c>
      <c r="B47" s="3"/>
      <c r="C47" s="3">
        <v>23</v>
      </c>
      <c r="D47" s="3">
        <v>1</v>
      </c>
      <c r="E47" s="3" t="s">
        <v>27</v>
      </c>
      <c r="F47" s="3" t="s">
        <v>3886</v>
      </c>
      <c r="G47" s="3" t="s">
        <v>3666</v>
      </c>
      <c r="H47" s="3" t="s">
        <v>318</v>
      </c>
      <c r="I47" s="3">
        <v>1</v>
      </c>
      <c r="J47" s="3"/>
      <c r="K47" s="3"/>
      <c r="L47" s="3"/>
      <c r="M47" s="3"/>
      <c r="N47" s="3"/>
      <c r="O47" s="3">
        <v>23</v>
      </c>
      <c r="P47" s="3">
        <v>6</v>
      </c>
      <c r="Q47" s="3">
        <v>1</v>
      </c>
      <c r="R47" s="5">
        <v>-9.4299999999999995E-2</v>
      </c>
    </row>
    <row r="48" spans="1:18">
      <c r="A48" s="3" t="s">
        <v>1187</v>
      </c>
      <c r="B48" s="3"/>
      <c r="C48" s="3">
        <v>87</v>
      </c>
      <c r="D48" s="3">
        <v>33</v>
      </c>
      <c r="E48" s="3" t="s">
        <v>174</v>
      </c>
      <c r="F48" s="3" t="s">
        <v>3894</v>
      </c>
      <c r="G48" s="3" t="s">
        <v>3666</v>
      </c>
      <c r="H48" s="3"/>
      <c r="I48" s="3">
        <v>33</v>
      </c>
      <c r="J48" s="3"/>
      <c r="K48" s="4">
        <v>4181</v>
      </c>
      <c r="L48" s="3">
        <v>46</v>
      </c>
      <c r="M48" s="3" t="s">
        <v>24</v>
      </c>
      <c r="N48" s="3" t="s">
        <v>25</v>
      </c>
      <c r="O48" s="3">
        <v>78</v>
      </c>
      <c r="P48" s="3">
        <v>19</v>
      </c>
      <c r="Q48" s="3">
        <v>1</v>
      </c>
      <c r="R48" s="5">
        <v>-8.9300000000000004E-2</v>
      </c>
    </row>
    <row r="49" spans="1:18">
      <c r="A49" s="3" t="s">
        <v>1185</v>
      </c>
      <c r="B49" s="3"/>
      <c r="C49" s="3">
        <v>19</v>
      </c>
      <c r="D49" s="3">
        <v>8</v>
      </c>
      <c r="E49" s="3" t="s">
        <v>70</v>
      </c>
      <c r="F49" s="3" t="s">
        <v>2815</v>
      </c>
      <c r="G49" s="3" t="s">
        <v>2405</v>
      </c>
      <c r="H49" s="3" t="s">
        <v>852</v>
      </c>
      <c r="I49" s="3">
        <v>8</v>
      </c>
      <c r="J49" s="3"/>
      <c r="K49" s="3">
        <v>1</v>
      </c>
      <c r="L49" s="3">
        <v>6</v>
      </c>
      <c r="M49" s="3" t="s">
        <v>2816</v>
      </c>
      <c r="N49" s="3" t="s">
        <v>77</v>
      </c>
      <c r="O49" s="3">
        <v>18</v>
      </c>
      <c r="P49" s="3">
        <v>4</v>
      </c>
      <c r="Q49" s="3">
        <v>9</v>
      </c>
      <c r="R49" s="5">
        <v>-7.0099999999999996E-2</v>
      </c>
    </row>
    <row r="50" spans="1:18">
      <c r="A50" s="3" t="s">
        <v>1181</v>
      </c>
      <c r="B50" s="3"/>
      <c r="C50" s="3">
        <v>22</v>
      </c>
      <c r="D50" s="3">
        <v>2</v>
      </c>
      <c r="E50" s="3" t="s">
        <v>251</v>
      </c>
      <c r="F50" s="3" t="s">
        <v>923</v>
      </c>
      <c r="G50" s="3" t="s">
        <v>29</v>
      </c>
      <c r="H50" s="3" t="s">
        <v>23</v>
      </c>
      <c r="I50" s="3">
        <v>2</v>
      </c>
      <c r="J50" s="3">
        <v>12</v>
      </c>
      <c r="K50" s="3"/>
      <c r="L50" s="3"/>
      <c r="M50" s="3"/>
      <c r="N50" s="3"/>
      <c r="O50" s="3">
        <v>20</v>
      </c>
      <c r="P50" s="3">
        <v>4</v>
      </c>
      <c r="Q50" s="3">
        <v>10</v>
      </c>
      <c r="R50" s="5">
        <v>-6.8599999999999994E-2</v>
      </c>
    </row>
    <row r="51" spans="1:18">
      <c r="A51" s="3" t="s">
        <v>1183</v>
      </c>
      <c r="B51" s="3"/>
      <c r="C51" s="3">
        <v>439</v>
      </c>
      <c r="D51" s="3">
        <v>45</v>
      </c>
      <c r="E51" s="3" t="s">
        <v>3111</v>
      </c>
      <c r="F51" s="3" t="s">
        <v>4116</v>
      </c>
      <c r="G51" s="3" t="s">
        <v>4031</v>
      </c>
      <c r="H51" s="3" t="s">
        <v>338</v>
      </c>
      <c r="I51" s="3">
        <v>45</v>
      </c>
      <c r="J51" s="3"/>
      <c r="K51" s="3">
        <v>75</v>
      </c>
      <c r="L51" s="3">
        <v>0</v>
      </c>
      <c r="M51" s="3" t="s">
        <v>24</v>
      </c>
      <c r="N51" s="3"/>
      <c r="O51" s="3">
        <v>339</v>
      </c>
      <c r="P51" s="3">
        <v>81</v>
      </c>
      <c r="Q51" s="3">
        <v>256</v>
      </c>
      <c r="R51" s="5">
        <v>-6.3700000000000007E-2</v>
      </c>
    </row>
    <row r="52" spans="1:18">
      <c r="A52" s="3" t="s">
        <v>1179</v>
      </c>
      <c r="B52" s="3"/>
      <c r="C52" s="3">
        <v>5</v>
      </c>
      <c r="D52" s="3">
        <v>1</v>
      </c>
      <c r="E52" s="3" t="s">
        <v>482</v>
      </c>
      <c r="F52" s="3" t="s">
        <v>3842</v>
      </c>
      <c r="G52" s="3" t="s">
        <v>3666</v>
      </c>
      <c r="H52" s="3"/>
      <c r="I52" s="3">
        <v>1</v>
      </c>
      <c r="J52" s="3"/>
      <c r="K52" s="3"/>
      <c r="L52" s="3"/>
      <c r="M52" s="3"/>
      <c r="N52" s="3"/>
      <c r="O52" s="3">
        <v>5</v>
      </c>
      <c r="P52" s="3">
        <v>2</v>
      </c>
      <c r="Q52" s="3">
        <v>1</v>
      </c>
      <c r="R52" s="5">
        <v>-6.2199999999999998E-2</v>
      </c>
    </row>
    <row r="53" spans="1:18">
      <c r="A53" s="3" t="s">
        <v>4110</v>
      </c>
      <c r="B53" s="3"/>
      <c r="C53" s="3">
        <v>4</v>
      </c>
      <c r="D53" s="3">
        <v>1</v>
      </c>
      <c r="E53" s="3" t="s">
        <v>482</v>
      </c>
      <c r="F53" s="3" t="s">
        <v>519</v>
      </c>
      <c r="G53" s="3" t="s">
        <v>29</v>
      </c>
      <c r="H53" s="3" t="s">
        <v>520</v>
      </c>
      <c r="I53" s="3">
        <v>1</v>
      </c>
      <c r="J53" s="3"/>
      <c r="K53" s="3"/>
      <c r="L53" s="3"/>
      <c r="M53" s="3"/>
      <c r="N53" s="3"/>
      <c r="O53" s="3">
        <v>4</v>
      </c>
      <c r="P53" s="3">
        <v>1</v>
      </c>
      <c r="Q53" s="3">
        <v>3</v>
      </c>
      <c r="R53" s="5">
        <v>-3.8100000000000002E-2</v>
      </c>
    </row>
    <row r="54" spans="1:18">
      <c r="A54" s="3" t="s">
        <v>1176</v>
      </c>
      <c r="B54" s="3"/>
      <c r="C54" s="3">
        <v>23</v>
      </c>
      <c r="D54" s="3">
        <v>1</v>
      </c>
      <c r="E54" s="3" t="s">
        <v>70</v>
      </c>
      <c r="F54" s="3" t="s">
        <v>934</v>
      </c>
      <c r="G54" s="3" t="s">
        <v>826</v>
      </c>
      <c r="H54" s="3" t="s">
        <v>935</v>
      </c>
      <c r="I54" s="3">
        <v>1</v>
      </c>
      <c r="J54" s="3">
        <v>20</v>
      </c>
      <c r="K54" s="3"/>
      <c r="L54" s="3"/>
      <c r="M54" s="3"/>
      <c r="N54" s="3"/>
      <c r="O54" s="3">
        <v>21</v>
      </c>
      <c r="P54" s="3">
        <v>5</v>
      </c>
      <c r="Q54" s="3">
        <v>13</v>
      </c>
      <c r="R54" s="5">
        <v>-2.1899999999999999E-2</v>
      </c>
    </row>
    <row r="55" spans="1:18">
      <c r="A55" s="3" t="s">
        <v>1174</v>
      </c>
      <c r="B55" s="3"/>
      <c r="C55" s="3">
        <v>12</v>
      </c>
      <c r="D55" s="3">
        <v>3</v>
      </c>
      <c r="E55" s="3" t="s">
        <v>442</v>
      </c>
      <c r="F55" s="3" t="s">
        <v>3873</v>
      </c>
      <c r="G55" s="3" t="s">
        <v>3666</v>
      </c>
      <c r="H55" s="3"/>
      <c r="I55" s="3">
        <v>3</v>
      </c>
      <c r="J55" s="3"/>
      <c r="K55" s="3">
        <v>946</v>
      </c>
      <c r="L55" s="3">
        <v>58</v>
      </c>
      <c r="M55" s="3" t="s">
        <v>698</v>
      </c>
      <c r="N55" s="3" t="s">
        <v>25</v>
      </c>
      <c r="O55" s="3">
        <v>11</v>
      </c>
      <c r="P55" s="3">
        <v>3</v>
      </c>
      <c r="Q55" s="3">
        <v>1</v>
      </c>
      <c r="R55" s="5">
        <v>-1.9900000000000001E-2</v>
      </c>
    </row>
    <row r="56" spans="1:18">
      <c r="A56" s="3" t="s">
        <v>1172</v>
      </c>
      <c r="B56" s="3"/>
      <c r="C56" s="3">
        <v>374</v>
      </c>
      <c r="D56" s="3">
        <v>11</v>
      </c>
      <c r="E56" s="3" t="s">
        <v>163</v>
      </c>
      <c r="F56" s="3" t="s">
        <v>1244</v>
      </c>
      <c r="G56" s="3" t="s">
        <v>29</v>
      </c>
      <c r="H56" s="3" t="s">
        <v>480</v>
      </c>
      <c r="I56" s="3">
        <v>11</v>
      </c>
      <c r="J56" s="3">
        <v>24</v>
      </c>
      <c r="K56" s="3"/>
      <c r="L56" s="3"/>
      <c r="M56" s="3"/>
      <c r="N56" s="3"/>
      <c r="O56" s="3">
        <v>365</v>
      </c>
      <c r="P56" s="3">
        <v>60</v>
      </c>
      <c r="Q56" s="3">
        <v>6</v>
      </c>
      <c r="R56" s="5">
        <v>-1.55E-2</v>
      </c>
    </row>
    <row r="57" spans="1:18">
      <c r="A57" s="3" t="s">
        <v>1170</v>
      </c>
      <c r="B57" s="3"/>
      <c r="C57" s="3">
        <v>38</v>
      </c>
      <c r="D57" s="3">
        <v>9</v>
      </c>
      <c r="E57" s="3" t="s">
        <v>1065</v>
      </c>
      <c r="F57" s="3" t="s">
        <v>4101</v>
      </c>
      <c r="G57" s="3" t="s">
        <v>4031</v>
      </c>
      <c r="H57" s="3" t="s">
        <v>54</v>
      </c>
      <c r="I57" s="3">
        <v>9</v>
      </c>
      <c r="J57" s="3"/>
      <c r="K57" s="3"/>
      <c r="L57" s="3"/>
      <c r="M57" s="3"/>
      <c r="N57" s="3"/>
      <c r="O57" s="3">
        <v>37</v>
      </c>
      <c r="P57" s="3">
        <v>6</v>
      </c>
      <c r="Q57" s="3">
        <v>1</v>
      </c>
      <c r="R57" s="5">
        <v>-1.4800000000000001E-2</v>
      </c>
    </row>
    <row r="58" spans="1:18">
      <c r="A58" s="3" t="s">
        <v>1168</v>
      </c>
      <c r="B58" s="3"/>
      <c r="C58" s="3">
        <v>81</v>
      </c>
      <c r="D58" s="3">
        <v>2</v>
      </c>
      <c r="E58" s="3" t="s">
        <v>952</v>
      </c>
      <c r="F58" s="3" t="s">
        <v>1140</v>
      </c>
      <c r="G58" s="3" t="s">
        <v>29</v>
      </c>
      <c r="H58" s="3" t="s">
        <v>39</v>
      </c>
      <c r="I58" s="3">
        <v>2</v>
      </c>
      <c r="J58" s="3">
        <v>13</v>
      </c>
      <c r="K58" s="3"/>
      <c r="L58" s="3"/>
      <c r="M58" s="3"/>
      <c r="N58" s="3"/>
      <c r="O58" s="3">
        <v>68</v>
      </c>
      <c r="P58" s="3">
        <v>23</v>
      </c>
      <c r="Q58" s="3">
        <v>2</v>
      </c>
      <c r="R58" s="5">
        <v>-6.6E-3</v>
      </c>
    </row>
    <row r="59" spans="1:18">
      <c r="A59" s="3" t="s">
        <v>1165</v>
      </c>
      <c r="B59" s="3"/>
      <c r="C59" s="3">
        <v>402</v>
      </c>
      <c r="D59" s="3">
        <v>19</v>
      </c>
      <c r="E59" s="3" t="s">
        <v>346</v>
      </c>
      <c r="F59" s="3" t="s">
        <v>4113</v>
      </c>
      <c r="G59" s="3" t="s">
        <v>4114</v>
      </c>
      <c r="H59" s="3" t="s">
        <v>338</v>
      </c>
      <c r="I59" s="3">
        <v>19</v>
      </c>
      <c r="J59" s="3"/>
      <c r="K59" s="3">
        <v>30</v>
      </c>
      <c r="L59" s="3">
        <v>0</v>
      </c>
      <c r="M59" s="3" t="s">
        <v>698</v>
      </c>
      <c r="N59" s="3"/>
      <c r="O59" s="3">
        <v>295</v>
      </c>
      <c r="P59" s="3">
        <v>99</v>
      </c>
      <c r="Q59" s="3">
        <v>210</v>
      </c>
      <c r="R59" s="5">
        <v>-6.6E-3</v>
      </c>
    </row>
    <row r="60" spans="1:18">
      <c r="A60" s="3" t="s">
        <v>1163</v>
      </c>
      <c r="B60" s="3"/>
      <c r="C60" s="3">
        <v>13</v>
      </c>
      <c r="D60" s="3">
        <v>1</v>
      </c>
      <c r="E60" s="3" t="s">
        <v>152</v>
      </c>
      <c r="F60" s="3" t="s">
        <v>810</v>
      </c>
      <c r="G60" s="3" t="s">
        <v>29</v>
      </c>
      <c r="H60" s="3"/>
      <c r="I60" s="3">
        <v>1</v>
      </c>
      <c r="J60" s="3"/>
      <c r="K60" s="3">
        <v>24</v>
      </c>
      <c r="L60" s="3">
        <v>0</v>
      </c>
      <c r="M60" s="3" t="s">
        <v>811</v>
      </c>
      <c r="N60" s="3"/>
      <c r="O60" s="3">
        <v>12</v>
      </c>
      <c r="P60" s="3">
        <v>1</v>
      </c>
      <c r="Q60" s="3">
        <v>4</v>
      </c>
      <c r="R60" s="5">
        <v>2.7000000000000001E-3</v>
      </c>
    </row>
    <row r="61" spans="1:18">
      <c r="A61" s="3" t="s">
        <v>3895</v>
      </c>
      <c r="B61" s="3"/>
      <c r="C61" s="3">
        <v>131</v>
      </c>
      <c r="D61" s="3">
        <v>7</v>
      </c>
      <c r="E61" s="3" t="s">
        <v>152</v>
      </c>
      <c r="F61" s="3" t="s">
        <v>1192</v>
      </c>
      <c r="G61" s="3" t="s">
        <v>22</v>
      </c>
      <c r="H61" s="3" t="s">
        <v>1193</v>
      </c>
      <c r="I61" s="3">
        <v>7</v>
      </c>
      <c r="J61" s="3"/>
      <c r="K61" s="3"/>
      <c r="L61" s="3"/>
      <c r="M61" s="3"/>
      <c r="N61" s="3"/>
      <c r="O61" s="3">
        <v>128</v>
      </c>
      <c r="P61" s="3">
        <v>48</v>
      </c>
      <c r="Q61" s="3">
        <v>68</v>
      </c>
      <c r="R61" s="5">
        <v>2.7000000000000001E-3</v>
      </c>
    </row>
    <row r="62" spans="1:18">
      <c r="A62" s="3" t="s">
        <v>1161</v>
      </c>
      <c r="B62" s="3"/>
      <c r="C62" s="3">
        <v>131</v>
      </c>
      <c r="D62" s="3">
        <v>7</v>
      </c>
      <c r="E62" s="3" t="s">
        <v>152</v>
      </c>
      <c r="F62" s="3" t="s">
        <v>1192</v>
      </c>
      <c r="G62" s="3" t="s">
        <v>22</v>
      </c>
      <c r="H62" s="3" t="s">
        <v>1193</v>
      </c>
      <c r="I62" s="3">
        <v>7</v>
      </c>
      <c r="J62" s="3"/>
      <c r="K62" s="3"/>
      <c r="L62" s="3"/>
      <c r="M62" s="3"/>
      <c r="N62" s="3"/>
      <c r="O62" s="3">
        <v>128</v>
      </c>
      <c r="P62" s="3">
        <v>48</v>
      </c>
      <c r="Q62" s="3">
        <v>68</v>
      </c>
      <c r="R62" s="5">
        <v>2.7000000000000001E-3</v>
      </c>
    </row>
    <row r="63" spans="1:18">
      <c r="A63" s="3" t="s">
        <v>1158</v>
      </c>
      <c r="B63" s="3"/>
      <c r="C63" s="3">
        <v>258</v>
      </c>
      <c r="D63" s="3">
        <v>14</v>
      </c>
      <c r="E63" s="3" t="s">
        <v>59</v>
      </c>
      <c r="F63" s="3" t="s">
        <v>1238</v>
      </c>
      <c r="G63" s="3" t="s">
        <v>29</v>
      </c>
      <c r="H63" s="3" t="s">
        <v>23</v>
      </c>
      <c r="I63" s="3">
        <v>14</v>
      </c>
      <c r="J63" s="3">
        <v>16</v>
      </c>
      <c r="K63" s="3"/>
      <c r="L63" s="3"/>
      <c r="M63" s="3"/>
      <c r="N63" s="3"/>
      <c r="O63" s="3">
        <v>209</v>
      </c>
      <c r="P63" s="3">
        <v>48</v>
      </c>
      <c r="Q63" s="3">
        <v>74</v>
      </c>
      <c r="R63" s="5">
        <v>4.0000000000000001E-3</v>
      </c>
    </row>
    <row r="64" spans="1:18">
      <c r="A64" s="3" t="s">
        <v>1156</v>
      </c>
      <c r="B64" s="3"/>
      <c r="C64" s="3">
        <v>117</v>
      </c>
      <c r="D64" s="3">
        <v>13</v>
      </c>
      <c r="E64" s="3" t="s">
        <v>530</v>
      </c>
      <c r="F64" s="3" t="s">
        <v>1182</v>
      </c>
      <c r="G64" s="3" t="s">
        <v>29</v>
      </c>
      <c r="H64" s="3"/>
      <c r="I64" s="3">
        <v>13</v>
      </c>
      <c r="J64" s="3"/>
      <c r="K64" s="3"/>
      <c r="L64" s="3"/>
      <c r="M64" s="3"/>
      <c r="N64" s="3"/>
      <c r="O64" s="3">
        <v>117</v>
      </c>
      <c r="P64" s="3">
        <v>6</v>
      </c>
      <c r="Q64" s="3">
        <v>109</v>
      </c>
      <c r="R64" s="5">
        <v>6.6E-3</v>
      </c>
    </row>
    <row r="65" spans="1:18">
      <c r="A65" s="3" t="s">
        <v>4107</v>
      </c>
      <c r="B65" s="3"/>
      <c r="C65" s="3">
        <v>8</v>
      </c>
      <c r="D65" s="3">
        <v>1</v>
      </c>
      <c r="E65" s="3" t="s">
        <v>152</v>
      </c>
      <c r="F65" s="3" t="s">
        <v>3854</v>
      </c>
      <c r="G65" s="3" t="s">
        <v>3666</v>
      </c>
      <c r="H65" s="3"/>
      <c r="I65" s="3">
        <v>1</v>
      </c>
      <c r="J65" s="3"/>
      <c r="K65" s="4">
        <v>3873</v>
      </c>
      <c r="L65" s="3">
        <v>279</v>
      </c>
      <c r="M65" s="3" t="s">
        <v>829</v>
      </c>
      <c r="N65" s="3" t="s">
        <v>25</v>
      </c>
      <c r="O65" s="3">
        <v>6</v>
      </c>
      <c r="P65" s="3">
        <v>1</v>
      </c>
      <c r="Q65" s="3">
        <v>1</v>
      </c>
      <c r="R65" s="5">
        <v>1.54E-2</v>
      </c>
    </row>
    <row r="66" spans="1:18">
      <c r="A66" s="3" t="s">
        <v>1154</v>
      </c>
      <c r="B66" s="3"/>
      <c r="C66" s="3">
        <v>27</v>
      </c>
      <c r="D66" s="3">
        <v>5</v>
      </c>
      <c r="E66" s="3" t="s">
        <v>442</v>
      </c>
      <c r="F66" s="3" t="s">
        <v>3888</v>
      </c>
      <c r="G66" s="3" t="s">
        <v>3666</v>
      </c>
      <c r="H66" s="3"/>
      <c r="I66" s="3">
        <v>5</v>
      </c>
      <c r="J66" s="3"/>
      <c r="K66" s="3">
        <v>18</v>
      </c>
      <c r="L66" s="3">
        <v>64</v>
      </c>
      <c r="M66" s="3" t="s">
        <v>24</v>
      </c>
      <c r="N66" s="3" t="s">
        <v>425</v>
      </c>
      <c r="O66" s="3">
        <v>18</v>
      </c>
      <c r="P66" s="3">
        <v>3</v>
      </c>
      <c r="Q66" s="3">
        <v>14</v>
      </c>
      <c r="R66" s="5">
        <v>2.0899999999999998E-2</v>
      </c>
    </row>
    <row r="67" spans="1:18">
      <c r="A67" s="3" t="s">
        <v>1152</v>
      </c>
      <c r="B67" s="3"/>
      <c r="C67" s="4">
        <v>3325</v>
      </c>
      <c r="D67" s="3">
        <v>322</v>
      </c>
      <c r="E67" s="3" t="s">
        <v>530</v>
      </c>
      <c r="F67" s="3" t="s">
        <v>1258</v>
      </c>
      <c r="G67" s="3" t="s">
        <v>29</v>
      </c>
      <c r="H67" s="3" t="s">
        <v>95</v>
      </c>
      <c r="I67" s="3">
        <v>322</v>
      </c>
      <c r="J67" s="3">
        <v>12</v>
      </c>
      <c r="K67" s="3">
        <v>0</v>
      </c>
      <c r="L67" s="3">
        <v>2</v>
      </c>
      <c r="M67" s="3"/>
      <c r="N67" s="3" t="s">
        <v>40</v>
      </c>
      <c r="O67" s="4">
        <v>2683</v>
      </c>
      <c r="P67" s="3">
        <v>664</v>
      </c>
      <c r="Q67" s="3">
        <v>935</v>
      </c>
      <c r="R67" s="5">
        <v>2.6599999999999999E-2</v>
      </c>
    </row>
    <row r="68" spans="1:18">
      <c r="A68" s="3" t="s">
        <v>2865</v>
      </c>
      <c r="B68" s="3"/>
      <c r="C68" s="3">
        <v>10</v>
      </c>
      <c r="D68" s="3">
        <v>3</v>
      </c>
      <c r="E68" s="3" t="s">
        <v>59</v>
      </c>
      <c r="F68" s="3" t="s">
        <v>4085</v>
      </c>
      <c r="G68" s="3" t="s">
        <v>4031</v>
      </c>
      <c r="H68" s="3" t="s">
        <v>373</v>
      </c>
      <c r="I68" s="3">
        <v>3</v>
      </c>
      <c r="J68" s="3">
        <v>24</v>
      </c>
      <c r="K68" s="3">
        <v>0</v>
      </c>
      <c r="L68" s="3">
        <v>13</v>
      </c>
      <c r="M68" s="3"/>
      <c r="N68" s="3" t="s">
        <v>77</v>
      </c>
      <c r="O68" s="3">
        <v>9</v>
      </c>
      <c r="P68" s="3">
        <v>2</v>
      </c>
      <c r="Q68" s="3">
        <v>1</v>
      </c>
      <c r="R68" s="5">
        <v>3.73E-2</v>
      </c>
    </row>
    <row r="69" spans="1:18">
      <c r="A69" s="3" t="s">
        <v>1150</v>
      </c>
      <c r="B69" s="3"/>
      <c r="C69" s="3">
        <v>73</v>
      </c>
      <c r="D69" s="3">
        <v>5</v>
      </c>
      <c r="E69" s="3" t="s">
        <v>893</v>
      </c>
      <c r="F69" s="3" t="s">
        <v>2861</v>
      </c>
      <c r="G69" s="3" t="s">
        <v>2414</v>
      </c>
      <c r="H69" s="3" t="s">
        <v>132</v>
      </c>
      <c r="I69" s="3">
        <v>5</v>
      </c>
      <c r="J69" s="3"/>
      <c r="K69" s="3">
        <v>0</v>
      </c>
      <c r="L69" s="3">
        <v>1</v>
      </c>
      <c r="M69" s="3"/>
      <c r="N69" s="3" t="s">
        <v>294</v>
      </c>
      <c r="O69" s="3">
        <v>49</v>
      </c>
      <c r="P69" s="3">
        <v>12</v>
      </c>
      <c r="Q69" s="3">
        <v>14</v>
      </c>
      <c r="R69" s="5">
        <v>5.57E-2</v>
      </c>
    </row>
    <row r="70" spans="1:18">
      <c r="A70" s="3" t="s">
        <v>1150</v>
      </c>
      <c r="B70" s="3"/>
      <c r="C70" s="3">
        <v>17</v>
      </c>
      <c r="D70" s="3">
        <v>1</v>
      </c>
      <c r="E70" s="3" t="s">
        <v>307</v>
      </c>
      <c r="F70" s="3" t="s">
        <v>859</v>
      </c>
      <c r="G70" s="3" t="s">
        <v>29</v>
      </c>
      <c r="H70" s="3" t="s">
        <v>39</v>
      </c>
      <c r="I70" s="3">
        <v>1</v>
      </c>
      <c r="J70" s="3">
        <v>16</v>
      </c>
      <c r="K70" s="3"/>
      <c r="L70" s="3"/>
      <c r="M70" s="3"/>
      <c r="N70" s="3"/>
      <c r="O70" s="3">
        <v>17</v>
      </c>
      <c r="P70" s="3">
        <v>4</v>
      </c>
      <c r="Q70" s="3">
        <v>2</v>
      </c>
      <c r="R70" s="5">
        <v>5.7500000000000002E-2</v>
      </c>
    </row>
    <row r="71" spans="1:18">
      <c r="A71" s="3" t="s">
        <v>2862</v>
      </c>
      <c r="B71" s="3"/>
      <c r="C71" s="3">
        <v>9</v>
      </c>
      <c r="D71" s="3">
        <v>1</v>
      </c>
      <c r="E71" s="3" t="s">
        <v>59</v>
      </c>
      <c r="F71" s="3" t="s">
        <v>708</v>
      </c>
      <c r="G71" s="3" t="s">
        <v>29</v>
      </c>
      <c r="H71" s="3" t="s">
        <v>23</v>
      </c>
      <c r="I71" s="3">
        <v>1</v>
      </c>
      <c r="J71" s="3"/>
      <c r="K71" s="3"/>
      <c r="L71" s="3"/>
      <c r="M71" s="3"/>
      <c r="N71" s="3"/>
      <c r="O71" s="3">
        <v>8</v>
      </c>
      <c r="P71" s="3">
        <v>3</v>
      </c>
      <c r="Q71" s="3">
        <v>1</v>
      </c>
      <c r="R71" s="5">
        <v>8.5099999999999995E-2</v>
      </c>
    </row>
    <row r="72" spans="1:18">
      <c r="A72" s="3" t="s">
        <v>1148</v>
      </c>
      <c r="B72" s="3"/>
      <c r="C72" s="3">
        <v>91</v>
      </c>
      <c r="D72" s="3">
        <v>4</v>
      </c>
      <c r="E72" s="3" t="s">
        <v>59</v>
      </c>
      <c r="F72" s="3" t="s">
        <v>2866</v>
      </c>
      <c r="G72" s="3" t="s">
        <v>2414</v>
      </c>
      <c r="H72" s="3" t="s">
        <v>23</v>
      </c>
      <c r="I72" s="3">
        <v>4</v>
      </c>
      <c r="J72" s="3"/>
      <c r="K72" s="3">
        <v>0</v>
      </c>
      <c r="L72" s="3">
        <v>1</v>
      </c>
      <c r="M72" s="3"/>
      <c r="N72" s="3" t="s">
        <v>77</v>
      </c>
      <c r="O72" s="3">
        <v>62</v>
      </c>
      <c r="P72" s="3">
        <v>15</v>
      </c>
      <c r="Q72" s="3">
        <v>23</v>
      </c>
      <c r="R72" s="5">
        <v>0.16450000000000001</v>
      </c>
    </row>
    <row r="73" spans="1:18">
      <c r="A73" s="3" t="s">
        <v>3893</v>
      </c>
      <c r="B73" s="3"/>
      <c r="C73" s="3">
        <v>282</v>
      </c>
      <c r="D73" s="3">
        <v>29</v>
      </c>
      <c r="E73" s="3" t="s">
        <v>70</v>
      </c>
      <c r="F73" s="3" t="s">
        <v>1240</v>
      </c>
      <c r="G73" s="3" t="s">
        <v>131</v>
      </c>
      <c r="H73" s="3" t="s">
        <v>23</v>
      </c>
      <c r="I73" s="3">
        <v>29</v>
      </c>
      <c r="J73" s="3"/>
      <c r="K73" s="3"/>
      <c r="L73" s="3"/>
      <c r="M73" s="3"/>
      <c r="N73" s="3"/>
      <c r="O73" s="3">
        <v>253</v>
      </c>
      <c r="P73" s="3">
        <v>60</v>
      </c>
      <c r="Q73" s="3">
        <v>4</v>
      </c>
      <c r="R73" s="5">
        <v>0.1706</v>
      </c>
    </row>
    <row r="74" spans="1:18">
      <c r="A74" s="3" t="s">
        <v>1146</v>
      </c>
      <c r="B74" s="3"/>
      <c r="C74" s="4">
        <v>3129</v>
      </c>
      <c r="D74" s="3">
        <v>266</v>
      </c>
      <c r="E74" s="3" t="s">
        <v>42</v>
      </c>
      <c r="F74" s="3" t="s">
        <v>1256</v>
      </c>
      <c r="G74" s="3" t="s">
        <v>131</v>
      </c>
      <c r="H74" s="3" t="s">
        <v>95</v>
      </c>
      <c r="I74" s="3">
        <v>266</v>
      </c>
      <c r="J74" s="3"/>
      <c r="K74" s="3">
        <v>0</v>
      </c>
      <c r="L74" s="3">
        <v>20</v>
      </c>
      <c r="M74" s="3"/>
      <c r="N74" s="3" t="s">
        <v>25</v>
      </c>
      <c r="O74" s="4">
        <v>2607</v>
      </c>
      <c r="P74" s="3">
        <v>643</v>
      </c>
      <c r="Q74" s="3">
        <v>461</v>
      </c>
      <c r="R74" s="5">
        <v>0.20649999999999999</v>
      </c>
    </row>
    <row r="75" spans="1:18">
      <c r="A75" s="3" t="s">
        <v>1143</v>
      </c>
      <c r="B75" s="3"/>
      <c r="C75" s="3">
        <v>65</v>
      </c>
      <c r="D75" s="3">
        <v>15</v>
      </c>
      <c r="E75" s="3" t="s">
        <v>604</v>
      </c>
      <c r="F75" s="3" t="s">
        <v>4103</v>
      </c>
      <c r="G75" s="3" t="s">
        <v>4054</v>
      </c>
      <c r="H75" s="3" t="s">
        <v>4104</v>
      </c>
      <c r="I75" s="3">
        <v>15</v>
      </c>
      <c r="J75" s="3">
        <v>24</v>
      </c>
      <c r="K75" s="3"/>
      <c r="L75" s="3"/>
      <c r="M75" s="3"/>
      <c r="N75" s="3"/>
      <c r="O75" s="3">
        <v>54</v>
      </c>
      <c r="P75" s="3">
        <v>27</v>
      </c>
      <c r="Q75" s="3">
        <v>24</v>
      </c>
      <c r="R75" s="5">
        <v>0.29509999999999997</v>
      </c>
    </row>
    <row r="76" spans="1:18">
      <c r="A76" s="3" t="s">
        <v>1141</v>
      </c>
      <c r="B76" s="3"/>
      <c r="C76" s="4">
        <v>1502</v>
      </c>
      <c r="D76" s="3">
        <v>94</v>
      </c>
      <c r="E76" s="3" t="s">
        <v>482</v>
      </c>
      <c r="F76" s="3" t="s">
        <v>1250</v>
      </c>
      <c r="G76" s="3" t="s">
        <v>29</v>
      </c>
      <c r="H76" s="3"/>
      <c r="I76" s="3">
        <v>94</v>
      </c>
      <c r="J76" s="3">
        <v>20</v>
      </c>
      <c r="K76" s="3">
        <v>0</v>
      </c>
      <c r="L76" s="3">
        <v>3</v>
      </c>
      <c r="M76" s="3"/>
      <c r="N76" s="3" t="s">
        <v>40</v>
      </c>
      <c r="O76" s="4">
        <v>1489</v>
      </c>
      <c r="P76" s="3">
        <v>207</v>
      </c>
      <c r="Q76" s="3">
        <v>13</v>
      </c>
      <c r="R76" s="5">
        <v>0.30449999999999999</v>
      </c>
    </row>
    <row r="77" spans="1:18">
      <c r="A77" s="3" t="s">
        <v>1137</v>
      </c>
      <c r="B77" s="3"/>
      <c r="C77" s="3">
        <v>72</v>
      </c>
      <c r="D77" s="3">
        <v>3</v>
      </c>
      <c r="E77" s="3" t="s">
        <v>48</v>
      </c>
      <c r="F77" s="3" t="s">
        <v>1114</v>
      </c>
      <c r="G77" s="3" t="s">
        <v>855</v>
      </c>
      <c r="H77" s="3" t="s">
        <v>1115</v>
      </c>
      <c r="I77" s="3">
        <v>3</v>
      </c>
      <c r="J77" s="3"/>
      <c r="K77" s="3"/>
      <c r="L77" s="3"/>
      <c r="M77" s="3"/>
      <c r="N77" s="3"/>
      <c r="O77" s="3">
        <v>66</v>
      </c>
      <c r="P77" s="3">
        <v>22</v>
      </c>
      <c r="Q77" s="3">
        <v>19</v>
      </c>
      <c r="R77" s="5">
        <v>0.33979999999999999</v>
      </c>
    </row>
    <row r="78" spans="1:18">
      <c r="A78" s="3" t="s">
        <v>1139</v>
      </c>
      <c r="B78" s="3"/>
      <c r="C78" s="3">
        <v>72</v>
      </c>
      <c r="D78" s="3">
        <v>3</v>
      </c>
      <c r="E78" s="3" t="s">
        <v>48</v>
      </c>
      <c r="F78" s="3" t="s">
        <v>1114</v>
      </c>
      <c r="G78" s="3" t="s">
        <v>855</v>
      </c>
      <c r="H78" s="3" t="s">
        <v>1115</v>
      </c>
      <c r="I78" s="3">
        <v>3</v>
      </c>
      <c r="J78" s="3"/>
      <c r="K78" s="3"/>
      <c r="L78" s="3"/>
      <c r="M78" s="3"/>
      <c r="N78" s="3"/>
      <c r="O78" s="3">
        <v>66</v>
      </c>
      <c r="P78" s="3">
        <v>22</v>
      </c>
      <c r="Q78" s="3">
        <v>19</v>
      </c>
      <c r="R78" s="5">
        <v>0.33979999999999999</v>
      </c>
    </row>
    <row r="79" spans="1:18">
      <c r="A79" s="3" t="s">
        <v>1135</v>
      </c>
      <c r="B79" s="3"/>
      <c r="C79" s="3">
        <v>240</v>
      </c>
      <c r="D79" s="3">
        <v>2</v>
      </c>
      <c r="E79" s="3" t="s">
        <v>59</v>
      </c>
      <c r="F79" s="3" t="s">
        <v>1232</v>
      </c>
      <c r="G79" s="3" t="s">
        <v>29</v>
      </c>
      <c r="H79" s="3" t="s">
        <v>39</v>
      </c>
      <c r="I79" s="3">
        <v>2</v>
      </c>
      <c r="J79" s="3">
        <v>16</v>
      </c>
      <c r="K79" s="3"/>
      <c r="L79" s="3"/>
      <c r="M79" s="3"/>
      <c r="N79" s="3"/>
      <c r="O79" s="3">
        <v>153</v>
      </c>
      <c r="P79" s="3">
        <v>67</v>
      </c>
      <c r="Q79" s="3">
        <v>9</v>
      </c>
      <c r="R79" s="5">
        <v>0.34129999999999999</v>
      </c>
    </row>
    <row r="80" spans="1:18">
      <c r="A80" s="3" t="s">
        <v>1130</v>
      </c>
      <c r="B80" s="3"/>
      <c r="C80" s="3">
        <v>28</v>
      </c>
      <c r="D80" s="3">
        <v>5</v>
      </c>
      <c r="E80" s="3" t="s">
        <v>236</v>
      </c>
      <c r="F80" s="3" t="s">
        <v>3890</v>
      </c>
      <c r="G80" s="3" t="s">
        <v>3666</v>
      </c>
      <c r="H80" s="3" t="s">
        <v>54</v>
      </c>
      <c r="I80" s="3">
        <v>5</v>
      </c>
      <c r="J80" s="3"/>
      <c r="K80" s="4">
        <v>3478</v>
      </c>
      <c r="L80" s="3">
        <v>36</v>
      </c>
      <c r="M80" s="3" t="s">
        <v>24</v>
      </c>
      <c r="N80" s="3" t="s">
        <v>1434</v>
      </c>
      <c r="O80" s="3">
        <v>17</v>
      </c>
      <c r="P80" s="3">
        <v>4</v>
      </c>
      <c r="Q80" s="3">
        <v>5</v>
      </c>
      <c r="R80" s="5">
        <v>0.37930000000000003</v>
      </c>
    </row>
    <row r="81" spans="1:18">
      <c r="A81" s="3" t="s">
        <v>1132</v>
      </c>
      <c r="B81" s="3"/>
      <c r="C81" s="3">
        <v>3</v>
      </c>
      <c r="D81" s="3">
        <v>1</v>
      </c>
      <c r="E81" s="3" t="s">
        <v>422</v>
      </c>
      <c r="F81" s="3" t="s">
        <v>423</v>
      </c>
      <c r="G81" s="3" t="s">
        <v>424</v>
      </c>
      <c r="H81" s="3" t="s">
        <v>376</v>
      </c>
      <c r="I81" s="3">
        <v>1</v>
      </c>
      <c r="J81" s="3"/>
      <c r="K81" s="3">
        <v>0</v>
      </c>
      <c r="L81" s="3">
        <v>1</v>
      </c>
      <c r="M81" s="3"/>
      <c r="N81" s="3" t="s">
        <v>425</v>
      </c>
      <c r="O81" s="3">
        <v>3</v>
      </c>
      <c r="P81" s="3">
        <v>1</v>
      </c>
      <c r="Q81" s="3">
        <v>1</v>
      </c>
      <c r="R81" s="5">
        <v>0.40029999999999999</v>
      </c>
    </row>
    <row r="82" spans="1:18">
      <c r="A82" s="3" t="s">
        <v>1124</v>
      </c>
      <c r="B82" s="3"/>
      <c r="C82" s="3">
        <v>3</v>
      </c>
      <c r="D82" s="3">
        <v>1</v>
      </c>
      <c r="E82" s="3" t="s">
        <v>422</v>
      </c>
      <c r="F82" s="3" t="s">
        <v>423</v>
      </c>
      <c r="G82" s="3" t="s">
        <v>424</v>
      </c>
      <c r="H82" s="3" t="s">
        <v>376</v>
      </c>
      <c r="I82" s="3">
        <v>1</v>
      </c>
      <c r="J82" s="3"/>
      <c r="K82" s="3">
        <v>0</v>
      </c>
      <c r="L82" s="3">
        <v>1</v>
      </c>
      <c r="M82" s="3"/>
      <c r="N82" s="3" t="s">
        <v>425</v>
      </c>
      <c r="O82" s="3">
        <v>3</v>
      </c>
      <c r="P82" s="3">
        <v>1</v>
      </c>
      <c r="Q82" s="3">
        <v>1</v>
      </c>
      <c r="R82" s="5">
        <v>0.40029999999999999</v>
      </c>
    </row>
    <row r="83" spans="1:18">
      <c r="A83" s="3" t="s">
        <v>1124</v>
      </c>
      <c r="B83" s="3"/>
      <c r="C83" s="3">
        <v>10</v>
      </c>
      <c r="D83" s="3">
        <v>1</v>
      </c>
      <c r="E83" s="3" t="s">
        <v>70</v>
      </c>
      <c r="F83" s="3" t="s">
        <v>3869</v>
      </c>
      <c r="G83" s="3" t="s">
        <v>3666</v>
      </c>
      <c r="H83" s="3" t="s">
        <v>852</v>
      </c>
      <c r="I83" s="3">
        <v>1</v>
      </c>
      <c r="J83" s="3"/>
      <c r="K83" s="3"/>
      <c r="L83" s="3"/>
      <c r="M83" s="3"/>
      <c r="N83" s="3"/>
      <c r="O83" s="3">
        <v>9</v>
      </c>
      <c r="P83" s="3">
        <v>2</v>
      </c>
      <c r="Q83" s="3">
        <v>6</v>
      </c>
      <c r="R83" s="5">
        <v>0.40160000000000001</v>
      </c>
    </row>
    <row r="84" spans="1:18">
      <c r="A84" s="3" t="s">
        <v>1124</v>
      </c>
      <c r="B84" s="3"/>
      <c r="C84" s="3">
        <v>328</v>
      </c>
      <c r="D84" s="3">
        <v>52</v>
      </c>
      <c r="E84" s="3" t="s">
        <v>533</v>
      </c>
      <c r="F84" s="3" t="s">
        <v>1242</v>
      </c>
      <c r="G84" s="3" t="s">
        <v>29</v>
      </c>
      <c r="H84" s="3" t="s">
        <v>318</v>
      </c>
      <c r="I84" s="3">
        <v>52</v>
      </c>
      <c r="J84" s="3"/>
      <c r="K84" s="3"/>
      <c r="L84" s="3"/>
      <c r="M84" s="3"/>
      <c r="N84" s="3"/>
      <c r="O84" s="3">
        <v>286</v>
      </c>
      <c r="P84" s="3">
        <v>93</v>
      </c>
      <c r="Q84" s="3">
        <v>2</v>
      </c>
      <c r="R84" s="5">
        <v>0.40250000000000002</v>
      </c>
    </row>
    <row r="85" spans="1:18">
      <c r="A85" s="3" t="s">
        <v>1127</v>
      </c>
      <c r="B85" s="3"/>
      <c r="C85" s="3">
        <v>14</v>
      </c>
      <c r="D85" s="3">
        <v>3</v>
      </c>
      <c r="E85" s="3" t="s">
        <v>70</v>
      </c>
      <c r="F85" s="3" t="s">
        <v>825</v>
      </c>
      <c r="G85" s="3" t="s">
        <v>826</v>
      </c>
      <c r="H85" s="3" t="s">
        <v>23</v>
      </c>
      <c r="I85" s="3">
        <v>3</v>
      </c>
      <c r="J85" s="3"/>
      <c r="K85" s="3">
        <v>0</v>
      </c>
      <c r="L85" s="3">
        <v>3</v>
      </c>
      <c r="M85" s="3"/>
      <c r="N85" s="3" t="s">
        <v>40</v>
      </c>
      <c r="O85" s="3">
        <v>12</v>
      </c>
      <c r="P85" s="3">
        <v>7</v>
      </c>
      <c r="Q85" s="3">
        <v>3</v>
      </c>
      <c r="R85" s="5">
        <v>0.4289</v>
      </c>
    </row>
    <row r="86" spans="1:18">
      <c r="A86" s="3" t="s">
        <v>4105</v>
      </c>
      <c r="B86" s="3"/>
      <c r="C86" s="3">
        <v>26</v>
      </c>
      <c r="D86" s="3">
        <v>1</v>
      </c>
      <c r="E86" s="3" t="s">
        <v>59</v>
      </c>
      <c r="F86" s="3" t="s">
        <v>963</v>
      </c>
      <c r="G86" s="3" t="s">
        <v>131</v>
      </c>
      <c r="H86" s="3" t="s">
        <v>132</v>
      </c>
      <c r="I86" s="3">
        <v>1</v>
      </c>
      <c r="J86" s="3">
        <v>39</v>
      </c>
      <c r="K86" s="3">
        <v>0</v>
      </c>
      <c r="L86" s="3">
        <v>3</v>
      </c>
      <c r="M86" s="3"/>
      <c r="N86" s="3" t="s">
        <v>25</v>
      </c>
      <c r="O86" s="3">
        <v>15</v>
      </c>
      <c r="P86" s="3">
        <v>3</v>
      </c>
      <c r="Q86" s="3">
        <v>3</v>
      </c>
      <c r="R86" s="5">
        <v>0.44629999999999997</v>
      </c>
    </row>
    <row r="87" spans="1:18">
      <c r="A87" s="3" t="s">
        <v>1122</v>
      </c>
      <c r="B87" s="3"/>
      <c r="C87" s="3">
        <v>155</v>
      </c>
      <c r="D87" s="3">
        <v>16</v>
      </c>
      <c r="E87" s="3" t="s">
        <v>371</v>
      </c>
      <c r="F87" s="3" t="s">
        <v>1207</v>
      </c>
      <c r="G87" s="3" t="s">
        <v>681</v>
      </c>
      <c r="H87" s="3" t="s">
        <v>23</v>
      </c>
      <c r="I87" s="3">
        <v>16</v>
      </c>
      <c r="J87" s="3"/>
      <c r="K87" s="3">
        <v>0</v>
      </c>
      <c r="L87" s="3">
        <v>3</v>
      </c>
      <c r="M87" s="3"/>
      <c r="N87" s="3" t="s">
        <v>40</v>
      </c>
      <c r="O87" s="3">
        <v>132</v>
      </c>
      <c r="P87" s="3">
        <v>34</v>
      </c>
      <c r="Q87" s="3">
        <v>2</v>
      </c>
      <c r="R87" s="5">
        <v>0.44950000000000001</v>
      </c>
    </row>
    <row r="88" spans="1:18">
      <c r="A88" s="3" t="s">
        <v>1118</v>
      </c>
      <c r="B88" s="3"/>
      <c r="C88" s="3">
        <v>155</v>
      </c>
      <c r="D88" s="3">
        <v>16</v>
      </c>
      <c r="E88" s="3" t="s">
        <v>371</v>
      </c>
      <c r="F88" s="3" t="s">
        <v>1207</v>
      </c>
      <c r="G88" s="3" t="s">
        <v>681</v>
      </c>
      <c r="H88" s="3" t="s">
        <v>23</v>
      </c>
      <c r="I88" s="3">
        <v>16</v>
      </c>
      <c r="J88" s="3"/>
      <c r="K88" s="3">
        <v>0</v>
      </c>
      <c r="L88" s="3">
        <v>3</v>
      </c>
      <c r="M88" s="3"/>
      <c r="N88" s="3" t="s">
        <v>40</v>
      </c>
      <c r="O88" s="3">
        <v>132</v>
      </c>
      <c r="P88" s="3">
        <v>34</v>
      </c>
      <c r="Q88" s="3">
        <v>2</v>
      </c>
      <c r="R88" s="5">
        <v>0.44950000000000001</v>
      </c>
    </row>
    <row r="89" spans="1:18">
      <c r="A89" s="3" t="s">
        <v>1120</v>
      </c>
      <c r="B89" s="3"/>
      <c r="C89" s="3">
        <v>127</v>
      </c>
      <c r="D89" s="3">
        <v>5</v>
      </c>
      <c r="E89" s="3" t="s">
        <v>236</v>
      </c>
      <c r="F89" s="3" t="s">
        <v>1190</v>
      </c>
      <c r="G89" s="3" t="s">
        <v>29</v>
      </c>
      <c r="H89" s="3" t="s">
        <v>23</v>
      </c>
      <c r="I89" s="3">
        <v>5</v>
      </c>
      <c r="J89" s="3">
        <v>12</v>
      </c>
      <c r="K89" s="3">
        <v>0</v>
      </c>
      <c r="L89" s="3">
        <v>1</v>
      </c>
      <c r="M89" s="3"/>
      <c r="N89" s="3" t="s">
        <v>40</v>
      </c>
      <c r="O89" s="3">
        <v>98</v>
      </c>
      <c r="P89" s="3">
        <v>35</v>
      </c>
      <c r="Q89" s="3">
        <v>33</v>
      </c>
      <c r="R89" s="5">
        <v>0.4728</v>
      </c>
    </row>
    <row r="90" spans="1:18">
      <c r="A90" s="3" t="s">
        <v>2860</v>
      </c>
      <c r="B90" s="3"/>
      <c r="C90" s="3">
        <v>204</v>
      </c>
      <c r="D90" s="3">
        <v>10</v>
      </c>
      <c r="E90" s="3" t="s">
        <v>88</v>
      </c>
      <c r="F90" s="3" t="s">
        <v>1226</v>
      </c>
      <c r="G90" s="3" t="s">
        <v>29</v>
      </c>
      <c r="H90" s="3"/>
      <c r="I90" s="3">
        <v>10</v>
      </c>
      <c r="J90" s="3">
        <v>16</v>
      </c>
      <c r="K90" s="3"/>
      <c r="L90" s="3"/>
      <c r="M90" s="3"/>
      <c r="N90" s="3"/>
      <c r="O90" s="3">
        <v>198</v>
      </c>
      <c r="P90" s="3">
        <v>36</v>
      </c>
      <c r="Q90" s="3">
        <v>3</v>
      </c>
      <c r="R90" s="5">
        <v>0.48320000000000002</v>
      </c>
    </row>
    <row r="91" spans="1:18">
      <c r="A91" s="3" t="s">
        <v>1116</v>
      </c>
      <c r="B91" s="3"/>
      <c r="C91" s="3">
        <v>149</v>
      </c>
      <c r="D91" s="3">
        <v>10</v>
      </c>
      <c r="E91" s="3" t="s">
        <v>212</v>
      </c>
      <c r="F91" s="3" t="s">
        <v>3898</v>
      </c>
      <c r="G91" s="3" t="s">
        <v>3899</v>
      </c>
      <c r="H91" s="3" t="s">
        <v>39</v>
      </c>
      <c r="I91" s="3">
        <v>10</v>
      </c>
      <c r="J91" s="3"/>
      <c r="K91" s="3"/>
      <c r="L91" s="3"/>
      <c r="M91" s="3"/>
      <c r="N91" s="3"/>
      <c r="O91" s="3">
        <v>143</v>
      </c>
      <c r="P91" s="3">
        <v>36</v>
      </c>
      <c r="Q91" s="3">
        <v>3</v>
      </c>
      <c r="R91" s="5">
        <v>0.53500000000000003</v>
      </c>
    </row>
    <row r="92" spans="1:18">
      <c r="A92" s="3" t="s">
        <v>1113</v>
      </c>
      <c r="B92" s="3"/>
      <c r="C92" s="3">
        <v>46</v>
      </c>
      <c r="D92" s="3">
        <v>8</v>
      </c>
      <c r="E92" s="3" t="s">
        <v>412</v>
      </c>
      <c r="F92" s="3" t="s">
        <v>2845</v>
      </c>
      <c r="G92" s="3" t="s">
        <v>2405</v>
      </c>
      <c r="H92" s="3" t="s">
        <v>39</v>
      </c>
      <c r="I92" s="3">
        <v>8</v>
      </c>
      <c r="J92" s="3"/>
      <c r="K92" s="3"/>
      <c r="L92" s="3"/>
      <c r="M92" s="3"/>
      <c r="N92" s="3"/>
      <c r="O92" s="3">
        <v>36</v>
      </c>
      <c r="P92" s="3">
        <v>14</v>
      </c>
      <c r="Q92" s="3">
        <v>10</v>
      </c>
      <c r="R92" s="5">
        <v>0.54200000000000004</v>
      </c>
    </row>
    <row r="93" spans="1:18">
      <c r="A93" s="3" t="s">
        <v>1113</v>
      </c>
      <c r="B93" s="3"/>
      <c r="C93" s="3">
        <v>199</v>
      </c>
      <c r="D93" s="3">
        <v>10</v>
      </c>
      <c r="E93" s="3" t="s">
        <v>48</v>
      </c>
      <c r="F93" s="3" t="s">
        <v>1224</v>
      </c>
      <c r="G93" s="3" t="s">
        <v>29</v>
      </c>
      <c r="H93" s="3" t="s">
        <v>39</v>
      </c>
      <c r="I93" s="3">
        <v>10</v>
      </c>
      <c r="J93" s="3">
        <v>1</v>
      </c>
      <c r="K93" s="3"/>
      <c r="L93" s="3"/>
      <c r="M93" s="3"/>
      <c r="N93" s="3"/>
      <c r="O93" s="3">
        <v>160</v>
      </c>
      <c r="P93" s="3">
        <v>82</v>
      </c>
      <c r="Q93" s="3">
        <v>15</v>
      </c>
      <c r="R93" s="5">
        <v>0.57679999999999998</v>
      </c>
    </row>
    <row r="94" spans="1:18">
      <c r="A94" s="3" t="s">
        <v>3891</v>
      </c>
      <c r="B94" s="3"/>
      <c r="C94" s="3">
        <v>253</v>
      </c>
      <c r="D94" s="3">
        <v>20</v>
      </c>
      <c r="E94" s="3" t="s">
        <v>70</v>
      </c>
      <c r="F94" s="3" t="s">
        <v>1236</v>
      </c>
      <c r="G94" s="3" t="s">
        <v>131</v>
      </c>
      <c r="H94" s="3" t="s">
        <v>39</v>
      </c>
      <c r="I94" s="3">
        <v>20</v>
      </c>
      <c r="J94" s="3">
        <v>16</v>
      </c>
      <c r="K94" s="3"/>
      <c r="L94" s="3"/>
      <c r="M94" s="3"/>
      <c r="N94" s="3"/>
      <c r="O94" s="3">
        <v>219</v>
      </c>
      <c r="P94" s="3">
        <v>71</v>
      </c>
      <c r="Q94" s="3">
        <v>13</v>
      </c>
      <c r="R94" s="5">
        <v>0.60709999999999997</v>
      </c>
    </row>
    <row r="95" spans="1:18">
      <c r="A95" s="3" t="s">
        <v>4102</v>
      </c>
      <c r="B95" s="3"/>
      <c r="C95" s="3">
        <v>49</v>
      </c>
      <c r="D95" s="3">
        <v>1</v>
      </c>
      <c r="E95" s="3" t="s">
        <v>324</v>
      </c>
      <c r="F95" s="3" t="s">
        <v>1086</v>
      </c>
      <c r="G95" s="3" t="s">
        <v>131</v>
      </c>
      <c r="H95" s="3" t="s">
        <v>1087</v>
      </c>
      <c r="I95" s="3">
        <v>1</v>
      </c>
      <c r="J95" s="3">
        <v>20</v>
      </c>
      <c r="K95" s="3"/>
      <c r="L95" s="3"/>
      <c r="M95" s="3"/>
      <c r="N95" s="3"/>
      <c r="O95" s="3">
        <v>45</v>
      </c>
      <c r="P95" s="3">
        <v>16</v>
      </c>
      <c r="Q95" s="3">
        <v>8</v>
      </c>
      <c r="R95" s="5">
        <v>0.69920000000000004</v>
      </c>
    </row>
    <row r="96" spans="1:18">
      <c r="A96" s="3" t="s">
        <v>1109</v>
      </c>
      <c r="B96" s="3"/>
      <c r="C96" s="3">
        <v>240</v>
      </c>
      <c r="D96" s="3">
        <v>22</v>
      </c>
      <c r="E96" s="3" t="s">
        <v>476</v>
      </c>
      <c r="F96" s="3" t="s">
        <v>1234</v>
      </c>
      <c r="G96" s="3" t="s">
        <v>29</v>
      </c>
      <c r="H96" s="3" t="s">
        <v>39</v>
      </c>
      <c r="I96" s="3">
        <v>22</v>
      </c>
      <c r="J96" s="3"/>
      <c r="K96" s="3"/>
      <c r="L96" s="3"/>
      <c r="M96" s="3"/>
      <c r="N96" s="3"/>
      <c r="O96" s="3">
        <v>218</v>
      </c>
      <c r="P96" s="3">
        <v>32</v>
      </c>
      <c r="Q96" s="3">
        <v>20</v>
      </c>
      <c r="R96" s="5">
        <v>1.0355000000000001</v>
      </c>
    </row>
    <row r="97" spans="1:18">
      <c r="A97" s="3" t="s">
        <v>1106</v>
      </c>
      <c r="B97" s="3"/>
      <c r="C97" s="3">
        <v>91</v>
      </c>
      <c r="D97" s="3">
        <v>4</v>
      </c>
      <c r="E97" s="3" t="s">
        <v>70</v>
      </c>
      <c r="F97" s="3" t="s">
        <v>1153</v>
      </c>
      <c r="G97" s="3" t="s">
        <v>131</v>
      </c>
      <c r="H97" s="3" t="s">
        <v>1087</v>
      </c>
      <c r="I97" s="3">
        <v>4</v>
      </c>
      <c r="J97" s="3">
        <v>14</v>
      </c>
      <c r="K97" s="3">
        <v>0</v>
      </c>
      <c r="L97" s="3">
        <v>1</v>
      </c>
      <c r="M97" s="3"/>
      <c r="N97" s="3" t="s">
        <v>77</v>
      </c>
      <c r="O97" s="3">
        <v>82</v>
      </c>
      <c r="P97" s="3">
        <v>46</v>
      </c>
      <c r="Q97" s="3">
        <v>53</v>
      </c>
      <c r="R97" s="5">
        <v>1.0991</v>
      </c>
    </row>
    <row r="98" spans="1:18">
      <c r="A98" s="3" t="s">
        <v>1111</v>
      </c>
      <c r="B98" s="3"/>
      <c r="C98" s="3">
        <v>34</v>
      </c>
      <c r="D98" s="3">
        <v>2</v>
      </c>
      <c r="E98" s="3" t="s">
        <v>27</v>
      </c>
      <c r="F98" s="3" t="s">
        <v>1019</v>
      </c>
      <c r="G98" s="3" t="s">
        <v>1020</v>
      </c>
      <c r="H98" s="3" t="s">
        <v>23</v>
      </c>
      <c r="I98" s="3">
        <v>2</v>
      </c>
      <c r="J98" s="3"/>
      <c r="K98" s="3">
        <v>0</v>
      </c>
      <c r="L98" s="3">
        <v>1</v>
      </c>
      <c r="M98" s="3"/>
      <c r="N98" s="3" t="s">
        <v>77</v>
      </c>
      <c r="O98" s="3">
        <v>32</v>
      </c>
      <c r="P98" s="3">
        <v>10</v>
      </c>
      <c r="Q98" s="3">
        <v>5</v>
      </c>
      <c r="R98" s="5">
        <v>1.1035999999999999</v>
      </c>
    </row>
    <row r="99" spans="1:18">
      <c r="A99" s="3" t="s">
        <v>1106</v>
      </c>
      <c r="B99" s="3"/>
      <c r="C99" s="3">
        <v>34</v>
      </c>
      <c r="D99" s="3">
        <v>2</v>
      </c>
      <c r="E99" s="3" t="s">
        <v>27</v>
      </c>
      <c r="F99" s="3" t="s">
        <v>1019</v>
      </c>
      <c r="G99" s="3" t="s">
        <v>1020</v>
      </c>
      <c r="H99" s="3" t="s">
        <v>23</v>
      </c>
      <c r="I99" s="3">
        <v>2</v>
      </c>
      <c r="J99" s="3"/>
      <c r="K99" s="3">
        <v>0</v>
      </c>
      <c r="L99" s="3">
        <v>1</v>
      </c>
      <c r="M99" s="3"/>
      <c r="N99" s="3" t="s">
        <v>77</v>
      </c>
      <c r="O99" s="3">
        <v>32</v>
      </c>
      <c r="P99" s="3">
        <v>10</v>
      </c>
      <c r="Q99" s="3">
        <v>5</v>
      </c>
      <c r="R99" s="5">
        <v>1.1035999999999999</v>
      </c>
    </row>
    <row r="100" spans="1:18">
      <c r="A100" s="3" t="s">
        <v>1104</v>
      </c>
      <c r="B100" s="3"/>
      <c r="C100" s="3">
        <v>523</v>
      </c>
      <c r="D100" s="3">
        <v>33</v>
      </c>
      <c r="E100" s="3" t="s">
        <v>59</v>
      </c>
      <c r="F100" s="3" t="s">
        <v>1246</v>
      </c>
      <c r="G100" s="3" t="s">
        <v>29</v>
      </c>
      <c r="H100" s="3" t="s">
        <v>132</v>
      </c>
      <c r="I100" s="3">
        <v>33</v>
      </c>
      <c r="J100" s="3">
        <v>26</v>
      </c>
      <c r="K100" s="3">
        <v>0</v>
      </c>
      <c r="L100" s="3">
        <v>9</v>
      </c>
      <c r="M100" s="3"/>
      <c r="N100" s="3" t="s">
        <v>40</v>
      </c>
      <c r="O100" s="3">
        <v>449</v>
      </c>
      <c r="P100" s="3">
        <v>92</v>
      </c>
      <c r="Q100" s="3">
        <v>57</v>
      </c>
      <c r="R100" s="5">
        <v>1.1134999999999999</v>
      </c>
    </row>
    <row r="101" spans="1:18">
      <c r="A101" s="3" t="s">
        <v>2857</v>
      </c>
      <c r="B101" s="3"/>
      <c r="C101" s="3">
        <v>65</v>
      </c>
      <c r="D101" s="3">
        <v>4</v>
      </c>
      <c r="E101" s="3" t="s">
        <v>439</v>
      </c>
      <c r="F101" s="3" t="s">
        <v>1107</v>
      </c>
      <c r="G101" s="3" t="s">
        <v>103</v>
      </c>
      <c r="H101" s="3" t="s">
        <v>1108</v>
      </c>
      <c r="I101" s="3">
        <v>4</v>
      </c>
      <c r="J101" s="3"/>
      <c r="K101" s="3"/>
      <c r="L101" s="3"/>
      <c r="M101" s="3"/>
      <c r="N101" s="3"/>
      <c r="O101" s="3">
        <v>48</v>
      </c>
      <c r="P101" s="3">
        <v>12</v>
      </c>
      <c r="Q101" s="3">
        <v>20</v>
      </c>
      <c r="R101" s="5">
        <v>1.2464999999999999</v>
      </c>
    </row>
    <row r="102" spans="1:18">
      <c r="A102" s="3" t="s">
        <v>1102</v>
      </c>
      <c r="B102" s="3"/>
      <c r="C102" s="3">
        <v>65</v>
      </c>
      <c r="D102" s="3">
        <v>4</v>
      </c>
      <c r="E102" s="3" t="s">
        <v>439</v>
      </c>
      <c r="F102" s="3" t="s">
        <v>1107</v>
      </c>
      <c r="G102" s="3" t="s">
        <v>103</v>
      </c>
      <c r="H102" s="3" t="s">
        <v>1108</v>
      </c>
      <c r="I102" s="3">
        <v>4</v>
      </c>
      <c r="J102" s="3"/>
      <c r="K102" s="3"/>
      <c r="L102" s="3"/>
      <c r="M102" s="3"/>
      <c r="N102" s="3"/>
      <c r="O102" s="3">
        <v>48</v>
      </c>
      <c r="P102" s="3">
        <v>12</v>
      </c>
      <c r="Q102" s="3">
        <v>20</v>
      </c>
      <c r="R102" s="5">
        <v>1.2464999999999999</v>
      </c>
    </row>
    <row r="103" spans="1:18">
      <c r="A103" s="3" t="s">
        <v>2855</v>
      </c>
      <c r="B103" s="3"/>
      <c r="C103" s="3">
        <v>53</v>
      </c>
      <c r="D103" s="3">
        <v>8</v>
      </c>
      <c r="E103" s="3" t="s">
        <v>925</v>
      </c>
      <c r="F103" s="3" t="s">
        <v>1103</v>
      </c>
      <c r="G103" s="3" t="s">
        <v>29</v>
      </c>
      <c r="H103" s="3" t="s">
        <v>23</v>
      </c>
      <c r="I103" s="3">
        <v>8</v>
      </c>
      <c r="J103" s="3"/>
      <c r="K103" s="3"/>
      <c r="L103" s="3"/>
      <c r="M103" s="3"/>
      <c r="N103" s="3"/>
      <c r="O103" s="3">
        <v>47</v>
      </c>
      <c r="P103" s="3">
        <v>11</v>
      </c>
      <c r="Q103" s="3">
        <v>2</v>
      </c>
      <c r="R103" s="5">
        <v>1.345</v>
      </c>
    </row>
    <row r="104" spans="1:18">
      <c r="A104" s="3" t="s">
        <v>2852</v>
      </c>
      <c r="B104" s="3"/>
      <c r="C104" s="3">
        <v>70</v>
      </c>
      <c r="D104" s="3">
        <v>1</v>
      </c>
      <c r="E104" s="3" t="s">
        <v>163</v>
      </c>
      <c r="F104" s="3" t="s">
        <v>3892</v>
      </c>
      <c r="G104" s="3" t="s">
        <v>3745</v>
      </c>
      <c r="H104" s="3" t="s">
        <v>39</v>
      </c>
      <c r="I104" s="3">
        <v>1</v>
      </c>
      <c r="J104" s="3"/>
      <c r="K104" s="3"/>
      <c r="L104" s="3"/>
      <c r="M104" s="3"/>
      <c r="N104" s="3"/>
      <c r="O104" s="3">
        <v>67</v>
      </c>
      <c r="P104" s="3">
        <v>15</v>
      </c>
      <c r="Q104" s="3">
        <v>4</v>
      </c>
      <c r="R104" s="5">
        <v>2.2359</v>
      </c>
    </row>
    <row r="105" spans="1:18">
      <c r="A105" s="3" t="s">
        <v>1100</v>
      </c>
      <c r="B105" s="3"/>
      <c r="C105" s="3">
        <v>139</v>
      </c>
      <c r="D105" s="3">
        <v>16</v>
      </c>
      <c r="E105" s="3" t="s">
        <v>1200</v>
      </c>
      <c r="F105" s="3" t="s">
        <v>1201</v>
      </c>
      <c r="G105" s="3" t="s">
        <v>131</v>
      </c>
      <c r="H105" s="3" t="s">
        <v>23</v>
      </c>
      <c r="I105" s="3">
        <v>16</v>
      </c>
      <c r="J105" s="3"/>
      <c r="K105" s="3"/>
      <c r="L105" s="3"/>
      <c r="M105" s="3"/>
      <c r="N105" s="3"/>
      <c r="O105" s="3">
        <v>77</v>
      </c>
      <c r="P105" s="3">
        <v>34</v>
      </c>
      <c r="Q105" s="3">
        <v>40</v>
      </c>
      <c r="R105" s="5">
        <v>2.4578000000000002</v>
      </c>
    </row>
    <row r="106" spans="1:18">
      <c r="A106" s="3" t="s">
        <v>1098</v>
      </c>
      <c r="B106" s="3"/>
      <c r="C106" s="3">
        <v>65</v>
      </c>
      <c r="D106" s="3">
        <v>10</v>
      </c>
      <c r="E106" s="3" t="s">
        <v>952</v>
      </c>
      <c r="F106" s="3" t="s">
        <v>1110</v>
      </c>
      <c r="G106" s="3" t="s">
        <v>29</v>
      </c>
      <c r="H106" s="3" t="s">
        <v>852</v>
      </c>
      <c r="I106" s="3">
        <v>10</v>
      </c>
      <c r="J106" s="3"/>
      <c r="K106" s="3"/>
      <c r="L106" s="3"/>
      <c r="M106" s="3"/>
      <c r="N106" s="3"/>
      <c r="O106" s="3">
        <v>58</v>
      </c>
      <c r="P106" s="3">
        <v>15</v>
      </c>
      <c r="Q106" s="3">
        <v>1</v>
      </c>
      <c r="R106" s="5">
        <v>3.1703999999999999</v>
      </c>
    </row>
    <row r="107" spans="1:18">
      <c r="A107" s="3" t="s">
        <v>2850</v>
      </c>
      <c r="B107" s="3"/>
      <c r="C107" s="3">
        <v>29</v>
      </c>
      <c r="D107" s="3">
        <v>2</v>
      </c>
      <c r="E107" s="3" t="s">
        <v>70</v>
      </c>
      <c r="F107" s="3" t="s">
        <v>2834</v>
      </c>
      <c r="G107" s="3" t="s">
        <v>2414</v>
      </c>
      <c r="H107" s="3"/>
      <c r="I107" s="3">
        <v>2</v>
      </c>
      <c r="J107" s="3"/>
      <c r="K107" s="3"/>
      <c r="L107" s="3"/>
      <c r="M107" s="3"/>
      <c r="N107" s="3"/>
      <c r="O107" s="3">
        <v>27</v>
      </c>
      <c r="P107" s="3">
        <v>10</v>
      </c>
      <c r="Q107" s="3">
        <v>2</v>
      </c>
      <c r="R107" s="5">
        <v>4.6536999999999997</v>
      </c>
    </row>
    <row r="108" spans="1:18">
      <c r="A108" s="3" t="s">
        <v>1096</v>
      </c>
      <c r="B108" s="3"/>
      <c r="C108" s="3">
        <v>76</v>
      </c>
      <c r="D108" s="3">
        <v>8</v>
      </c>
      <c r="E108" s="3" t="s">
        <v>307</v>
      </c>
      <c r="F108" s="3" t="s">
        <v>1123</v>
      </c>
      <c r="G108" s="3" t="s">
        <v>29</v>
      </c>
      <c r="H108" s="3" t="s">
        <v>95</v>
      </c>
      <c r="I108" s="3">
        <v>8</v>
      </c>
      <c r="J108" s="3">
        <v>12</v>
      </c>
      <c r="K108" s="3"/>
      <c r="L108" s="3"/>
      <c r="M108" s="3"/>
      <c r="N108" s="3"/>
      <c r="O108" s="3">
        <v>55</v>
      </c>
      <c r="P108" s="3">
        <v>25</v>
      </c>
      <c r="Q108" s="3">
        <v>1</v>
      </c>
      <c r="R108" s="5">
        <v>6.1372999999999998</v>
      </c>
    </row>
    <row r="109" spans="1:18">
      <c r="A109" s="3" t="s">
        <v>1090</v>
      </c>
      <c r="B109" s="3"/>
      <c r="C109" s="3">
        <v>2</v>
      </c>
      <c r="D109" s="3">
        <v>1</v>
      </c>
      <c r="E109" s="3" t="s">
        <v>73</v>
      </c>
      <c r="F109" s="3" t="s">
        <v>320</v>
      </c>
      <c r="G109" s="3" t="s">
        <v>29</v>
      </c>
      <c r="H109" s="3" t="s">
        <v>39</v>
      </c>
      <c r="I109" s="3">
        <v>1</v>
      </c>
      <c r="J109" s="3">
        <v>12</v>
      </c>
      <c r="K109" s="3"/>
      <c r="L109" s="3"/>
      <c r="M109" s="3"/>
      <c r="N109" s="3"/>
      <c r="O109" s="3">
        <v>2</v>
      </c>
      <c r="P109" s="3">
        <v>1</v>
      </c>
      <c r="Q109" s="3">
        <v>1</v>
      </c>
      <c r="R109" s="3"/>
    </row>
    <row r="110" spans="1:18">
      <c r="A110" s="3" t="s">
        <v>1090</v>
      </c>
      <c r="B110" s="3"/>
      <c r="C110" s="3">
        <v>2</v>
      </c>
      <c r="D110" s="3">
        <v>1</v>
      </c>
      <c r="E110" s="3" t="s">
        <v>371</v>
      </c>
      <c r="F110" s="3" t="s">
        <v>3774</v>
      </c>
      <c r="G110" s="3" t="s">
        <v>3666</v>
      </c>
      <c r="H110" s="3"/>
      <c r="I110" s="3">
        <v>1</v>
      </c>
      <c r="J110" s="3"/>
      <c r="K110" s="3"/>
      <c r="L110" s="3"/>
      <c r="M110" s="3"/>
      <c r="N110" s="3"/>
      <c r="O110" s="3">
        <v>2</v>
      </c>
      <c r="P110" s="3">
        <v>1</v>
      </c>
      <c r="Q110" s="3">
        <v>1</v>
      </c>
      <c r="R110" s="3"/>
    </row>
    <row r="111" spans="1:18">
      <c r="A111" s="3" t="s">
        <v>1090</v>
      </c>
      <c r="B111" s="3"/>
      <c r="C111" s="3">
        <v>2</v>
      </c>
      <c r="D111" s="3">
        <v>1</v>
      </c>
      <c r="E111" s="3" t="s">
        <v>149</v>
      </c>
      <c r="F111" s="3" t="s">
        <v>4043</v>
      </c>
      <c r="G111" s="3" t="s">
        <v>4044</v>
      </c>
      <c r="H111" s="3" t="s">
        <v>4045</v>
      </c>
      <c r="I111" s="3">
        <v>1</v>
      </c>
      <c r="J111" s="3"/>
      <c r="K111" s="3"/>
      <c r="L111" s="3"/>
      <c r="M111" s="3"/>
      <c r="N111" s="3"/>
      <c r="O111" s="3">
        <v>2</v>
      </c>
      <c r="P111" s="3">
        <v>1</v>
      </c>
      <c r="Q111" s="3">
        <v>1</v>
      </c>
      <c r="R111" s="3"/>
    </row>
    <row r="112" spans="1:18">
      <c r="A112" s="3" t="s">
        <v>1094</v>
      </c>
      <c r="B112" s="3"/>
      <c r="C112" s="3">
        <v>12</v>
      </c>
      <c r="D112" s="3">
        <v>1</v>
      </c>
      <c r="E112" s="3" t="s">
        <v>792</v>
      </c>
      <c r="F112" s="3" t="s">
        <v>793</v>
      </c>
      <c r="G112" s="3" t="s">
        <v>29</v>
      </c>
      <c r="H112" s="3" t="s">
        <v>39</v>
      </c>
      <c r="I112" s="3">
        <v>1</v>
      </c>
      <c r="J112" s="3"/>
      <c r="K112" s="3"/>
      <c r="L112" s="3"/>
      <c r="M112" s="3"/>
      <c r="N112" s="3"/>
      <c r="O112" s="3">
        <v>12</v>
      </c>
      <c r="P112" s="3">
        <v>1</v>
      </c>
      <c r="Q112" s="3">
        <v>1</v>
      </c>
      <c r="R112" s="3"/>
    </row>
    <row r="113" spans="1:18">
      <c r="A113" s="3" t="s">
        <v>1088</v>
      </c>
      <c r="B113" s="3"/>
      <c r="C113" s="3">
        <v>41</v>
      </c>
      <c r="D113" s="3">
        <v>6</v>
      </c>
      <c r="E113" s="3" t="s">
        <v>134</v>
      </c>
      <c r="F113" s="3" t="s">
        <v>1045</v>
      </c>
      <c r="G113" s="3" t="s">
        <v>29</v>
      </c>
      <c r="H113" s="3" t="s">
        <v>39</v>
      </c>
      <c r="I113" s="3">
        <v>6</v>
      </c>
      <c r="J113" s="3"/>
      <c r="K113" s="3"/>
      <c r="L113" s="3"/>
      <c r="M113" s="3"/>
      <c r="N113" s="3"/>
      <c r="O113" s="3">
        <v>40</v>
      </c>
      <c r="P113" s="3">
        <v>1</v>
      </c>
      <c r="Q113" s="3">
        <v>1</v>
      </c>
      <c r="R113" s="3"/>
    </row>
    <row r="114" spans="1:18">
      <c r="A114" s="3" t="s">
        <v>1085</v>
      </c>
      <c r="B114" s="3"/>
      <c r="C114" s="3">
        <v>4</v>
      </c>
      <c r="D114" s="3">
        <v>1</v>
      </c>
      <c r="E114" s="3" t="s">
        <v>70</v>
      </c>
      <c r="F114" s="3" t="s">
        <v>3836</v>
      </c>
      <c r="G114" s="3" t="s">
        <v>3666</v>
      </c>
      <c r="H114" s="3"/>
      <c r="I114" s="3">
        <v>1</v>
      </c>
      <c r="J114" s="3"/>
      <c r="K114" s="3"/>
      <c r="L114" s="3"/>
      <c r="M114" s="3"/>
      <c r="N114" s="3"/>
      <c r="O114" s="3">
        <v>4</v>
      </c>
      <c r="P114" s="3">
        <v>3</v>
      </c>
      <c r="Q114" s="3">
        <v>1</v>
      </c>
      <c r="R114" s="3"/>
    </row>
    <row r="115" spans="1:18">
      <c r="A115" s="3" t="s">
        <v>1083</v>
      </c>
      <c r="B115" s="3"/>
      <c r="C115" s="3">
        <v>8</v>
      </c>
      <c r="D115" s="3">
        <v>1</v>
      </c>
      <c r="E115" s="3" t="s">
        <v>533</v>
      </c>
      <c r="F115" s="3" t="s">
        <v>2740</v>
      </c>
      <c r="G115" s="3" t="s">
        <v>2405</v>
      </c>
      <c r="H115" s="3"/>
      <c r="I115" s="3">
        <v>1</v>
      </c>
      <c r="J115" s="3"/>
      <c r="K115" s="3"/>
      <c r="L115" s="3"/>
      <c r="M115" s="3"/>
      <c r="N115" s="3"/>
      <c r="O115" s="3">
        <v>5</v>
      </c>
      <c r="P115" s="3">
        <v>3</v>
      </c>
      <c r="Q115" s="3">
        <v>1</v>
      </c>
      <c r="R115" s="3"/>
    </row>
    <row r="116" spans="1:18">
      <c r="A116" s="3" t="s">
        <v>1081</v>
      </c>
      <c r="B116" s="3"/>
      <c r="C116" s="3">
        <v>8</v>
      </c>
      <c r="D116" s="3">
        <v>2</v>
      </c>
      <c r="E116" s="3" t="s">
        <v>893</v>
      </c>
      <c r="F116" s="3" t="s">
        <v>2738</v>
      </c>
      <c r="G116" s="3" t="s">
        <v>2414</v>
      </c>
      <c r="H116" s="3" t="s">
        <v>23</v>
      </c>
      <c r="I116" s="3">
        <v>2</v>
      </c>
      <c r="J116" s="3"/>
      <c r="K116" s="3"/>
      <c r="L116" s="3"/>
      <c r="M116" s="3"/>
      <c r="N116" s="3"/>
      <c r="O116" s="3">
        <v>8</v>
      </c>
      <c r="P116" s="3">
        <v>3</v>
      </c>
      <c r="Q116" s="3">
        <v>1</v>
      </c>
      <c r="R116" s="3"/>
    </row>
    <row r="117" spans="1:18">
      <c r="A117" s="3" t="s">
        <v>1077</v>
      </c>
      <c r="B117" s="3"/>
      <c r="C117" s="3">
        <v>28</v>
      </c>
      <c r="D117" s="3">
        <v>4</v>
      </c>
      <c r="E117" s="3" t="s">
        <v>983</v>
      </c>
      <c r="F117" s="3" t="s">
        <v>984</v>
      </c>
      <c r="G117" s="3" t="s">
        <v>29</v>
      </c>
      <c r="H117" s="3" t="s">
        <v>39</v>
      </c>
      <c r="I117" s="3">
        <v>4</v>
      </c>
      <c r="J117" s="3">
        <v>12</v>
      </c>
      <c r="K117" s="3"/>
      <c r="L117" s="3"/>
      <c r="M117" s="3"/>
      <c r="N117" s="3"/>
      <c r="O117" s="3">
        <v>27</v>
      </c>
      <c r="P117" s="3">
        <v>6</v>
      </c>
      <c r="Q117" s="3">
        <v>1</v>
      </c>
      <c r="R117" s="3"/>
    </row>
    <row r="118" spans="1:18">
      <c r="A118" s="3" t="s">
        <v>1073</v>
      </c>
      <c r="B118" s="3"/>
      <c r="C118" s="3">
        <v>24</v>
      </c>
      <c r="D118" s="3">
        <v>4</v>
      </c>
      <c r="E118" s="3" t="s">
        <v>636</v>
      </c>
      <c r="F118" s="3" t="s">
        <v>948</v>
      </c>
      <c r="G118" s="3" t="s">
        <v>29</v>
      </c>
      <c r="H118" s="3" t="s">
        <v>39</v>
      </c>
      <c r="I118" s="3">
        <v>4</v>
      </c>
      <c r="J118" s="3"/>
      <c r="K118" s="3"/>
      <c r="L118" s="3"/>
      <c r="M118" s="3"/>
      <c r="N118" s="3"/>
      <c r="O118" s="3">
        <v>24</v>
      </c>
      <c r="P118" s="3">
        <v>7</v>
      </c>
      <c r="Q118" s="3">
        <v>1</v>
      </c>
      <c r="R118" s="3"/>
    </row>
    <row r="119" spans="1:18">
      <c r="A119" s="3" t="s">
        <v>1073</v>
      </c>
      <c r="B119" s="3"/>
      <c r="C119" s="3">
        <v>34</v>
      </c>
      <c r="D119" s="3">
        <v>1</v>
      </c>
      <c r="E119" s="3" t="s">
        <v>653</v>
      </c>
      <c r="F119" s="3" t="s">
        <v>1024</v>
      </c>
      <c r="G119" s="3" t="s">
        <v>29</v>
      </c>
      <c r="H119" s="3" t="s">
        <v>1025</v>
      </c>
      <c r="I119" s="3">
        <v>1</v>
      </c>
      <c r="J119" s="3">
        <v>9</v>
      </c>
      <c r="K119" s="3"/>
      <c r="L119" s="3"/>
      <c r="M119" s="3"/>
      <c r="N119" s="3"/>
      <c r="O119" s="3">
        <v>29</v>
      </c>
      <c r="P119" s="3">
        <v>7</v>
      </c>
      <c r="Q119" s="3">
        <v>1</v>
      </c>
      <c r="R119" s="3"/>
    </row>
    <row r="120" spans="1:18">
      <c r="A120" s="3" t="s">
        <v>2848</v>
      </c>
      <c r="B120" s="3"/>
      <c r="C120" s="3">
        <v>26</v>
      </c>
      <c r="D120" s="3">
        <v>1</v>
      </c>
      <c r="E120" s="3" t="s">
        <v>263</v>
      </c>
      <c r="F120" s="3" t="s">
        <v>961</v>
      </c>
      <c r="G120" s="3" t="s">
        <v>29</v>
      </c>
      <c r="H120" s="3" t="s">
        <v>39</v>
      </c>
      <c r="I120" s="3">
        <v>1</v>
      </c>
      <c r="J120" s="3"/>
      <c r="K120" s="3"/>
      <c r="L120" s="3"/>
      <c r="M120" s="3"/>
      <c r="N120" s="3"/>
      <c r="O120" s="3">
        <v>23</v>
      </c>
      <c r="P120" s="3">
        <v>8</v>
      </c>
      <c r="Q120" s="3">
        <v>1</v>
      </c>
      <c r="R120" s="3"/>
    </row>
    <row r="121" spans="1:18">
      <c r="A121" s="3" t="s">
        <v>1075</v>
      </c>
      <c r="B121" s="3"/>
      <c r="C121" s="3">
        <v>38</v>
      </c>
      <c r="D121" s="3">
        <v>1</v>
      </c>
      <c r="E121" s="3" t="s">
        <v>925</v>
      </c>
      <c r="F121" s="3" t="s">
        <v>1033</v>
      </c>
      <c r="G121" s="3" t="s">
        <v>29</v>
      </c>
      <c r="H121" s="3" t="s">
        <v>318</v>
      </c>
      <c r="I121" s="3">
        <v>1</v>
      </c>
      <c r="J121" s="3">
        <v>20</v>
      </c>
      <c r="K121" s="3"/>
      <c r="L121" s="3"/>
      <c r="M121" s="3"/>
      <c r="N121" s="3"/>
      <c r="O121" s="3">
        <v>37</v>
      </c>
      <c r="P121" s="3">
        <v>8</v>
      </c>
      <c r="Q121" s="3">
        <v>1</v>
      </c>
      <c r="R121" s="3"/>
    </row>
    <row r="122" spans="1:18">
      <c r="A122" s="3" t="s">
        <v>2844</v>
      </c>
      <c r="B122" s="3"/>
      <c r="C122" s="3">
        <v>45</v>
      </c>
      <c r="D122" s="3">
        <v>5</v>
      </c>
      <c r="E122" s="3" t="s">
        <v>73</v>
      </c>
      <c r="F122" s="3" t="s">
        <v>1063</v>
      </c>
      <c r="G122" s="3" t="s">
        <v>29</v>
      </c>
      <c r="H122" s="3" t="s">
        <v>39</v>
      </c>
      <c r="I122" s="3">
        <v>5</v>
      </c>
      <c r="J122" s="3">
        <v>14</v>
      </c>
      <c r="K122" s="3"/>
      <c r="L122" s="3"/>
      <c r="M122" s="3"/>
      <c r="N122" s="3"/>
      <c r="O122" s="3">
        <v>41</v>
      </c>
      <c r="P122" s="3">
        <v>8</v>
      </c>
      <c r="Q122" s="3">
        <v>1</v>
      </c>
      <c r="R122" s="3"/>
    </row>
    <row r="123" spans="1:18">
      <c r="A123" s="3" t="s">
        <v>2846</v>
      </c>
      <c r="B123" s="3"/>
      <c r="C123" s="3">
        <v>12</v>
      </c>
      <c r="D123" s="3">
        <v>2</v>
      </c>
      <c r="E123" s="3" t="s">
        <v>2771</v>
      </c>
      <c r="F123" s="3" t="s">
        <v>2772</v>
      </c>
      <c r="G123" s="3" t="s">
        <v>2538</v>
      </c>
      <c r="H123" s="3" t="s">
        <v>39</v>
      </c>
      <c r="I123" s="3">
        <v>2</v>
      </c>
      <c r="J123" s="3"/>
      <c r="K123" s="3"/>
      <c r="L123" s="3"/>
      <c r="M123" s="3"/>
      <c r="N123" s="3"/>
      <c r="O123" s="3">
        <v>11</v>
      </c>
      <c r="P123" s="3">
        <v>9</v>
      </c>
      <c r="Q123" s="3">
        <v>1</v>
      </c>
      <c r="R123" s="3"/>
    </row>
    <row r="124" spans="1:18">
      <c r="A124" s="3" t="s">
        <v>1067</v>
      </c>
      <c r="B124" s="3"/>
      <c r="C124" s="3">
        <v>12</v>
      </c>
      <c r="D124" s="3">
        <v>2</v>
      </c>
      <c r="E124" s="3" t="s">
        <v>2771</v>
      </c>
      <c r="F124" s="3" t="s">
        <v>2772</v>
      </c>
      <c r="G124" s="3" t="s">
        <v>2538</v>
      </c>
      <c r="H124" s="3" t="s">
        <v>39</v>
      </c>
      <c r="I124" s="3">
        <v>2</v>
      </c>
      <c r="J124" s="3"/>
      <c r="K124" s="3"/>
      <c r="L124" s="3"/>
      <c r="M124" s="3"/>
      <c r="N124" s="3"/>
      <c r="O124" s="3">
        <v>11</v>
      </c>
      <c r="P124" s="3">
        <v>9</v>
      </c>
      <c r="Q124" s="3">
        <v>1</v>
      </c>
      <c r="R124" s="3"/>
    </row>
    <row r="125" spans="1:18">
      <c r="A125" s="3" t="s">
        <v>1070</v>
      </c>
      <c r="B125" s="3"/>
      <c r="C125" s="3">
        <v>26</v>
      </c>
      <c r="D125" s="3">
        <v>1</v>
      </c>
      <c r="E125" s="3" t="s">
        <v>117</v>
      </c>
      <c r="F125" s="3" t="s">
        <v>965</v>
      </c>
      <c r="G125" s="3" t="s">
        <v>29</v>
      </c>
      <c r="H125" s="3"/>
      <c r="I125" s="3">
        <v>1</v>
      </c>
      <c r="J125" s="3">
        <v>15</v>
      </c>
      <c r="K125" s="3"/>
      <c r="L125" s="3"/>
      <c r="M125" s="3"/>
      <c r="N125" s="3"/>
      <c r="O125" s="3">
        <v>26</v>
      </c>
      <c r="P125" s="3">
        <v>10</v>
      </c>
      <c r="Q125" s="3">
        <v>1</v>
      </c>
      <c r="R125" s="3"/>
    </row>
    <row r="126" spans="1:18">
      <c r="A126" s="3" t="s">
        <v>1060</v>
      </c>
      <c r="B126" s="3"/>
      <c r="C126" s="3">
        <v>43</v>
      </c>
      <c r="D126" s="3">
        <v>12</v>
      </c>
      <c r="E126" s="3" t="s">
        <v>533</v>
      </c>
      <c r="F126" s="3" t="s">
        <v>2843</v>
      </c>
      <c r="G126" s="3" t="s">
        <v>2405</v>
      </c>
      <c r="H126" s="3" t="s">
        <v>39</v>
      </c>
      <c r="I126" s="3">
        <v>12</v>
      </c>
      <c r="J126" s="3"/>
      <c r="K126" s="3">
        <v>0</v>
      </c>
      <c r="L126" s="3">
        <v>2</v>
      </c>
      <c r="M126" s="3"/>
      <c r="N126" s="3" t="s">
        <v>77</v>
      </c>
      <c r="O126" s="3">
        <v>38</v>
      </c>
      <c r="P126" s="3">
        <v>10</v>
      </c>
      <c r="Q126" s="3">
        <v>1</v>
      </c>
      <c r="R126" s="3"/>
    </row>
    <row r="127" spans="1:18">
      <c r="A127" s="3" t="s">
        <v>1064</v>
      </c>
      <c r="B127" s="3"/>
      <c r="C127" s="3">
        <v>79</v>
      </c>
      <c r="D127" s="3">
        <v>3</v>
      </c>
      <c r="E127" s="3" t="s">
        <v>1133</v>
      </c>
      <c r="F127" s="3" t="s">
        <v>1134</v>
      </c>
      <c r="G127" s="3" t="s">
        <v>29</v>
      </c>
      <c r="H127" s="3" t="s">
        <v>39</v>
      </c>
      <c r="I127" s="3">
        <v>3</v>
      </c>
      <c r="J127" s="3"/>
      <c r="K127" s="3"/>
      <c r="L127" s="3"/>
      <c r="M127" s="3"/>
      <c r="N127" s="3"/>
      <c r="O127" s="3">
        <v>36</v>
      </c>
      <c r="P127" s="3">
        <v>11</v>
      </c>
      <c r="Q127" s="3">
        <v>1</v>
      </c>
      <c r="R127" s="3"/>
    </row>
    <row r="128" spans="1:18">
      <c r="A128" s="3" t="s">
        <v>1062</v>
      </c>
      <c r="B128" s="3"/>
      <c r="C128" s="3">
        <v>77</v>
      </c>
      <c r="D128" s="3">
        <v>1</v>
      </c>
      <c r="E128" s="3" t="s">
        <v>735</v>
      </c>
      <c r="F128" s="3" t="s">
        <v>1128</v>
      </c>
      <c r="G128" s="3" t="s">
        <v>29</v>
      </c>
      <c r="H128" s="3" t="s">
        <v>1129</v>
      </c>
      <c r="I128" s="3">
        <v>1</v>
      </c>
      <c r="J128" s="3">
        <v>8</v>
      </c>
      <c r="K128" s="3"/>
      <c r="L128" s="3"/>
      <c r="M128" s="3"/>
      <c r="N128" s="3"/>
      <c r="O128" s="3">
        <v>77</v>
      </c>
      <c r="P128" s="3">
        <v>11</v>
      </c>
      <c r="Q128" s="3">
        <v>1</v>
      </c>
      <c r="R128" s="3"/>
    </row>
    <row r="129" spans="1:18">
      <c r="A129" s="3" t="s">
        <v>1058</v>
      </c>
      <c r="B129" s="3"/>
      <c r="C129" s="3">
        <v>28</v>
      </c>
      <c r="D129" s="3">
        <v>3</v>
      </c>
      <c r="E129" s="3" t="s">
        <v>59</v>
      </c>
      <c r="F129" s="3" t="s">
        <v>986</v>
      </c>
      <c r="G129" s="3" t="s">
        <v>29</v>
      </c>
      <c r="H129" s="3" t="s">
        <v>39</v>
      </c>
      <c r="I129" s="3">
        <v>3</v>
      </c>
      <c r="J129" s="3"/>
      <c r="K129" s="3">
        <v>0</v>
      </c>
      <c r="L129" s="3">
        <v>1</v>
      </c>
      <c r="M129" s="3"/>
      <c r="N129" s="3" t="s">
        <v>40</v>
      </c>
      <c r="O129" s="3">
        <v>28</v>
      </c>
      <c r="P129" s="3">
        <v>12</v>
      </c>
      <c r="Q129" s="3">
        <v>1</v>
      </c>
      <c r="R129" s="3"/>
    </row>
    <row r="130" spans="1:18">
      <c r="A130" s="3" t="s">
        <v>2842</v>
      </c>
      <c r="B130" s="3"/>
      <c r="C130" s="3">
        <v>43</v>
      </c>
      <c r="D130" s="3">
        <v>1</v>
      </c>
      <c r="E130" s="3" t="s">
        <v>653</v>
      </c>
      <c r="F130" s="3" t="s">
        <v>1057</v>
      </c>
      <c r="G130" s="3" t="s">
        <v>29</v>
      </c>
      <c r="H130" s="3" t="s">
        <v>39</v>
      </c>
      <c r="I130" s="3">
        <v>1</v>
      </c>
      <c r="J130" s="3"/>
      <c r="K130" s="3">
        <v>0</v>
      </c>
      <c r="L130" s="3">
        <v>1</v>
      </c>
      <c r="M130" s="3"/>
      <c r="N130" s="3" t="s">
        <v>25</v>
      </c>
      <c r="O130" s="3">
        <v>43</v>
      </c>
      <c r="P130" s="3">
        <v>14</v>
      </c>
      <c r="Q130" s="3">
        <v>1</v>
      </c>
      <c r="R130" s="3"/>
    </row>
    <row r="131" spans="1:18">
      <c r="A131" s="3" t="s">
        <v>1054</v>
      </c>
      <c r="B131" s="3"/>
      <c r="C131" s="3">
        <v>73</v>
      </c>
      <c r="D131" s="3">
        <v>5</v>
      </c>
      <c r="E131" s="3" t="s">
        <v>482</v>
      </c>
      <c r="F131" s="3" t="s">
        <v>1119</v>
      </c>
      <c r="G131" s="3" t="s">
        <v>29</v>
      </c>
      <c r="H131" s="3" t="s">
        <v>23</v>
      </c>
      <c r="I131" s="3">
        <v>5</v>
      </c>
      <c r="J131" s="3">
        <v>11</v>
      </c>
      <c r="K131" s="3"/>
      <c r="L131" s="3"/>
      <c r="M131" s="3"/>
      <c r="N131" s="3"/>
      <c r="O131" s="3">
        <v>65</v>
      </c>
      <c r="P131" s="3">
        <v>27</v>
      </c>
      <c r="Q131" s="3">
        <v>1</v>
      </c>
      <c r="R131" s="3"/>
    </row>
    <row r="132" spans="1:18">
      <c r="A132" s="3" t="s">
        <v>1056</v>
      </c>
      <c r="B132" s="3"/>
      <c r="C132" s="3">
        <v>13</v>
      </c>
      <c r="D132" s="3">
        <v>1</v>
      </c>
      <c r="E132" s="3" t="s">
        <v>2782</v>
      </c>
      <c r="F132" s="3" t="s">
        <v>2783</v>
      </c>
      <c r="G132" s="3" t="s">
        <v>2405</v>
      </c>
      <c r="H132" s="3" t="s">
        <v>23</v>
      </c>
      <c r="I132" s="3">
        <v>1</v>
      </c>
      <c r="J132" s="3"/>
      <c r="K132" s="3"/>
      <c r="L132" s="3"/>
      <c r="M132" s="3"/>
      <c r="N132" s="3"/>
      <c r="O132" s="3">
        <v>7</v>
      </c>
      <c r="P132" s="3">
        <v>1</v>
      </c>
      <c r="Q132" s="3">
        <v>2</v>
      </c>
      <c r="R132" s="3"/>
    </row>
    <row r="133" spans="1:18">
      <c r="A133" s="3" t="s">
        <v>1052</v>
      </c>
      <c r="B133" s="3"/>
      <c r="C133" s="3">
        <v>9</v>
      </c>
      <c r="D133" s="3">
        <v>2</v>
      </c>
      <c r="E133" s="3" t="s">
        <v>530</v>
      </c>
      <c r="F133" s="3" t="s">
        <v>2744</v>
      </c>
      <c r="G133" s="3" t="s">
        <v>2405</v>
      </c>
      <c r="H133" s="3" t="s">
        <v>23</v>
      </c>
      <c r="I133" s="3">
        <v>2</v>
      </c>
      <c r="J133" s="3"/>
      <c r="K133" s="3"/>
      <c r="L133" s="3"/>
      <c r="M133" s="3"/>
      <c r="N133" s="3"/>
      <c r="O133" s="3">
        <v>7</v>
      </c>
      <c r="P133" s="3">
        <v>1</v>
      </c>
      <c r="Q133" s="3">
        <v>2</v>
      </c>
      <c r="R133" s="3"/>
    </row>
    <row r="134" spans="1:18">
      <c r="A134" s="3" t="s">
        <v>1050</v>
      </c>
      <c r="B134" s="3"/>
      <c r="C134" s="3">
        <v>19</v>
      </c>
      <c r="D134" s="3">
        <v>2</v>
      </c>
      <c r="E134" s="3" t="s">
        <v>2818</v>
      </c>
      <c r="F134" s="3" t="s">
        <v>2819</v>
      </c>
      <c r="G134" s="3" t="s">
        <v>2414</v>
      </c>
      <c r="H134" s="3"/>
      <c r="I134" s="3">
        <v>2</v>
      </c>
      <c r="J134" s="3"/>
      <c r="K134" s="3">
        <v>0</v>
      </c>
      <c r="L134" s="3">
        <v>3</v>
      </c>
      <c r="M134" s="3"/>
      <c r="N134" s="3" t="s">
        <v>40</v>
      </c>
      <c r="O134" s="3">
        <v>14</v>
      </c>
      <c r="P134" s="3">
        <v>3</v>
      </c>
      <c r="Q134" s="3">
        <v>2</v>
      </c>
      <c r="R134" s="3"/>
    </row>
    <row r="135" spans="1:18">
      <c r="A135" s="3" t="s">
        <v>1048</v>
      </c>
      <c r="B135" s="3"/>
      <c r="C135" s="3">
        <v>22</v>
      </c>
      <c r="D135" s="3">
        <v>4</v>
      </c>
      <c r="E135" s="3" t="s">
        <v>70</v>
      </c>
      <c r="F135" s="3" t="s">
        <v>2824</v>
      </c>
      <c r="G135" s="3" t="s">
        <v>2825</v>
      </c>
      <c r="H135" s="3" t="s">
        <v>2826</v>
      </c>
      <c r="I135" s="3">
        <v>4</v>
      </c>
      <c r="J135" s="3"/>
      <c r="K135" s="3"/>
      <c r="L135" s="3"/>
      <c r="M135" s="3"/>
      <c r="N135" s="3"/>
      <c r="O135" s="3">
        <v>18</v>
      </c>
      <c r="P135" s="3">
        <v>3</v>
      </c>
      <c r="Q135" s="3">
        <v>2</v>
      </c>
      <c r="R135" s="3"/>
    </row>
    <row r="136" spans="1:18">
      <c r="A136" s="3" t="s">
        <v>1044</v>
      </c>
      <c r="B136" s="3"/>
      <c r="C136" s="3">
        <v>40</v>
      </c>
      <c r="D136" s="3">
        <v>12</v>
      </c>
      <c r="E136" s="3" t="s">
        <v>70</v>
      </c>
      <c r="F136" s="3" t="s">
        <v>2840</v>
      </c>
      <c r="G136" s="3" t="s">
        <v>2405</v>
      </c>
      <c r="H136" s="3" t="s">
        <v>2841</v>
      </c>
      <c r="I136" s="3">
        <v>12</v>
      </c>
      <c r="J136" s="3"/>
      <c r="K136" s="3"/>
      <c r="L136" s="3"/>
      <c r="M136" s="3"/>
      <c r="N136" s="3"/>
      <c r="O136" s="3">
        <v>29</v>
      </c>
      <c r="P136" s="3">
        <v>8</v>
      </c>
      <c r="Q136" s="3">
        <v>2</v>
      </c>
      <c r="R136" s="3"/>
    </row>
    <row r="137" spans="1:18">
      <c r="A137" s="3" t="s">
        <v>1046</v>
      </c>
      <c r="B137" s="3"/>
      <c r="C137" s="3">
        <v>45</v>
      </c>
      <c r="D137" s="3">
        <v>6</v>
      </c>
      <c r="E137" s="3" t="s">
        <v>1065</v>
      </c>
      <c r="F137" s="3" t="s">
        <v>1066</v>
      </c>
      <c r="G137" s="3" t="s">
        <v>29</v>
      </c>
      <c r="H137" s="3" t="s">
        <v>39</v>
      </c>
      <c r="I137" s="3">
        <v>6</v>
      </c>
      <c r="J137" s="3"/>
      <c r="K137" s="3"/>
      <c r="L137" s="3"/>
      <c r="M137" s="3"/>
      <c r="N137" s="3"/>
      <c r="O137" s="3">
        <v>42</v>
      </c>
      <c r="P137" s="3">
        <v>8</v>
      </c>
      <c r="Q137" s="3">
        <v>2</v>
      </c>
      <c r="R137" s="3"/>
    </row>
    <row r="138" spans="1:18">
      <c r="A138" s="3" t="s">
        <v>2839</v>
      </c>
      <c r="B138" s="3"/>
      <c r="C138" s="3">
        <v>81</v>
      </c>
      <c r="D138" s="3">
        <v>3</v>
      </c>
      <c r="E138" s="3" t="s">
        <v>42</v>
      </c>
      <c r="F138" s="3" t="s">
        <v>1138</v>
      </c>
      <c r="G138" s="3" t="s">
        <v>29</v>
      </c>
      <c r="H138" s="3" t="s">
        <v>23</v>
      </c>
      <c r="I138" s="3">
        <v>3</v>
      </c>
      <c r="J138" s="3">
        <v>15</v>
      </c>
      <c r="K138" s="3"/>
      <c r="L138" s="3"/>
      <c r="M138" s="3"/>
      <c r="N138" s="3"/>
      <c r="O138" s="3">
        <v>71</v>
      </c>
      <c r="P138" s="3">
        <v>11</v>
      </c>
      <c r="Q138" s="3">
        <v>2</v>
      </c>
      <c r="R138" s="3"/>
    </row>
    <row r="139" spans="1:18">
      <c r="A139" s="3" t="s">
        <v>1039</v>
      </c>
      <c r="B139" s="3"/>
      <c r="C139" s="3">
        <v>27</v>
      </c>
      <c r="D139" s="3">
        <v>1</v>
      </c>
      <c r="E139" s="3" t="s">
        <v>59</v>
      </c>
      <c r="F139" s="3" t="s">
        <v>971</v>
      </c>
      <c r="G139" s="3" t="s">
        <v>29</v>
      </c>
      <c r="H139" s="3" t="s">
        <v>39</v>
      </c>
      <c r="I139" s="3">
        <v>1</v>
      </c>
      <c r="J139" s="3"/>
      <c r="K139" s="3">
        <v>0</v>
      </c>
      <c r="L139" s="3">
        <v>2</v>
      </c>
      <c r="M139" s="3"/>
      <c r="N139" s="3" t="s">
        <v>796</v>
      </c>
      <c r="O139" s="3">
        <v>26</v>
      </c>
      <c r="P139" s="3">
        <v>14</v>
      </c>
      <c r="Q139" s="3">
        <v>2</v>
      </c>
      <c r="R139" s="3"/>
    </row>
    <row r="140" spans="1:18">
      <c r="A140" s="3" t="s">
        <v>1041</v>
      </c>
      <c r="B140" s="3"/>
      <c r="C140" s="3">
        <v>80</v>
      </c>
      <c r="D140" s="3">
        <v>8</v>
      </c>
      <c r="E140" s="3" t="s">
        <v>59</v>
      </c>
      <c r="F140" s="3" t="s">
        <v>1136</v>
      </c>
      <c r="G140" s="3" t="s">
        <v>29</v>
      </c>
      <c r="H140" s="3" t="s">
        <v>39</v>
      </c>
      <c r="I140" s="3">
        <v>8</v>
      </c>
      <c r="J140" s="3"/>
      <c r="K140" s="3"/>
      <c r="L140" s="3"/>
      <c r="M140" s="3"/>
      <c r="N140" s="3"/>
      <c r="O140" s="3">
        <v>75</v>
      </c>
      <c r="P140" s="3">
        <v>20</v>
      </c>
      <c r="Q140" s="3">
        <v>2</v>
      </c>
      <c r="R140" s="3"/>
    </row>
    <row r="141" spans="1:18">
      <c r="A141" s="3" t="s">
        <v>1041</v>
      </c>
      <c r="B141" s="3"/>
      <c r="C141" s="3">
        <v>237</v>
      </c>
      <c r="D141" s="3">
        <v>38</v>
      </c>
      <c r="E141" s="3" t="s">
        <v>1065</v>
      </c>
      <c r="F141" s="3" t="s">
        <v>1230</v>
      </c>
      <c r="G141" s="3" t="s">
        <v>29</v>
      </c>
      <c r="H141" s="3" t="s">
        <v>480</v>
      </c>
      <c r="I141" s="3">
        <v>38</v>
      </c>
      <c r="J141" s="3"/>
      <c r="K141" s="3"/>
      <c r="L141" s="3"/>
      <c r="M141" s="3"/>
      <c r="N141" s="3"/>
      <c r="O141" s="3">
        <v>217</v>
      </c>
      <c r="P141" s="3">
        <v>21</v>
      </c>
      <c r="Q141" s="3">
        <v>2</v>
      </c>
      <c r="R141" s="3"/>
    </row>
    <row r="142" spans="1:18">
      <c r="A142" s="3" t="s">
        <v>1037</v>
      </c>
      <c r="B142" s="3"/>
      <c r="C142" s="3">
        <v>4</v>
      </c>
      <c r="D142" s="3">
        <v>1</v>
      </c>
      <c r="E142" s="3" t="s">
        <v>59</v>
      </c>
      <c r="F142" s="3" t="s">
        <v>493</v>
      </c>
      <c r="G142" s="3" t="s">
        <v>131</v>
      </c>
      <c r="H142" s="3" t="s">
        <v>23</v>
      </c>
      <c r="I142" s="3">
        <v>1</v>
      </c>
      <c r="J142" s="3"/>
      <c r="K142" s="3"/>
      <c r="L142" s="3"/>
      <c r="M142" s="3"/>
      <c r="N142" s="3"/>
      <c r="O142" s="3">
        <v>4</v>
      </c>
      <c r="P142" s="3">
        <v>1</v>
      </c>
      <c r="Q142" s="3">
        <v>3</v>
      </c>
      <c r="R142" s="3"/>
    </row>
    <row r="143" spans="1:18">
      <c r="A143" s="3" t="s">
        <v>3579</v>
      </c>
      <c r="B143" s="3"/>
      <c r="C143" s="3">
        <v>8</v>
      </c>
      <c r="D143" s="3">
        <v>2</v>
      </c>
      <c r="E143" s="3" t="s">
        <v>656</v>
      </c>
      <c r="F143" s="3" t="s">
        <v>657</v>
      </c>
      <c r="G143" s="3" t="s">
        <v>53</v>
      </c>
      <c r="H143" s="3"/>
      <c r="I143" s="3">
        <v>2</v>
      </c>
      <c r="J143" s="3"/>
      <c r="K143" s="3"/>
      <c r="L143" s="3"/>
      <c r="M143" s="3"/>
      <c r="N143" s="3"/>
      <c r="O143" s="3">
        <v>8</v>
      </c>
      <c r="P143" s="3">
        <v>1</v>
      </c>
      <c r="Q143" s="3">
        <v>3</v>
      </c>
      <c r="R143" s="3"/>
    </row>
    <row r="144" spans="1:18">
      <c r="A144" s="3" t="s">
        <v>1034</v>
      </c>
      <c r="B144" s="3"/>
      <c r="C144" s="3">
        <v>14</v>
      </c>
      <c r="D144" s="3">
        <v>1</v>
      </c>
      <c r="E144" s="3" t="s">
        <v>196</v>
      </c>
      <c r="F144" s="3" t="s">
        <v>832</v>
      </c>
      <c r="G144" s="3" t="s">
        <v>29</v>
      </c>
      <c r="H144" s="3"/>
      <c r="I144" s="3">
        <v>1</v>
      </c>
      <c r="J144" s="3"/>
      <c r="K144" s="3"/>
      <c r="L144" s="3"/>
      <c r="M144" s="3"/>
      <c r="N144" s="3"/>
      <c r="O144" s="3">
        <v>14</v>
      </c>
      <c r="P144" s="3">
        <v>1</v>
      </c>
      <c r="Q144" s="3">
        <v>3</v>
      </c>
      <c r="R144" s="3"/>
    </row>
    <row r="145" spans="1:18">
      <c r="A145" s="3" t="s">
        <v>2837</v>
      </c>
      <c r="B145" s="3"/>
      <c r="C145" s="3">
        <v>13</v>
      </c>
      <c r="D145" s="3">
        <v>2</v>
      </c>
      <c r="E145" s="3" t="s">
        <v>137</v>
      </c>
      <c r="F145" s="3" t="s">
        <v>821</v>
      </c>
      <c r="G145" s="3" t="s">
        <v>29</v>
      </c>
      <c r="H145" s="3" t="s">
        <v>23</v>
      </c>
      <c r="I145" s="3">
        <v>2</v>
      </c>
      <c r="J145" s="3"/>
      <c r="K145" s="3">
        <v>0</v>
      </c>
      <c r="L145" s="3">
        <v>2</v>
      </c>
      <c r="M145" s="3"/>
      <c r="N145" s="3" t="s">
        <v>40</v>
      </c>
      <c r="O145" s="3">
        <v>11</v>
      </c>
      <c r="P145" s="3">
        <v>2</v>
      </c>
      <c r="Q145" s="3">
        <v>3</v>
      </c>
      <c r="R145" s="3"/>
    </row>
    <row r="146" spans="1:18">
      <c r="A146" s="3" t="s">
        <v>4100</v>
      </c>
      <c r="B146" s="3"/>
      <c r="C146" s="3">
        <v>26</v>
      </c>
      <c r="D146" s="3">
        <v>11</v>
      </c>
      <c r="E146" s="3" t="s">
        <v>925</v>
      </c>
      <c r="F146" s="3" t="s">
        <v>2830</v>
      </c>
      <c r="G146" s="3" t="s">
        <v>2405</v>
      </c>
      <c r="H146" s="3" t="s">
        <v>661</v>
      </c>
      <c r="I146" s="3">
        <v>11</v>
      </c>
      <c r="J146" s="3"/>
      <c r="K146" s="3"/>
      <c r="L146" s="3"/>
      <c r="M146" s="3"/>
      <c r="N146" s="3"/>
      <c r="O146" s="3">
        <v>19</v>
      </c>
      <c r="P146" s="3">
        <v>2</v>
      </c>
      <c r="Q146" s="3">
        <v>3</v>
      </c>
      <c r="R146" s="3"/>
    </row>
    <row r="147" spans="1:18">
      <c r="A147" s="3" t="s">
        <v>1032</v>
      </c>
      <c r="B147" s="3"/>
      <c r="C147" s="3">
        <v>47</v>
      </c>
      <c r="D147" s="3">
        <v>8</v>
      </c>
      <c r="E147" s="3" t="s">
        <v>1078</v>
      </c>
      <c r="F147" s="3" t="s">
        <v>1079</v>
      </c>
      <c r="G147" s="3" t="s">
        <v>29</v>
      </c>
      <c r="H147" s="3" t="s">
        <v>1080</v>
      </c>
      <c r="I147" s="3">
        <v>8</v>
      </c>
      <c r="J147" s="3"/>
      <c r="K147" s="3"/>
      <c r="L147" s="3"/>
      <c r="M147" s="3"/>
      <c r="N147" s="3"/>
      <c r="O147" s="3">
        <v>43</v>
      </c>
      <c r="P147" s="3">
        <v>8</v>
      </c>
      <c r="Q147" s="3">
        <v>3</v>
      </c>
      <c r="R147" s="3"/>
    </row>
    <row r="148" spans="1:18">
      <c r="A148" s="3" t="s">
        <v>1030</v>
      </c>
      <c r="B148" s="3"/>
      <c r="C148" s="3">
        <v>30</v>
      </c>
      <c r="D148" s="3">
        <v>1</v>
      </c>
      <c r="E148" s="3" t="s">
        <v>439</v>
      </c>
      <c r="F148" s="3" t="s">
        <v>999</v>
      </c>
      <c r="G148" s="3" t="s">
        <v>53</v>
      </c>
      <c r="H148" s="3" t="s">
        <v>661</v>
      </c>
      <c r="I148" s="3">
        <v>1</v>
      </c>
      <c r="J148" s="3"/>
      <c r="K148" s="3"/>
      <c r="L148" s="3"/>
      <c r="M148" s="3"/>
      <c r="N148" s="3"/>
      <c r="O148" s="3">
        <v>20</v>
      </c>
      <c r="P148" s="3">
        <v>11</v>
      </c>
      <c r="Q148" s="3">
        <v>3</v>
      </c>
      <c r="R148" s="3"/>
    </row>
    <row r="149" spans="1:18">
      <c r="A149" s="3" t="s">
        <v>1028</v>
      </c>
      <c r="B149" s="3"/>
      <c r="C149" s="3">
        <v>96</v>
      </c>
      <c r="D149" s="3">
        <v>11</v>
      </c>
      <c r="E149" s="3" t="s">
        <v>27</v>
      </c>
      <c r="F149" s="3" t="s">
        <v>1162</v>
      </c>
      <c r="G149" s="3" t="s">
        <v>29</v>
      </c>
      <c r="H149" s="3" t="s">
        <v>661</v>
      </c>
      <c r="I149" s="3">
        <v>11</v>
      </c>
      <c r="J149" s="3"/>
      <c r="K149" s="3">
        <v>0</v>
      </c>
      <c r="L149" s="3">
        <v>2</v>
      </c>
      <c r="M149" s="3"/>
      <c r="N149" s="3" t="s">
        <v>40</v>
      </c>
      <c r="O149" s="3">
        <v>88</v>
      </c>
      <c r="P149" s="3">
        <v>17</v>
      </c>
      <c r="Q149" s="3">
        <v>3</v>
      </c>
      <c r="R149" s="3"/>
    </row>
    <row r="150" spans="1:18">
      <c r="A150" s="3" t="s">
        <v>1026</v>
      </c>
      <c r="B150" s="3"/>
      <c r="C150" s="3">
        <v>79</v>
      </c>
      <c r="D150" s="3">
        <v>10</v>
      </c>
      <c r="E150" s="3" t="s">
        <v>70</v>
      </c>
      <c r="F150" s="3" t="s">
        <v>1131</v>
      </c>
      <c r="G150" s="3" t="s">
        <v>29</v>
      </c>
      <c r="H150" s="3" t="s">
        <v>39</v>
      </c>
      <c r="I150" s="3">
        <v>10</v>
      </c>
      <c r="J150" s="3"/>
      <c r="K150" s="3">
        <v>0</v>
      </c>
      <c r="L150" s="3">
        <v>1</v>
      </c>
      <c r="M150" s="3"/>
      <c r="N150" s="3" t="s">
        <v>25</v>
      </c>
      <c r="O150" s="3">
        <v>71</v>
      </c>
      <c r="P150" s="3">
        <v>18</v>
      </c>
      <c r="Q150" s="3">
        <v>3</v>
      </c>
      <c r="R150" s="3"/>
    </row>
    <row r="151" spans="1:18">
      <c r="A151" s="3" t="s">
        <v>1018</v>
      </c>
      <c r="B151" s="3"/>
      <c r="C151" s="3">
        <v>13</v>
      </c>
      <c r="D151" s="3">
        <v>3</v>
      </c>
      <c r="E151" s="3" t="s">
        <v>2785</v>
      </c>
      <c r="F151" s="3" t="s">
        <v>2786</v>
      </c>
      <c r="G151" s="3" t="s">
        <v>2780</v>
      </c>
      <c r="H151" s="3" t="s">
        <v>54</v>
      </c>
      <c r="I151" s="3">
        <v>3</v>
      </c>
      <c r="J151" s="3"/>
      <c r="K151" s="3">
        <v>0</v>
      </c>
      <c r="L151" s="3">
        <v>1</v>
      </c>
      <c r="M151" s="3"/>
      <c r="N151" s="3" t="s">
        <v>40</v>
      </c>
      <c r="O151" s="3">
        <v>9</v>
      </c>
      <c r="P151" s="3">
        <v>1</v>
      </c>
      <c r="Q151" s="3">
        <v>4</v>
      </c>
      <c r="R151" s="3"/>
    </row>
    <row r="152" spans="1:18">
      <c r="A152" s="3" t="s">
        <v>1021</v>
      </c>
      <c r="B152" s="3"/>
      <c r="C152" s="3">
        <v>16</v>
      </c>
      <c r="D152" s="3">
        <v>4</v>
      </c>
      <c r="E152" s="3" t="s">
        <v>1459</v>
      </c>
      <c r="F152" s="3" t="s">
        <v>2804</v>
      </c>
      <c r="G152" s="3" t="s">
        <v>2405</v>
      </c>
      <c r="H152" s="3" t="s">
        <v>1145</v>
      </c>
      <c r="I152" s="3">
        <v>4</v>
      </c>
      <c r="J152" s="3"/>
      <c r="K152" s="3"/>
      <c r="L152" s="3"/>
      <c r="M152" s="3"/>
      <c r="N152" s="3"/>
      <c r="O152" s="3">
        <v>10</v>
      </c>
      <c r="P152" s="3">
        <v>1</v>
      </c>
      <c r="Q152" s="3">
        <v>4</v>
      </c>
      <c r="R152" s="3"/>
    </row>
    <row r="153" spans="1:18">
      <c r="A153" s="3" t="s">
        <v>1018</v>
      </c>
      <c r="B153" s="3"/>
      <c r="C153" s="3">
        <v>51</v>
      </c>
      <c r="D153" s="3">
        <v>22</v>
      </c>
      <c r="E153" s="3" t="s">
        <v>196</v>
      </c>
      <c r="F153" s="3" t="s">
        <v>2853</v>
      </c>
      <c r="G153" s="3" t="s">
        <v>2405</v>
      </c>
      <c r="H153" s="3" t="s">
        <v>2854</v>
      </c>
      <c r="I153" s="3">
        <v>22</v>
      </c>
      <c r="J153" s="3"/>
      <c r="K153" s="3">
        <v>0</v>
      </c>
      <c r="L153" s="3">
        <v>2</v>
      </c>
      <c r="M153" s="3"/>
      <c r="N153" s="3" t="s">
        <v>77</v>
      </c>
      <c r="O153" s="3">
        <v>42</v>
      </c>
      <c r="P153" s="3">
        <v>2</v>
      </c>
      <c r="Q153" s="3">
        <v>4</v>
      </c>
      <c r="R153" s="3"/>
    </row>
    <row r="154" spans="1:18">
      <c r="A154" s="3" t="s">
        <v>1023</v>
      </c>
      <c r="B154" s="3"/>
      <c r="C154" s="3">
        <v>25</v>
      </c>
      <c r="D154" s="3">
        <v>2</v>
      </c>
      <c r="E154" s="3" t="s">
        <v>689</v>
      </c>
      <c r="F154" s="3" t="s">
        <v>950</v>
      </c>
      <c r="G154" s="3" t="s">
        <v>29</v>
      </c>
      <c r="H154" s="3" t="s">
        <v>39</v>
      </c>
      <c r="I154" s="3">
        <v>2</v>
      </c>
      <c r="J154" s="3">
        <v>12</v>
      </c>
      <c r="K154" s="3"/>
      <c r="L154" s="3"/>
      <c r="M154" s="3"/>
      <c r="N154" s="3"/>
      <c r="O154" s="3">
        <v>23</v>
      </c>
      <c r="P154" s="3">
        <v>5</v>
      </c>
      <c r="Q154" s="3">
        <v>4</v>
      </c>
      <c r="R154" s="3"/>
    </row>
    <row r="155" spans="1:18">
      <c r="A155" s="3" t="s">
        <v>4097</v>
      </c>
      <c r="B155" s="3"/>
      <c r="C155" s="3">
        <v>8</v>
      </c>
      <c r="D155" s="3">
        <v>3</v>
      </c>
      <c r="E155" s="3" t="s">
        <v>59</v>
      </c>
      <c r="F155" s="3" t="s">
        <v>2742</v>
      </c>
      <c r="G155" s="3" t="s">
        <v>2405</v>
      </c>
      <c r="H155" s="3" t="s">
        <v>54</v>
      </c>
      <c r="I155" s="3">
        <v>3</v>
      </c>
      <c r="J155" s="3"/>
      <c r="K155" s="3"/>
      <c r="L155" s="3"/>
      <c r="M155" s="3"/>
      <c r="N155" s="3"/>
      <c r="O155" s="3">
        <v>8</v>
      </c>
      <c r="P155" s="3">
        <v>1</v>
      </c>
      <c r="Q155" s="3">
        <v>5</v>
      </c>
      <c r="R155" s="3"/>
    </row>
    <row r="156" spans="1:18">
      <c r="A156" s="3" t="s">
        <v>1011</v>
      </c>
      <c r="B156" s="3"/>
      <c r="C156" s="3">
        <v>13</v>
      </c>
      <c r="D156" s="3">
        <v>1</v>
      </c>
      <c r="E156" s="3" t="s">
        <v>73</v>
      </c>
      <c r="F156" s="3" t="s">
        <v>813</v>
      </c>
      <c r="G156" s="3" t="s">
        <v>29</v>
      </c>
      <c r="H156" s="3" t="s">
        <v>39</v>
      </c>
      <c r="I156" s="3">
        <v>1</v>
      </c>
      <c r="J156" s="3"/>
      <c r="K156" s="3"/>
      <c r="L156" s="3"/>
      <c r="M156" s="3"/>
      <c r="N156" s="3"/>
      <c r="O156" s="3">
        <v>10</v>
      </c>
      <c r="P156" s="3">
        <v>2</v>
      </c>
      <c r="Q156" s="3">
        <v>5</v>
      </c>
      <c r="R156" s="3"/>
    </row>
    <row r="157" spans="1:18">
      <c r="A157" s="3" t="s">
        <v>1016</v>
      </c>
      <c r="B157" s="3"/>
      <c r="C157" s="3">
        <v>32</v>
      </c>
      <c r="D157" s="3">
        <v>3</v>
      </c>
      <c r="E157" s="3" t="s">
        <v>70</v>
      </c>
      <c r="F157" s="3" t="s">
        <v>1008</v>
      </c>
      <c r="G157" s="3" t="s">
        <v>29</v>
      </c>
      <c r="H157" s="3" t="s">
        <v>23</v>
      </c>
      <c r="I157" s="3">
        <v>3</v>
      </c>
      <c r="J157" s="3">
        <v>12</v>
      </c>
      <c r="K157" s="3"/>
      <c r="L157" s="3"/>
      <c r="M157" s="3"/>
      <c r="N157" s="3"/>
      <c r="O157" s="3">
        <v>27</v>
      </c>
      <c r="P157" s="3">
        <v>6</v>
      </c>
      <c r="Q157" s="3">
        <v>5</v>
      </c>
      <c r="R157" s="3"/>
    </row>
    <row r="158" spans="1:18">
      <c r="A158" s="3" t="s">
        <v>1014</v>
      </c>
      <c r="B158" s="3"/>
      <c r="C158" s="3">
        <v>33</v>
      </c>
      <c r="D158" s="3">
        <v>2</v>
      </c>
      <c r="E158" s="3" t="s">
        <v>93</v>
      </c>
      <c r="F158" s="3" t="s">
        <v>1012</v>
      </c>
      <c r="G158" s="3" t="s">
        <v>1013</v>
      </c>
      <c r="H158" s="3" t="s">
        <v>23</v>
      </c>
      <c r="I158" s="3">
        <v>2</v>
      </c>
      <c r="J158" s="3"/>
      <c r="K158" s="3"/>
      <c r="L158" s="3"/>
      <c r="M158" s="3"/>
      <c r="N158" s="3"/>
      <c r="O158" s="3">
        <v>27</v>
      </c>
      <c r="P158" s="3">
        <v>10</v>
      </c>
      <c r="Q158" s="3">
        <v>5</v>
      </c>
      <c r="R158" s="3"/>
    </row>
    <row r="159" spans="1:18">
      <c r="A159" s="3" t="s">
        <v>1009</v>
      </c>
      <c r="B159" s="3"/>
      <c r="C159" s="3">
        <v>6</v>
      </c>
      <c r="D159" s="3">
        <v>1</v>
      </c>
      <c r="E159" s="3" t="s">
        <v>174</v>
      </c>
      <c r="F159" s="3" t="s">
        <v>2712</v>
      </c>
      <c r="G159" s="3" t="s">
        <v>2713</v>
      </c>
      <c r="H159" s="3" t="s">
        <v>2714</v>
      </c>
      <c r="I159" s="3">
        <v>1</v>
      </c>
      <c r="J159" s="3">
        <v>1</v>
      </c>
      <c r="K159" s="3"/>
      <c r="L159" s="3"/>
      <c r="M159" s="3"/>
      <c r="N159" s="3"/>
      <c r="O159" s="3">
        <v>6</v>
      </c>
      <c r="P159" s="3">
        <v>2</v>
      </c>
      <c r="Q159" s="3">
        <v>6</v>
      </c>
      <c r="R159" s="3"/>
    </row>
    <row r="160" spans="1:18">
      <c r="A160" s="3" t="s">
        <v>1007</v>
      </c>
      <c r="B160" s="3"/>
      <c r="C160" s="3">
        <v>6</v>
      </c>
      <c r="D160" s="3">
        <v>1</v>
      </c>
      <c r="E160" s="3" t="s">
        <v>174</v>
      </c>
      <c r="F160" s="3" t="s">
        <v>2712</v>
      </c>
      <c r="G160" s="3" t="s">
        <v>2713</v>
      </c>
      <c r="H160" s="3" t="s">
        <v>2714</v>
      </c>
      <c r="I160" s="3">
        <v>1</v>
      </c>
      <c r="J160" s="3">
        <v>1</v>
      </c>
      <c r="K160" s="3"/>
      <c r="L160" s="3"/>
      <c r="M160" s="3"/>
      <c r="N160" s="3"/>
      <c r="O160" s="3">
        <v>6</v>
      </c>
      <c r="P160" s="3">
        <v>2</v>
      </c>
      <c r="Q160" s="3">
        <v>6</v>
      </c>
      <c r="R160" s="3"/>
    </row>
    <row r="161" spans="1:18">
      <c r="A161" s="3" t="s">
        <v>1003</v>
      </c>
      <c r="B161" s="3"/>
      <c r="C161" s="3">
        <v>57</v>
      </c>
      <c r="D161" s="3">
        <v>16</v>
      </c>
      <c r="E161" s="3" t="s">
        <v>117</v>
      </c>
      <c r="F161" s="3" t="s">
        <v>2858</v>
      </c>
      <c r="G161" s="3" t="s">
        <v>2405</v>
      </c>
      <c r="H161" s="3" t="s">
        <v>2859</v>
      </c>
      <c r="I161" s="3">
        <v>16</v>
      </c>
      <c r="J161" s="3"/>
      <c r="K161" s="3">
        <v>0</v>
      </c>
      <c r="L161" s="3">
        <v>4</v>
      </c>
      <c r="M161" s="3"/>
      <c r="N161" s="3" t="s">
        <v>77</v>
      </c>
      <c r="O161" s="3">
        <v>29</v>
      </c>
      <c r="P161" s="3">
        <v>2</v>
      </c>
      <c r="Q161" s="3">
        <v>6</v>
      </c>
      <c r="R161" s="3"/>
    </row>
    <row r="162" spans="1:18">
      <c r="A162" s="3" t="s">
        <v>2835</v>
      </c>
      <c r="B162" s="3"/>
      <c r="C162" s="3">
        <v>13</v>
      </c>
      <c r="D162" s="3">
        <v>1</v>
      </c>
      <c r="E162" s="3" t="s">
        <v>27</v>
      </c>
      <c r="F162" s="3" t="s">
        <v>815</v>
      </c>
      <c r="G162" s="3" t="s">
        <v>131</v>
      </c>
      <c r="H162" s="3" t="s">
        <v>54</v>
      </c>
      <c r="I162" s="3">
        <v>1</v>
      </c>
      <c r="J162" s="3"/>
      <c r="K162" s="3">
        <v>0</v>
      </c>
      <c r="L162" s="3">
        <v>1</v>
      </c>
      <c r="M162" s="3"/>
      <c r="N162" s="3" t="s">
        <v>816</v>
      </c>
      <c r="O162" s="3">
        <v>11</v>
      </c>
      <c r="P162" s="3">
        <v>3</v>
      </c>
      <c r="Q162" s="3">
        <v>6</v>
      </c>
      <c r="R162" s="3"/>
    </row>
    <row r="163" spans="1:18">
      <c r="A163" s="3" t="s">
        <v>1005</v>
      </c>
      <c r="B163" s="3"/>
      <c r="C163" s="3">
        <v>11</v>
      </c>
      <c r="D163" s="3">
        <v>2</v>
      </c>
      <c r="E163" s="3" t="s">
        <v>196</v>
      </c>
      <c r="F163" s="3" t="s">
        <v>2765</v>
      </c>
      <c r="G163" s="3" t="s">
        <v>2405</v>
      </c>
      <c r="H163" s="3" t="s">
        <v>54</v>
      </c>
      <c r="I163" s="3">
        <v>2</v>
      </c>
      <c r="J163" s="3"/>
      <c r="K163" s="3">
        <v>0</v>
      </c>
      <c r="L163" s="3">
        <v>1</v>
      </c>
      <c r="M163" s="3"/>
      <c r="N163" s="3" t="s">
        <v>77</v>
      </c>
      <c r="O163" s="3">
        <v>9</v>
      </c>
      <c r="P163" s="3">
        <v>1</v>
      </c>
      <c r="Q163" s="3">
        <v>7</v>
      </c>
      <c r="R163" s="3"/>
    </row>
    <row r="164" spans="1:18">
      <c r="A164" s="3" t="s">
        <v>1000</v>
      </c>
      <c r="B164" s="3"/>
      <c r="C164" s="3">
        <v>15</v>
      </c>
      <c r="D164" s="3">
        <v>1</v>
      </c>
      <c r="E164" s="3" t="s">
        <v>59</v>
      </c>
      <c r="F164" s="3" t="s">
        <v>836</v>
      </c>
      <c r="G164" s="3" t="s">
        <v>103</v>
      </c>
      <c r="H164" s="3" t="s">
        <v>376</v>
      </c>
      <c r="I164" s="3">
        <v>1</v>
      </c>
      <c r="J164" s="3">
        <v>24</v>
      </c>
      <c r="K164" s="3"/>
      <c r="L164" s="3"/>
      <c r="M164" s="3"/>
      <c r="N164" s="3"/>
      <c r="O164" s="3">
        <v>15</v>
      </c>
      <c r="P164" s="3">
        <v>1</v>
      </c>
      <c r="Q164" s="3">
        <v>7</v>
      </c>
      <c r="R164" s="3"/>
    </row>
    <row r="165" spans="1:18">
      <c r="A165" s="3" t="s">
        <v>1000</v>
      </c>
      <c r="B165" s="3"/>
      <c r="C165" s="3">
        <v>15</v>
      </c>
      <c r="D165" s="3">
        <v>1</v>
      </c>
      <c r="E165" s="3" t="s">
        <v>59</v>
      </c>
      <c r="F165" s="3" t="s">
        <v>836</v>
      </c>
      <c r="G165" s="3" t="s">
        <v>103</v>
      </c>
      <c r="H165" s="3" t="s">
        <v>376</v>
      </c>
      <c r="I165" s="3">
        <v>1</v>
      </c>
      <c r="J165" s="3">
        <v>24</v>
      </c>
      <c r="K165" s="3"/>
      <c r="L165" s="3"/>
      <c r="M165" s="3"/>
      <c r="N165" s="3"/>
      <c r="O165" s="3">
        <v>15</v>
      </c>
      <c r="P165" s="3">
        <v>1</v>
      </c>
      <c r="Q165" s="3">
        <v>7</v>
      </c>
      <c r="R165" s="3"/>
    </row>
    <row r="166" spans="1:18">
      <c r="A166" s="3" t="s">
        <v>991</v>
      </c>
      <c r="B166" s="3"/>
      <c r="C166" s="3">
        <v>7</v>
      </c>
      <c r="D166" s="3">
        <v>1</v>
      </c>
      <c r="E166" s="3" t="s">
        <v>27</v>
      </c>
      <c r="F166" s="3" t="s">
        <v>629</v>
      </c>
      <c r="G166" s="3" t="s">
        <v>131</v>
      </c>
      <c r="H166" s="3" t="s">
        <v>23</v>
      </c>
      <c r="I166" s="3">
        <v>1</v>
      </c>
      <c r="J166" s="3"/>
      <c r="K166" s="3"/>
      <c r="L166" s="3"/>
      <c r="M166" s="3"/>
      <c r="N166" s="3"/>
      <c r="O166" s="3">
        <v>7</v>
      </c>
      <c r="P166" s="3">
        <v>2</v>
      </c>
      <c r="Q166" s="3">
        <v>7</v>
      </c>
      <c r="R166" s="3"/>
    </row>
    <row r="167" spans="1:18">
      <c r="A167" s="3" t="s">
        <v>996</v>
      </c>
      <c r="B167" s="3"/>
      <c r="C167" s="3">
        <v>39</v>
      </c>
      <c r="D167" s="3">
        <v>6</v>
      </c>
      <c r="E167" s="3" t="s">
        <v>186</v>
      </c>
      <c r="F167" s="3" t="s">
        <v>1038</v>
      </c>
      <c r="G167" s="3" t="s">
        <v>29</v>
      </c>
      <c r="H167" s="3" t="s">
        <v>23</v>
      </c>
      <c r="I167" s="3">
        <v>6</v>
      </c>
      <c r="J167" s="3"/>
      <c r="K167" s="3"/>
      <c r="L167" s="3"/>
      <c r="M167" s="3"/>
      <c r="N167" s="3"/>
      <c r="O167" s="3">
        <v>32</v>
      </c>
      <c r="P167" s="3">
        <v>4</v>
      </c>
      <c r="Q167" s="3">
        <v>7</v>
      </c>
      <c r="R167" s="3"/>
    </row>
    <row r="168" spans="1:18">
      <c r="A168" s="3" t="s">
        <v>998</v>
      </c>
      <c r="B168" s="3"/>
      <c r="C168" s="3">
        <v>27</v>
      </c>
      <c r="D168" s="3">
        <v>4</v>
      </c>
      <c r="E168" s="3" t="s">
        <v>59</v>
      </c>
      <c r="F168" s="3" t="s">
        <v>2832</v>
      </c>
      <c r="G168" s="3" t="s">
        <v>2457</v>
      </c>
      <c r="H168" s="3" t="s">
        <v>23</v>
      </c>
      <c r="I168" s="3">
        <v>4</v>
      </c>
      <c r="J168" s="3"/>
      <c r="K168" s="3"/>
      <c r="L168" s="3"/>
      <c r="M168" s="3"/>
      <c r="N168" s="3"/>
      <c r="O168" s="3">
        <v>26</v>
      </c>
      <c r="P168" s="3">
        <v>5</v>
      </c>
      <c r="Q168" s="3">
        <v>8</v>
      </c>
      <c r="R168" s="3"/>
    </row>
    <row r="169" spans="1:18">
      <c r="A169" s="3" t="s">
        <v>993</v>
      </c>
      <c r="B169" s="3"/>
      <c r="C169" s="3">
        <v>49</v>
      </c>
      <c r="D169" s="3">
        <v>5</v>
      </c>
      <c r="E169" s="3" t="s">
        <v>88</v>
      </c>
      <c r="F169" s="3" t="s">
        <v>1089</v>
      </c>
      <c r="G169" s="3" t="s">
        <v>29</v>
      </c>
      <c r="H169" s="3" t="s">
        <v>39</v>
      </c>
      <c r="I169" s="3">
        <v>5</v>
      </c>
      <c r="J169" s="3">
        <v>13</v>
      </c>
      <c r="K169" s="3"/>
      <c r="L169" s="3"/>
      <c r="M169" s="3"/>
      <c r="N169" s="3"/>
      <c r="O169" s="3">
        <v>39</v>
      </c>
      <c r="P169" s="3">
        <v>6</v>
      </c>
      <c r="Q169" s="3">
        <v>8</v>
      </c>
      <c r="R169" s="3"/>
    </row>
    <row r="170" spans="1:18">
      <c r="A170" s="3" t="s">
        <v>987</v>
      </c>
      <c r="B170" s="3"/>
      <c r="C170" s="3">
        <v>174</v>
      </c>
      <c r="D170" s="3">
        <v>35</v>
      </c>
      <c r="E170" s="3" t="s">
        <v>3901</v>
      </c>
      <c r="F170" s="3" t="s">
        <v>3902</v>
      </c>
      <c r="G170" s="3" t="s">
        <v>3745</v>
      </c>
      <c r="H170" s="3" t="s">
        <v>661</v>
      </c>
      <c r="I170" s="3">
        <v>35</v>
      </c>
      <c r="J170" s="3"/>
      <c r="K170" s="3"/>
      <c r="L170" s="3"/>
      <c r="M170" s="3"/>
      <c r="N170" s="3"/>
      <c r="O170" s="3">
        <v>97</v>
      </c>
      <c r="P170" s="3">
        <v>40</v>
      </c>
      <c r="Q170" s="3">
        <v>8</v>
      </c>
      <c r="R170" s="3"/>
    </row>
    <row r="171" spans="1:18">
      <c r="A171" s="3" t="s">
        <v>2833</v>
      </c>
      <c r="B171" s="3"/>
      <c r="C171" s="3">
        <v>22</v>
      </c>
      <c r="D171" s="3">
        <v>3</v>
      </c>
      <c r="E171" s="3" t="s">
        <v>925</v>
      </c>
      <c r="F171" s="3" t="s">
        <v>926</v>
      </c>
      <c r="G171" s="3" t="s">
        <v>29</v>
      </c>
      <c r="H171" s="3" t="s">
        <v>54</v>
      </c>
      <c r="I171" s="3">
        <v>3</v>
      </c>
      <c r="J171" s="3"/>
      <c r="K171" s="3"/>
      <c r="L171" s="3"/>
      <c r="M171" s="3"/>
      <c r="N171" s="3"/>
      <c r="O171" s="3">
        <v>17</v>
      </c>
      <c r="P171" s="3">
        <v>5</v>
      </c>
      <c r="Q171" s="3">
        <v>9</v>
      </c>
      <c r="R171" s="3"/>
    </row>
    <row r="172" spans="1:18">
      <c r="A172" s="3" t="s">
        <v>989</v>
      </c>
      <c r="B172" s="3"/>
      <c r="C172" s="3">
        <v>28</v>
      </c>
      <c r="D172" s="3">
        <v>1</v>
      </c>
      <c r="E172" s="3" t="s">
        <v>59</v>
      </c>
      <c r="F172" s="3" t="s">
        <v>981</v>
      </c>
      <c r="G172" s="3" t="s">
        <v>131</v>
      </c>
      <c r="H172" s="3" t="s">
        <v>23</v>
      </c>
      <c r="I172" s="3">
        <v>1</v>
      </c>
      <c r="J172" s="3">
        <v>10</v>
      </c>
      <c r="K172" s="3"/>
      <c r="L172" s="3"/>
      <c r="M172" s="3"/>
      <c r="N172" s="3"/>
      <c r="O172" s="3">
        <v>26</v>
      </c>
      <c r="P172" s="3">
        <v>6</v>
      </c>
      <c r="Q172" s="3">
        <v>9</v>
      </c>
      <c r="R172" s="3"/>
    </row>
    <row r="173" spans="1:18">
      <c r="A173" s="3" t="s">
        <v>3889</v>
      </c>
      <c r="B173" s="3"/>
      <c r="C173" s="3">
        <v>19</v>
      </c>
      <c r="D173" s="3">
        <v>1</v>
      </c>
      <c r="E173" s="3" t="s">
        <v>59</v>
      </c>
      <c r="F173" s="3" t="s">
        <v>874</v>
      </c>
      <c r="G173" s="3" t="s">
        <v>29</v>
      </c>
      <c r="H173" s="3" t="s">
        <v>39</v>
      </c>
      <c r="I173" s="3">
        <v>1</v>
      </c>
      <c r="J173" s="3">
        <v>24</v>
      </c>
      <c r="K173" s="3"/>
      <c r="L173" s="3"/>
      <c r="M173" s="3"/>
      <c r="N173" s="3"/>
      <c r="O173" s="3">
        <v>18</v>
      </c>
      <c r="P173" s="3">
        <v>7</v>
      </c>
      <c r="Q173" s="3">
        <v>9</v>
      </c>
      <c r="R173" s="3"/>
    </row>
    <row r="174" spans="1:18">
      <c r="A174" s="3" t="s">
        <v>982</v>
      </c>
      <c r="B174" s="3"/>
      <c r="C174" s="3">
        <v>102</v>
      </c>
      <c r="D174" s="3">
        <v>10</v>
      </c>
      <c r="E174" s="3" t="s">
        <v>70</v>
      </c>
      <c r="F174" s="3" t="s">
        <v>1169</v>
      </c>
      <c r="G174" s="3" t="s">
        <v>826</v>
      </c>
      <c r="H174" s="3" t="s">
        <v>23</v>
      </c>
      <c r="I174" s="3">
        <v>10</v>
      </c>
      <c r="J174" s="3">
        <v>22</v>
      </c>
      <c r="K174" s="3">
        <v>0</v>
      </c>
      <c r="L174" s="3">
        <v>6</v>
      </c>
      <c r="M174" s="3"/>
      <c r="N174" s="3" t="s">
        <v>40</v>
      </c>
      <c r="O174" s="3">
        <v>79</v>
      </c>
      <c r="P174" s="3">
        <v>15</v>
      </c>
      <c r="Q174" s="3">
        <v>9</v>
      </c>
      <c r="R174" s="3"/>
    </row>
    <row r="175" spans="1:18">
      <c r="A175" s="3" t="s">
        <v>985</v>
      </c>
      <c r="B175" s="3"/>
      <c r="C175" s="3">
        <v>15</v>
      </c>
      <c r="D175" s="3">
        <v>3</v>
      </c>
      <c r="E175" s="3" t="s">
        <v>93</v>
      </c>
      <c r="F175" s="3" t="s">
        <v>2798</v>
      </c>
      <c r="G175" s="3" t="s">
        <v>2405</v>
      </c>
      <c r="H175" s="3"/>
      <c r="I175" s="3">
        <v>3</v>
      </c>
      <c r="J175" s="3"/>
      <c r="K175" s="3"/>
      <c r="L175" s="3"/>
      <c r="M175" s="3"/>
      <c r="N175" s="3"/>
      <c r="O175" s="3">
        <v>15</v>
      </c>
      <c r="P175" s="3">
        <v>1</v>
      </c>
      <c r="Q175" s="3">
        <v>10</v>
      </c>
      <c r="R175" s="3"/>
    </row>
    <row r="176" spans="1:18">
      <c r="A176" s="3" t="s">
        <v>980</v>
      </c>
      <c r="B176" s="3"/>
      <c r="C176" s="3">
        <v>42</v>
      </c>
      <c r="D176" s="3">
        <v>9</v>
      </c>
      <c r="E176" s="3" t="s">
        <v>689</v>
      </c>
      <c r="F176" s="3" t="s">
        <v>1051</v>
      </c>
      <c r="G176" s="3" t="s">
        <v>131</v>
      </c>
      <c r="H176" s="3" t="s">
        <v>23</v>
      </c>
      <c r="I176" s="3">
        <v>9</v>
      </c>
      <c r="J176" s="3"/>
      <c r="K176" s="3"/>
      <c r="L176" s="3"/>
      <c r="M176" s="3"/>
      <c r="N176" s="3"/>
      <c r="O176" s="3">
        <v>37</v>
      </c>
      <c r="P176" s="3">
        <v>8</v>
      </c>
      <c r="Q176" s="3">
        <v>11</v>
      </c>
      <c r="R176" s="3"/>
    </row>
    <row r="177" spans="1:18">
      <c r="A177" s="3" t="s">
        <v>978</v>
      </c>
      <c r="B177" s="3"/>
      <c r="C177" s="3">
        <v>51</v>
      </c>
      <c r="D177" s="3">
        <v>2</v>
      </c>
      <c r="E177" s="3" t="s">
        <v>769</v>
      </c>
      <c r="F177" s="3" t="s">
        <v>1101</v>
      </c>
      <c r="G177" s="3" t="s">
        <v>29</v>
      </c>
      <c r="H177" s="3" t="s">
        <v>39</v>
      </c>
      <c r="I177" s="3">
        <v>2</v>
      </c>
      <c r="J177" s="3">
        <v>13</v>
      </c>
      <c r="K177" s="3"/>
      <c r="L177" s="3"/>
      <c r="M177" s="3"/>
      <c r="N177" s="3"/>
      <c r="O177" s="3">
        <v>47</v>
      </c>
      <c r="P177" s="3">
        <v>9</v>
      </c>
      <c r="Q177" s="3">
        <v>11</v>
      </c>
      <c r="R177" s="3"/>
    </row>
    <row r="178" spans="1:18">
      <c r="A178" s="3" t="s">
        <v>3887</v>
      </c>
      <c r="B178" s="3"/>
      <c r="C178" s="3">
        <v>84</v>
      </c>
      <c r="D178" s="3">
        <v>16</v>
      </c>
      <c r="E178" s="3" t="s">
        <v>27</v>
      </c>
      <c r="F178" s="3" t="s">
        <v>1144</v>
      </c>
      <c r="G178" s="3" t="s">
        <v>131</v>
      </c>
      <c r="H178" s="3" t="s">
        <v>1145</v>
      </c>
      <c r="I178" s="3">
        <v>16</v>
      </c>
      <c r="J178" s="3"/>
      <c r="K178" s="3"/>
      <c r="L178" s="3"/>
      <c r="M178" s="3"/>
      <c r="N178" s="3"/>
      <c r="O178" s="3">
        <v>62</v>
      </c>
      <c r="P178" s="3">
        <v>14</v>
      </c>
      <c r="Q178" s="3">
        <v>11</v>
      </c>
      <c r="R178" s="3"/>
    </row>
    <row r="179" spans="1:18">
      <c r="A179" s="3" t="s">
        <v>2831</v>
      </c>
      <c r="B179" s="3"/>
      <c r="C179" s="3">
        <v>32</v>
      </c>
      <c r="D179" s="3">
        <v>3</v>
      </c>
      <c r="E179" s="3" t="s">
        <v>88</v>
      </c>
      <c r="F179" s="3" t="s">
        <v>1004</v>
      </c>
      <c r="G179" s="3" t="s">
        <v>29</v>
      </c>
      <c r="H179" s="3" t="s">
        <v>684</v>
      </c>
      <c r="I179" s="3">
        <v>3</v>
      </c>
      <c r="J179" s="3"/>
      <c r="K179" s="3"/>
      <c r="L179" s="3"/>
      <c r="M179" s="3"/>
      <c r="N179" s="3"/>
      <c r="O179" s="3">
        <v>25</v>
      </c>
      <c r="P179" s="3">
        <v>12</v>
      </c>
      <c r="Q179" s="3">
        <v>12</v>
      </c>
      <c r="R179" s="3"/>
    </row>
    <row r="180" spans="1:18">
      <c r="A180" s="3" t="s">
        <v>975</v>
      </c>
      <c r="B180" s="3"/>
      <c r="C180" s="3">
        <v>91</v>
      </c>
      <c r="D180" s="3">
        <v>11</v>
      </c>
      <c r="E180" s="3" t="s">
        <v>27</v>
      </c>
      <c r="F180" s="3" t="s">
        <v>1155</v>
      </c>
      <c r="G180" s="3" t="s">
        <v>29</v>
      </c>
      <c r="H180" s="3" t="s">
        <v>132</v>
      </c>
      <c r="I180" s="3">
        <v>11</v>
      </c>
      <c r="J180" s="3">
        <v>72</v>
      </c>
      <c r="K180" s="3"/>
      <c r="L180" s="3"/>
      <c r="M180" s="3"/>
      <c r="N180" s="3"/>
      <c r="O180" s="3">
        <v>89</v>
      </c>
      <c r="P180" s="3">
        <v>14</v>
      </c>
      <c r="Q180" s="3">
        <v>13</v>
      </c>
      <c r="R180" s="3"/>
    </row>
    <row r="181" spans="1:18">
      <c r="A181" s="3" t="s">
        <v>970</v>
      </c>
      <c r="B181" s="3"/>
      <c r="C181" s="3">
        <v>46</v>
      </c>
      <c r="D181" s="3">
        <v>6</v>
      </c>
      <c r="E181" s="3" t="s">
        <v>56</v>
      </c>
      <c r="F181" s="3" t="s">
        <v>2847</v>
      </c>
      <c r="G181" s="3" t="s">
        <v>2780</v>
      </c>
      <c r="H181" s="3" t="s">
        <v>661</v>
      </c>
      <c r="I181" s="3">
        <v>6</v>
      </c>
      <c r="J181" s="3"/>
      <c r="K181" s="3"/>
      <c r="L181" s="3"/>
      <c r="M181" s="3"/>
      <c r="N181" s="3"/>
      <c r="O181" s="3">
        <v>36</v>
      </c>
      <c r="P181" s="3">
        <v>13</v>
      </c>
      <c r="Q181" s="3">
        <v>15</v>
      </c>
      <c r="R181" s="3"/>
    </row>
    <row r="182" spans="1:18">
      <c r="A182" s="3" t="s">
        <v>972</v>
      </c>
      <c r="B182" s="3"/>
      <c r="C182" s="3">
        <v>18</v>
      </c>
      <c r="D182" s="3">
        <v>3</v>
      </c>
      <c r="E182" s="3" t="s">
        <v>619</v>
      </c>
      <c r="F182" s="3" t="s">
        <v>4089</v>
      </c>
      <c r="G182" s="3" t="s">
        <v>4031</v>
      </c>
      <c r="H182" s="3" t="s">
        <v>852</v>
      </c>
      <c r="I182" s="3">
        <v>3</v>
      </c>
      <c r="J182" s="3">
        <v>10</v>
      </c>
      <c r="K182" s="3"/>
      <c r="L182" s="3"/>
      <c r="M182" s="3"/>
      <c r="N182" s="3"/>
      <c r="O182" s="3">
        <v>17</v>
      </c>
      <c r="P182" s="3">
        <v>4</v>
      </c>
      <c r="Q182" s="3">
        <v>16</v>
      </c>
      <c r="R182" s="3"/>
    </row>
    <row r="183" spans="1:18">
      <c r="A183" s="3" t="s">
        <v>968</v>
      </c>
      <c r="B183" s="3"/>
      <c r="C183" s="3">
        <v>110</v>
      </c>
      <c r="D183" s="3">
        <v>5</v>
      </c>
      <c r="E183" s="3" t="s">
        <v>1177</v>
      </c>
      <c r="F183" s="3" t="s">
        <v>1178</v>
      </c>
      <c r="G183" s="3" t="s">
        <v>131</v>
      </c>
      <c r="H183" s="3" t="s">
        <v>23</v>
      </c>
      <c r="I183" s="3">
        <v>5</v>
      </c>
      <c r="J183" s="3">
        <v>12</v>
      </c>
      <c r="K183" s="3"/>
      <c r="L183" s="3"/>
      <c r="M183" s="3"/>
      <c r="N183" s="3"/>
      <c r="O183" s="3">
        <v>83</v>
      </c>
      <c r="P183" s="3">
        <v>48</v>
      </c>
      <c r="Q183" s="3">
        <v>16</v>
      </c>
      <c r="R183" s="3"/>
    </row>
    <row r="184" spans="1:18">
      <c r="A184" s="3" t="s">
        <v>2829</v>
      </c>
      <c r="B184" s="3"/>
      <c r="C184" s="3">
        <v>20</v>
      </c>
      <c r="D184" s="3">
        <v>3</v>
      </c>
      <c r="E184" s="3" t="s">
        <v>533</v>
      </c>
      <c r="F184" s="3" t="s">
        <v>883</v>
      </c>
      <c r="G184" s="3" t="s">
        <v>29</v>
      </c>
      <c r="H184" s="3" t="s">
        <v>23</v>
      </c>
      <c r="I184" s="3">
        <v>3</v>
      </c>
      <c r="J184" s="3"/>
      <c r="K184" s="3"/>
      <c r="L184" s="3"/>
      <c r="M184" s="3"/>
      <c r="N184" s="3"/>
      <c r="O184" s="3">
        <v>19</v>
      </c>
      <c r="P184" s="3">
        <v>3</v>
      </c>
      <c r="Q184" s="3">
        <v>17</v>
      </c>
      <c r="R184" s="3"/>
    </row>
    <row r="185" spans="1:18">
      <c r="A185" s="3" t="s">
        <v>962</v>
      </c>
      <c r="B185" s="3"/>
      <c r="C185" s="3">
        <v>30</v>
      </c>
      <c r="D185" s="3">
        <v>3</v>
      </c>
      <c r="E185" s="3" t="s">
        <v>45</v>
      </c>
      <c r="F185" s="3" t="s">
        <v>997</v>
      </c>
      <c r="G185" s="3" t="s">
        <v>29</v>
      </c>
      <c r="H185" s="3" t="s">
        <v>39</v>
      </c>
      <c r="I185" s="3">
        <v>3</v>
      </c>
      <c r="J185" s="3">
        <v>13</v>
      </c>
      <c r="K185" s="3"/>
      <c r="L185" s="3"/>
      <c r="M185" s="3"/>
      <c r="N185" s="3"/>
      <c r="O185" s="3">
        <v>30</v>
      </c>
      <c r="P185" s="3">
        <v>13</v>
      </c>
      <c r="Q185" s="3">
        <v>18</v>
      </c>
      <c r="R185" s="3"/>
    </row>
    <row r="186" spans="1:18">
      <c r="A186" s="3" t="s">
        <v>964</v>
      </c>
      <c r="B186" s="3"/>
      <c r="C186" s="3">
        <v>27</v>
      </c>
      <c r="D186" s="3">
        <v>2</v>
      </c>
      <c r="E186" s="3" t="s">
        <v>976</v>
      </c>
      <c r="F186" s="3" t="s">
        <v>977</v>
      </c>
      <c r="G186" s="3" t="s">
        <v>29</v>
      </c>
      <c r="H186" s="3" t="s">
        <v>39</v>
      </c>
      <c r="I186" s="3">
        <v>2</v>
      </c>
      <c r="J186" s="3">
        <v>7</v>
      </c>
      <c r="K186" s="3"/>
      <c r="L186" s="3"/>
      <c r="M186" s="3"/>
      <c r="N186" s="3"/>
      <c r="O186" s="3">
        <v>20</v>
      </c>
      <c r="P186" s="3">
        <v>8</v>
      </c>
      <c r="Q186" s="3">
        <v>19</v>
      </c>
      <c r="R186" s="3"/>
    </row>
    <row r="187" spans="1:18">
      <c r="A187" s="3" t="s">
        <v>960</v>
      </c>
      <c r="B187" s="3"/>
      <c r="C187" s="3">
        <v>24</v>
      </c>
      <c r="D187" s="3">
        <v>1</v>
      </c>
      <c r="E187" s="3" t="s">
        <v>530</v>
      </c>
      <c r="F187" s="3" t="s">
        <v>939</v>
      </c>
      <c r="G187" s="3" t="s">
        <v>29</v>
      </c>
      <c r="H187" s="3" t="s">
        <v>373</v>
      </c>
      <c r="I187" s="3">
        <v>1</v>
      </c>
      <c r="J187" s="3"/>
      <c r="K187" s="3"/>
      <c r="L187" s="3"/>
      <c r="M187" s="3"/>
      <c r="N187" s="3"/>
      <c r="O187" s="3">
        <v>24</v>
      </c>
      <c r="P187" s="3">
        <v>2</v>
      </c>
      <c r="Q187" s="3">
        <v>20</v>
      </c>
      <c r="R187" s="3"/>
    </row>
    <row r="188" spans="1:18">
      <c r="A188" s="3" t="s">
        <v>966</v>
      </c>
      <c r="B188" s="3"/>
      <c r="C188" s="3">
        <v>62</v>
      </c>
      <c r="D188" s="3">
        <v>2</v>
      </c>
      <c r="E188" s="3" t="s">
        <v>70</v>
      </c>
      <c r="F188" s="3" t="s">
        <v>1105</v>
      </c>
      <c r="G188" s="3" t="s">
        <v>29</v>
      </c>
      <c r="H188" s="3" t="s">
        <v>39</v>
      </c>
      <c r="I188" s="3">
        <v>2</v>
      </c>
      <c r="J188" s="3">
        <v>13</v>
      </c>
      <c r="K188" s="3"/>
      <c r="L188" s="3"/>
      <c r="M188" s="3"/>
      <c r="N188" s="3"/>
      <c r="O188" s="3">
        <v>62</v>
      </c>
      <c r="P188" s="3">
        <v>9</v>
      </c>
      <c r="Q188" s="3">
        <v>22</v>
      </c>
      <c r="R188" s="3"/>
    </row>
    <row r="189" spans="1:18">
      <c r="A189" s="3" t="s">
        <v>956</v>
      </c>
      <c r="B189" s="3"/>
      <c r="C189" s="3">
        <v>94</v>
      </c>
      <c r="D189" s="3">
        <v>10</v>
      </c>
      <c r="E189" s="3" t="s">
        <v>533</v>
      </c>
      <c r="F189" s="3" t="s">
        <v>4108</v>
      </c>
      <c r="G189" s="3" t="s">
        <v>4109</v>
      </c>
      <c r="H189" s="3" t="s">
        <v>1547</v>
      </c>
      <c r="I189" s="3">
        <v>10</v>
      </c>
      <c r="J189" s="3"/>
      <c r="K189" s="3">
        <v>0</v>
      </c>
      <c r="L189" s="3">
        <v>3</v>
      </c>
      <c r="M189" s="3"/>
      <c r="N189" s="3" t="s">
        <v>77</v>
      </c>
      <c r="O189" s="3">
        <v>66</v>
      </c>
      <c r="P189" s="3">
        <v>6</v>
      </c>
      <c r="Q189" s="3">
        <v>23</v>
      </c>
      <c r="R189" s="3"/>
    </row>
    <row r="190" spans="1:18">
      <c r="A190" s="3" t="s">
        <v>958</v>
      </c>
      <c r="B190" s="3"/>
      <c r="C190" s="3">
        <v>97</v>
      </c>
      <c r="D190" s="3">
        <v>9</v>
      </c>
      <c r="E190" s="3" t="s">
        <v>371</v>
      </c>
      <c r="F190" s="3" t="s">
        <v>1164</v>
      </c>
      <c r="G190" s="3" t="s">
        <v>29</v>
      </c>
      <c r="H190" s="3" t="s">
        <v>39</v>
      </c>
      <c r="I190" s="3">
        <v>9</v>
      </c>
      <c r="J190" s="3">
        <v>14</v>
      </c>
      <c r="K190" s="3"/>
      <c r="L190" s="3"/>
      <c r="M190" s="3"/>
      <c r="N190" s="3"/>
      <c r="O190" s="3">
        <v>86</v>
      </c>
      <c r="P190" s="3">
        <v>31</v>
      </c>
      <c r="Q190" s="3">
        <v>24</v>
      </c>
      <c r="R190" s="3"/>
    </row>
    <row r="191" spans="1:18">
      <c r="A191" s="3" t="s">
        <v>949</v>
      </c>
      <c r="B191" s="3"/>
      <c r="C191" s="3">
        <v>32</v>
      </c>
      <c r="D191" s="3">
        <v>1</v>
      </c>
      <c r="E191" s="3" t="s">
        <v>212</v>
      </c>
      <c r="F191" s="3" t="s">
        <v>1006</v>
      </c>
      <c r="G191" s="3" t="s">
        <v>29</v>
      </c>
      <c r="H191" s="3" t="s">
        <v>23</v>
      </c>
      <c r="I191" s="3">
        <v>1</v>
      </c>
      <c r="J191" s="3">
        <v>13</v>
      </c>
      <c r="K191" s="3"/>
      <c r="L191" s="3"/>
      <c r="M191" s="3"/>
      <c r="N191" s="3"/>
      <c r="O191" s="3">
        <v>32</v>
      </c>
      <c r="P191" s="3">
        <v>4</v>
      </c>
      <c r="Q191" s="3">
        <v>28</v>
      </c>
      <c r="R191" s="3"/>
    </row>
    <row r="192" spans="1:18">
      <c r="A192" s="3" t="s">
        <v>951</v>
      </c>
      <c r="B192" s="3"/>
      <c r="C192" s="3">
        <v>148</v>
      </c>
      <c r="D192" s="3">
        <v>13</v>
      </c>
      <c r="E192" s="3" t="s">
        <v>93</v>
      </c>
      <c r="F192" s="3" t="s">
        <v>1205</v>
      </c>
      <c r="G192" s="3" t="s">
        <v>29</v>
      </c>
      <c r="H192" s="3" t="s">
        <v>23</v>
      </c>
      <c r="I192" s="3">
        <v>13</v>
      </c>
      <c r="J192" s="3"/>
      <c r="K192" s="3"/>
      <c r="L192" s="3"/>
      <c r="M192" s="3"/>
      <c r="N192" s="3"/>
      <c r="O192" s="3">
        <v>114</v>
      </c>
      <c r="P192" s="3">
        <v>40</v>
      </c>
      <c r="Q192" s="3">
        <v>28</v>
      </c>
      <c r="R192" s="3"/>
    </row>
    <row r="193" spans="1:18">
      <c r="A193" s="3" t="s">
        <v>954</v>
      </c>
      <c r="B193" s="3"/>
      <c r="C193" s="3">
        <v>47</v>
      </c>
      <c r="D193" s="3">
        <v>4</v>
      </c>
      <c r="E193" s="3" t="s">
        <v>364</v>
      </c>
      <c r="F193" s="3" t="s">
        <v>2849</v>
      </c>
      <c r="G193" s="3" t="s">
        <v>2780</v>
      </c>
      <c r="H193" s="3" t="s">
        <v>852</v>
      </c>
      <c r="I193" s="3">
        <v>4</v>
      </c>
      <c r="J193" s="3"/>
      <c r="K193" s="3">
        <v>0</v>
      </c>
      <c r="L193" s="3">
        <v>5</v>
      </c>
      <c r="M193" s="3"/>
      <c r="N193" s="3" t="s">
        <v>294</v>
      </c>
      <c r="O193" s="3">
        <v>39</v>
      </c>
      <c r="P193" s="3">
        <v>3</v>
      </c>
      <c r="Q193" s="3">
        <v>29</v>
      </c>
      <c r="R193" s="3"/>
    </row>
    <row r="194" spans="1:18">
      <c r="A194" s="3" t="s">
        <v>947</v>
      </c>
      <c r="B194" s="3"/>
      <c r="C194" s="3">
        <v>87</v>
      </c>
      <c r="D194" s="3">
        <v>10</v>
      </c>
      <c r="E194" s="3" t="s">
        <v>70</v>
      </c>
      <c r="F194" s="3" t="s">
        <v>1147</v>
      </c>
      <c r="G194" s="3" t="s">
        <v>29</v>
      </c>
      <c r="H194" s="3" t="s">
        <v>318</v>
      </c>
      <c r="I194" s="3">
        <v>10</v>
      </c>
      <c r="J194" s="3">
        <v>50</v>
      </c>
      <c r="K194" s="3"/>
      <c r="L194" s="3"/>
      <c r="M194" s="3"/>
      <c r="N194" s="3"/>
      <c r="O194" s="3">
        <v>87</v>
      </c>
      <c r="P194" s="3">
        <v>34</v>
      </c>
      <c r="Q194" s="3">
        <v>31</v>
      </c>
      <c r="R194" s="3"/>
    </row>
    <row r="195" spans="1:18">
      <c r="A195" s="3" t="s">
        <v>944</v>
      </c>
      <c r="B195" s="3"/>
      <c r="C195" s="3">
        <v>125</v>
      </c>
      <c r="D195" s="3">
        <v>27</v>
      </c>
      <c r="E195" s="3" t="s">
        <v>653</v>
      </c>
      <c r="F195" s="3" t="s">
        <v>1188</v>
      </c>
      <c r="G195" s="3" t="s">
        <v>29</v>
      </c>
      <c r="H195" s="3" t="s">
        <v>39</v>
      </c>
      <c r="I195" s="3">
        <v>27</v>
      </c>
      <c r="J195" s="3">
        <v>13</v>
      </c>
      <c r="K195" s="3"/>
      <c r="L195" s="3"/>
      <c r="M195" s="3"/>
      <c r="N195" s="3"/>
      <c r="O195" s="3">
        <v>116</v>
      </c>
      <c r="P195" s="3">
        <v>22</v>
      </c>
      <c r="Q195" s="3">
        <v>34</v>
      </c>
      <c r="R195" s="3"/>
    </row>
    <row r="196" spans="1:18">
      <c r="A196" s="3" t="s">
        <v>938</v>
      </c>
      <c r="B196" s="3"/>
      <c r="C196" s="3">
        <v>115</v>
      </c>
      <c r="D196" s="3">
        <v>22</v>
      </c>
      <c r="E196" s="3" t="s">
        <v>27</v>
      </c>
      <c r="F196" s="3" t="s">
        <v>1180</v>
      </c>
      <c r="G196" s="3" t="s">
        <v>29</v>
      </c>
      <c r="H196" s="3" t="s">
        <v>23</v>
      </c>
      <c r="I196" s="3">
        <v>22</v>
      </c>
      <c r="J196" s="3">
        <v>12</v>
      </c>
      <c r="K196" s="3"/>
      <c r="L196" s="3"/>
      <c r="M196" s="3"/>
      <c r="N196" s="3"/>
      <c r="O196" s="3">
        <v>107</v>
      </c>
      <c r="P196" s="3">
        <v>39</v>
      </c>
      <c r="Q196" s="3">
        <v>35</v>
      </c>
      <c r="R196" s="3"/>
    </row>
    <row r="197" spans="1:18">
      <c r="A197" s="3" t="s">
        <v>940</v>
      </c>
      <c r="B197" s="3"/>
      <c r="C197" s="3">
        <v>217</v>
      </c>
      <c r="D197" s="3">
        <v>33</v>
      </c>
      <c r="E197" s="3" t="s">
        <v>70</v>
      </c>
      <c r="F197" s="3" t="s">
        <v>1228</v>
      </c>
      <c r="G197" s="3" t="s">
        <v>29</v>
      </c>
      <c r="H197" s="3" t="s">
        <v>39</v>
      </c>
      <c r="I197" s="3">
        <v>33</v>
      </c>
      <c r="J197" s="3">
        <v>13</v>
      </c>
      <c r="K197" s="3"/>
      <c r="L197" s="3"/>
      <c r="M197" s="3"/>
      <c r="N197" s="3"/>
      <c r="O197" s="3">
        <v>203</v>
      </c>
      <c r="P197" s="3">
        <v>80</v>
      </c>
      <c r="Q197" s="3">
        <v>40</v>
      </c>
      <c r="R197" s="3"/>
    </row>
    <row r="198" spans="1:18">
      <c r="A198" s="3" t="s">
        <v>942</v>
      </c>
      <c r="B198" s="3"/>
      <c r="C198" s="3">
        <v>163</v>
      </c>
      <c r="D198" s="3">
        <v>40</v>
      </c>
      <c r="E198" s="3" t="s">
        <v>42</v>
      </c>
      <c r="F198" s="3" t="s">
        <v>1213</v>
      </c>
      <c r="G198" s="3" t="s">
        <v>29</v>
      </c>
      <c r="H198" s="3" t="s">
        <v>39</v>
      </c>
      <c r="I198" s="3">
        <v>40</v>
      </c>
      <c r="J198" s="3">
        <v>12</v>
      </c>
      <c r="K198" s="3"/>
      <c r="L198" s="3"/>
      <c r="M198" s="3"/>
      <c r="N198" s="3"/>
      <c r="O198" s="3">
        <v>159</v>
      </c>
      <c r="P198" s="3">
        <v>35</v>
      </c>
      <c r="Q198" s="3">
        <v>43</v>
      </c>
      <c r="R198" s="3"/>
    </row>
    <row r="199" spans="1:18">
      <c r="A199" s="3" t="s">
        <v>2827</v>
      </c>
      <c r="B199" s="3"/>
      <c r="C199" s="3">
        <v>50</v>
      </c>
      <c r="D199" s="3">
        <v>13</v>
      </c>
      <c r="E199" s="3" t="s">
        <v>482</v>
      </c>
      <c r="F199" s="3" t="s">
        <v>1099</v>
      </c>
      <c r="G199" s="3" t="s">
        <v>29</v>
      </c>
      <c r="H199" s="3"/>
      <c r="I199" s="3">
        <v>13</v>
      </c>
      <c r="J199" s="3"/>
      <c r="K199" s="3"/>
      <c r="L199" s="3"/>
      <c r="M199" s="3"/>
      <c r="N199" s="3"/>
      <c r="O199" s="3">
        <v>50</v>
      </c>
      <c r="P199" s="3">
        <v>14</v>
      </c>
      <c r="Q199" s="3">
        <v>47</v>
      </c>
      <c r="R199" s="3"/>
    </row>
    <row r="200" spans="1:18">
      <c r="A200" s="3" t="s">
        <v>4095</v>
      </c>
      <c r="B200" s="3"/>
      <c r="C200" s="3">
        <v>157</v>
      </c>
      <c r="D200" s="3">
        <v>4</v>
      </c>
      <c r="E200" s="3" t="s">
        <v>42</v>
      </c>
      <c r="F200" s="3" t="s">
        <v>1209</v>
      </c>
      <c r="G200" s="3" t="s">
        <v>29</v>
      </c>
      <c r="H200" s="3" t="s">
        <v>23</v>
      </c>
      <c r="I200" s="3">
        <v>4</v>
      </c>
      <c r="J200" s="3">
        <v>12</v>
      </c>
      <c r="K200" s="3"/>
      <c r="L200" s="3"/>
      <c r="M200" s="3"/>
      <c r="N200" s="3"/>
      <c r="O200" s="3">
        <v>140</v>
      </c>
      <c r="P200" s="3">
        <v>44</v>
      </c>
      <c r="Q200" s="3">
        <v>47</v>
      </c>
      <c r="R200" s="3"/>
    </row>
    <row r="201" spans="1:18">
      <c r="A201" s="3" t="s">
        <v>933</v>
      </c>
      <c r="B201" s="3"/>
      <c r="C201" s="3">
        <v>195</v>
      </c>
      <c r="D201" s="3">
        <v>34</v>
      </c>
      <c r="E201" s="3" t="s">
        <v>482</v>
      </c>
      <c r="F201" s="3" t="s">
        <v>1222</v>
      </c>
      <c r="G201" s="3" t="s">
        <v>29</v>
      </c>
      <c r="H201" s="3" t="s">
        <v>39</v>
      </c>
      <c r="I201" s="3">
        <v>34</v>
      </c>
      <c r="J201" s="3">
        <v>13</v>
      </c>
      <c r="K201" s="3"/>
      <c r="L201" s="3"/>
      <c r="M201" s="3"/>
      <c r="N201" s="3"/>
      <c r="O201" s="3">
        <v>173</v>
      </c>
      <c r="P201" s="3">
        <v>50</v>
      </c>
      <c r="Q201" s="3">
        <v>49</v>
      </c>
      <c r="R201" s="3"/>
    </row>
    <row r="202" spans="1:18">
      <c r="A202" s="3" t="s">
        <v>3885</v>
      </c>
      <c r="B202" s="3"/>
      <c r="C202" s="3">
        <v>157</v>
      </c>
      <c r="D202" s="3">
        <v>4</v>
      </c>
      <c r="E202" s="3" t="s">
        <v>371</v>
      </c>
      <c r="F202" s="3" t="s">
        <v>1211</v>
      </c>
      <c r="G202" s="3" t="s">
        <v>131</v>
      </c>
      <c r="H202" s="3" t="s">
        <v>911</v>
      </c>
      <c r="I202" s="3">
        <v>4</v>
      </c>
      <c r="J202" s="3">
        <v>12</v>
      </c>
      <c r="K202" s="3"/>
      <c r="L202" s="3"/>
      <c r="M202" s="3"/>
      <c r="N202" s="3"/>
      <c r="O202" s="3">
        <v>143</v>
      </c>
      <c r="P202" s="3">
        <v>69</v>
      </c>
      <c r="Q202" s="3">
        <v>65</v>
      </c>
      <c r="R202" s="3"/>
    </row>
    <row r="203" spans="1:18">
      <c r="A203" s="3" t="s">
        <v>936</v>
      </c>
      <c r="B203" s="3"/>
      <c r="C203" s="3">
        <v>89</v>
      </c>
      <c r="D203" s="3">
        <v>1</v>
      </c>
      <c r="E203" s="3" t="s">
        <v>59</v>
      </c>
      <c r="F203" s="3" t="s">
        <v>1151</v>
      </c>
      <c r="G203" s="3" t="s">
        <v>535</v>
      </c>
      <c r="H203" s="3" t="s">
        <v>373</v>
      </c>
      <c r="I203" s="3">
        <v>1</v>
      </c>
      <c r="J203" s="3">
        <v>12</v>
      </c>
      <c r="K203" s="3"/>
      <c r="L203" s="3"/>
      <c r="M203" s="3"/>
      <c r="N203" s="3"/>
      <c r="O203" s="3">
        <v>88</v>
      </c>
      <c r="P203" s="3">
        <v>3</v>
      </c>
      <c r="Q203" s="3">
        <v>84</v>
      </c>
      <c r="R203" s="3"/>
    </row>
    <row r="204" spans="1:18">
      <c r="A204" s="3" t="s">
        <v>2823</v>
      </c>
      <c r="B204" s="3"/>
      <c r="C204" s="3">
        <v>89</v>
      </c>
      <c r="D204" s="3">
        <v>1</v>
      </c>
      <c r="E204" s="3" t="s">
        <v>59</v>
      </c>
      <c r="F204" s="3" t="s">
        <v>1151</v>
      </c>
      <c r="G204" s="3" t="s">
        <v>535</v>
      </c>
      <c r="H204" s="3" t="s">
        <v>373</v>
      </c>
      <c r="I204" s="3">
        <v>1</v>
      </c>
      <c r="J204" s="3">
        <v>12</v>
      </c>
      <c r="K204" s="3"/>
      <c r="L204" s="3"/>
      <c r="M204" s="3"/>
      <c r="N204" s="3"/>
      <c r="O204" s="3">
        <v>88</v>
      </c>
      <c r="P204" s="3">
        <v>3</v>
      </c>
      <c r="Q204" s="3">
        <v>84</v>
      </c>
      <c r="R204" s="3"/>
    </row>
    <row r="205" spans="1:18">
      <c r="A205" s="3" t="s">
        <v>924</v>
      </c>
      <c r="B205" s="3"/>
      <c r="C205" s="3">
        <v>113</v>
      </c>
      <c r="D205" s="3">
        <v>1</v>
      </c>
      <c r="E205" s="3" t="s">
        <v>1091</v>
      </c>
      <c r="F205" s="3" t="s">
        <v>4111</v>
      </c>
      <c r="G205" s="3" t="s">
        <v>4054</v>
      </c>
      <c r="H205" s="3" t="s">
        <v>39</v>
      </c>
      <c r="I205" s="3">
        <v>1</v>
      </c>
      <c r="J205" s="3"/>
      <c r="K205" s="3"/>
      <c r="L205" s="3"/>
      <c r="M205" s="3"/>
      <c r="N205" s="3"/>
      <c r="O205" s="3">
        <v>66</v>
      </c>
      <c r="P205" s="3">
        <v>16</v>
      </c>
      <c r="Q205" s="3">
        <v>92</v>
      </c>
      <c r="R205" s="3"/>
    </row>
  </sheetData>
  <sortState xmlns:xlrd2="http://schemas.microsoft.com/office/spreadsheetml/2017/richdata2" ref="C2:R205">
    <sortCondition ref="R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C0191-2823-EE4E-AC01-BDBB0E2DC82A}">
  <dimension ref="A1:M108"/>
  <sheetViews>
    <sheetView workbookViewId="0">
      <selection activeCell="F1" sqref="F1"/>
    </sheetView>
  </sheetViews>
  <sheetFormatPr baseColWidth="10" defaultRowHeight="16"/>
  <sheetData>
    <row r="1" spans="1:13">
      <c r="A1" t="s">
        <v>4229</v>
      </c>
      <c r="B1" s="8" t="s">
        <v>0</v>
      </c>
      <c r="C1" s="2"/>
      <c r="D1" s="8" t="s">
        <v>1</v>
      </c>
      <c r="E1" s="9" t="s">
        <v>2</v>
      </c>
      <c r="F1" s="2" t="s">
        <v>7</v>
      </c>
      <c r="G1" s="9" t="s">
        <v>13</v>
      </c>
      <c r="H1" s="8" t="s">
        <v>15</v>
      </c>
      <c r="I1" s="2" t="s">
        <v>16</v>
      </c>
      <c r="J1" s="8" t="s">
        <v>18</v>
      </c>
    </row>
    <row r="2" spans="1:13">
      <c r="A2">
        <v>1</v>
      </c>
      <c r="B2" s="3" t="s">
        <v>1257</v>
      </c>
      <c r="C2" s="3"/>
      <c r="D2" s="3">
        <v>199</v>
      </c>
      <c r="E2" s="3">
        <v>10</v>
      </c>
      <c r="F2" s="3">
        <v>10</v>
      </c>
      <c r="G2" s="3">
        <v>160</v>
      </c>
      <c r="H2" s="3">
        <v>82</v>
      </c>
      <c r="I2" s="3">
        <v>15</v>
      </c>
      <c r="J2" s="5">
        <v>0.57679999999999998</v>
      </c>
    </row>
    <row r="3" spans="1:13">
      <c r="A3">
        <v>2</v>
      </c>
      <c r="B3" s="3" t="s">
        <v>1255</v>
      </c>
      <c r="C3" s="3"/>
      <c r="D3" s="3">
        <v>5</v>
      </c>
      <c r="E3" s="3">
        <v>1</v>
      </c>
      <c r="F3" s="3">
        <v>1</v>
      </c>
      <c r="G3" s="3">
        <v>5</v>
      </c>
      <c r="H3" s="3">
        <v>2</v>
      </c>
      <c r="I3" s="3">
        <v>1</v>
      </c>
      <c r="J3" s="5">
        <v>-0.61339999999999995</v>
      </c>
    </row>
    <row r="4" spans="1:13">
      <c r="A4">
        <v>3</v>
      </c>
      <c r="B4" s="3" t="s">
        <v>1253</v>
      </c>
      <c r="C4" s="3"/>
      <c r="D4" s="3">
        <v>174</v>
      </c>
      <c r="E4" s="3">
        <v>36</v>
      </c>
      <c r="F4" s="3">
        <v>36</v>
      </c>
      <c r="G4" s="3">
        <v>114</v>
      </c>
      <c r="H4" s="3">
        <v>22</v>
      </c>
      <c r="I4" s="3">
        <v>5</v>
      </c>
      <c r="J4" s="5">
        <v>-0.87270000000000003</v>
      </c>
    </row>
    <row r="5" spans="1:13">
      <c r="A5">
        <v>4</v>
      </c>
      <c r="B5" s="3" t="s">
        <v>1251</v>
      </c>
      <c r="C5" s="3"/>
      <c r="D5" s="3">
        <v>174</v>
      </c>
      <c r="E5" s="3">
        <v>36</v>
      </c>
      <c r="F5" s="3">
        <v>36</v>
      </c>
      <c r="G5" s="3">
        <v>114</v>
      </c>
      <c r="H5" s="3">
        <v>22</v>
      </c>
      <c r="I5" s="3">
        <v>5</v>
      </c>
      <c r="J5" s="5">
        <v>-0.87270000000000003</v>
      </c>
    </row>
    <row r="6" spans="1:13">
      <c r="A6">
        <v>5</v>
      </c>
      <c r="B6" s="3" t="s">
        <v>1249</v>
      </c>
      <c r="C6" s="3"/>
      <c r="D6" s="3">
        <v>124</v>
      </c>
      <c r="E6" s="3">
        <v>2</v>
      </c>
      <c r="F6" s="3">
        <v>2</v>
      </c>
      <c r="G6" s="3">
        <v>90</v>
      </c>
      <c r="H6" s="3">
        <v>49</v>
      </c>
      <c r="I6" s="3">
        <v>4</v>
      </c>
      <c r="J6" s="5">
        <v>-0.75639999999999996</v>
      </c>
    </row>
    <row r="7" spans="1:13">
      <c r="A7">
        <v>6</v>
      </c>
      <c r="B7" s="3" t="s">
        <v>1247</v>
      </c>
      <c r="C7" s="3"/>
      <c r="D7" s="3">
        <v>22</v>
      </c>
      <c r="E7" s="3">
        <v>2</v>
      </c>
      <c r="F7" s="3">
        <v>2</v>
      </c>
      <c r="G7" s="3">
        <v>20</v>
      </c>
      <c r="H7" s="3">
        <v>4</v>
      </c>
      <c r="I7" s="3">
        <v>10</v>
      </c>
      <c r="J7" s="5">
        <v>-6.8599999999999994E-2</v>
      </c>
      <c r="M7" t="s">
        <v>4235</v>
      </c>
    </row>
    <row r="8" spans="1:13">
      <c r="A8">
        <v>7</v>
      </c>
      <c r="B8" s="3" t="s">
        <v>1245</v>
      </c>
      <c r="C8" s="3"/>
      <c r="D8" s="4">
        <v>3325</v>
      </c>
      <c r="E8" s="3">
        <v>322</v>
      </c>
      <c r="F8" s="3">
        <v>322</v>
      </c>
      <c r="G8" s="4">
        <v>2683</v>
      </c>
      <c r="H8" s="3">
        <v>664</v>
      </c>
      <c r="I8" s="3">
        <v>935</v>
      </c>
      <c r="J8" s="5">
        <v>2.6599999999999999E-2</v>
      </c>
      <c r="M8" t="e">
        <f>-these are all accelerators, not VC funds tahat are independent</f>
        <v>#NAME?</v>
      </c>
    </row>
    <row r="9" spans="1:13">
      <c r="A9">
        <v>8</v>
      </c>
      <c r="B9" s="3" t="s">
        <v>4115</v>
      </c>
      <c r="C9" s="3"/>
      <c r="D9" s="3">
        <v>127</v>
      </c>
      <c r="E9" s="3">
        <v>5</v>
      </c>
      <c r="F9" s="3">
        <v>5</v>
      </c>
      <c r="G9" s="3">
        <v>98</v>
      </c>
      <c r="H9" s="3">
        <v>35</v>
      </c>
      <c r="I9" s="3">
        <v>33</v>
      </c>
      <c r="J9" s="5">
        <v>0.4728</v>
      </c>
    </row>
    <row r="10" spans="1:13">
      <c r="A10">
        <v>9</v>
      </c>
      <c r="B10" s="3" t="s">
        <v>4112</v>
      </c>
      <c r="C10" s="3"/>
      <c r="D10" s="3">
        <v>76</v>
      </c>
      <c r="E10" s="3">
        <v>8</v>
      </c>
      <c r="F10" s="3">
        <v>8</v>
      </c>
      <c r="G10" s="3">
        <v>55</v>
      </c>
      <c r="H10" s="3">
        <v>25</v>
      </c>
      <c r="I10" s="3">
        <v>1</v>
      </c>
      <c r="J10" s="5">
        <v>6.1372999999999998</v>
      </c>
    </row>
    <row r="11" spans="1:13">
      <c r="A11">
        <v>10</v>
      </c>
      <c r="B11" s="3" t="s">
        <v>2873</v>
      </c>
      <c r="C11" s="3"/>
      <c r="D11" s="3">
        <v>117</v>
      </c>
      <c r="E11" s="3">
        <v>7</v>
      </c>
      <c r="F11" s="3">
        <v>7</v>
      </c>
      <c r="G11" s="3">
        <v>105</v>
      </c>
      <c r="H11" s="3">
        <v>31</v>
      </c>
      <c r="I11" s="3">
        <v>5</v>
      </c>
      <c r="J11" s="5">
        <v>-0.15440000000000001</v>
      </c>
    </row>
    <row r="12" spans="1:13">
      <c r="A12">
        <v>11</v>
      </c>
      <c r="B12" s="3" t="s">
        <v>1243</v>
      </c>
      <c r="C12" s="3"/>
      <c r="D12" s="3">
        <v>81</v>
      </c>
      <c r="E12" s="3">
        <v>2</v>
      </c>
      <c r="F12" s="3">
        <v>2</v>
      </c>
      <c r="G12" s="3">
        <v>68</v>
      </c>
      <c r="H12" s="3">
        <v>23</v>
      </c>
      <c r="I12" s="3">
        <v>2</v>
      </c>
      <c r="J12" s="5">
        <v>-6.6E-3</v>
      </c>
    </row>
    <row r="13" spans="1:13">
      <c r="A13">
        <v>12</v>
      </c>
      <c r="B13" s="3" t="s">
        <v>1241</v>
      </c>
      <c r="C13" s="3"/>
      <c r="D13" s="3">
        <v>11</v>
      </c>
      <c r="E13" s="3">
        <v>1</v>
      </c>
      <c r="F13" s="3">
        <v>1</v>
      </c>
      <c r="G13" s="3">
        <v>10</v>
      </c>
      <c r="H13" s="3">
        <v>4</v>
      </c>
      <c r="I13" s="3">
        <v>9</v>
      </c>
      <c r="J13" s="5">
        <v>-0.86280000000000001</v>
      </c>
    </row>
    <row r="14" spans="1:13">
      <c r="A14">
        <v>13</v>
      </c>
      <c r="B14" s="3" t="s">
        <v>1239</v>
      </c>
      <c r="C14" s="3"/>
      <c r="D14" s="3">
        <v>47</v>
      </c>
      <c r="E14" s="3">
        <v>6</v>
      </c>
      <c r="F14" s="3">
        <v>6</v>
      </c>
      <c r="G14" s="3">
        <v>45</v>
      </c>
      <c r="H14" s="3">
        <v>5</v>
      </c>
      <c r="I14" s="3">
        <v>5</v>
      </c>
      <c r="J14" s="5">
        <v>-0.35909999999999997</v>
      </c>
    </row>
    <row r="15" spans="1:13">
      <c r="A15">
        <v>14</v>
      </c>
      <c r="B15" s="3" t="s">
        <v>1237</v>
      </c>
      <c r="C15" s="3"/>
      <c r="D15" s="3">
        <v>47</v>
      </c>
      <c r="E15" s="3">
        <v>6</v>
      </c>
      <c r="F15" s="3">
        <v>6</v>
      </c>
      <c r="G15" s="3">
        <v>45</v>
      </c>
      <c r="H15" s="3">
        <v>5</v>
      </c>
      <c r="I15" s="3">
        <v>5</v>
      </c>
      <c r="J15" s="5">
        <v>-0.35909999999999997</v>
      </c>
    </row>
    <row r="16" spans="1:13">
      <c r="A16">
        <v>15</v>
      </c>
      <c r="B16" s="3" t="s">
        <v>1235</v>
      </c>
      <c r="C16" s="3"/>
      <c r="D16" s="3">
        <v>91</v>
      </c>
      <c r="E16" s="3">
        <v>4</v>
      </c>
      <c r="F16" s="3">
        <v>4</v>
      </c>
      <c r="G16" s="3">
        <v>82</v>
      </c>
      <c r="H16" s="3">
        <v>46</v>
      </c>
      <c r="I16" s="3">
        <v>53</v>
      </c>
      <c r="J16" s="5">
        <v>1.0991</v>
      </c>
    </row>
    <row r="17" spans="1:10">
      <c r="A17">
        <v>16</v>
      </c>
      <c r="B17" s="3" t="s">
        <v>1233</v>
      </c>
      <c r="C17" s="3"/>
      <c r="D17" s="4">
        <v>1817</v>
      </c>
      <c r="E17" s="3">
        <v>46</v>
      </c>
      <c r="F17" s="3">
        <v>46</v>
      </c>
      <c r="G17" s="4">
        <v>1042</v>
      </c>
      <c r="H17" s="3">
        <v>304</v>
      </c>
      <c r="I17" s="3">
        <v>822</v>
      </c>
      <c r="J17" s="5">
        <v>-0.45019999999999999</v>
      </c>
    </row>
    <row r="18" spans="1:10">
      <c r="A18">
        <v>17</v>
      </c>
      <c r="B18" s="3" t="s">
        <v>1231</v>
      </c>
      <c r="C18" s="3"/>
      <c r="D18" s="4">
        <v>2526</v>
      </c>
      <c r="E18" s="3">
        <v>255</v>
      </c>
      <c r="F18" s="3">
        <v>255</v>
      </c>
      <c r="G18" s="4">
        <v>1997</v>
      </c>
      <c r="H18" s="3">
        <v>440</v>
      </c>
      <c r="I18" s="3">
        <v>341</v>
      </c>
      <c r="J18" s="5">
        <v>-0.1986</v>
      </c>
    </row>
    <row r="19" spans="1:10">
      <c r="A19">
        <v>18</v>
      </c>
      <c r="B19" s="3" t="s">
        <v>1229</v>
      </c>
      <c r="C19" s="3"/>
      <c r="D19" s="3">
        <v>258</v>
      </c>
      <c r="E19" s="3">
        <v>14</v>
      </c>
      <c r="F19" s="3">
        <v>14</v>
      </c>
      <c r="G19" s="3">
        <v>209</v>
      </c>
      <c r="H19" s="3">
        <v>48</v>
      </c>
      <c r="I19" s="3">
        <v>74</v>
      </c>
      <c r="J19" s="5">
        <v>4.0000000000000001E-3</v>
      </c>
    </row>
    <row r="20" spans="1:10">
      <c r="A20">
        <v>19</v>
      </c>
      <c r="B20" s="3" t="s">
        <v>2871</v>
      </c>
      <c r="C20" s="3"/>
      <c r="D20" s="3">
        <v>17</v>
      </c>
      <c r="E20" s="3">
        <v>1</v>
      </c>
      <c r="F20" s="3">
        <v>1</v>
      </c>
      <c r="G20" s="3">
        <v>17</v>
      </c>
      <c r="H20" s="3">
        <v>4</v>
      </c>
      <c r="I20" s="3">
        <v>2</v>
      </c>
      <c r="J20" s="5">
        <v>5.7500000000000002E-2</v>
      </c>
    </row>
    <row r="21" spans="1:10">
      <c r="A21">
        <v>20</v>
      </c>
      <c r="B21" s="3" t="s">
        <v>1227</v>
      </c>
      <c r="C21" s="3"/>
      <c r="D21" s="3">
        <v>240</v>
      </c>
      <c r="E21" s="3">
        <v>2</v>
      </c>
      <c r="F21" s="3">
        <v>2</v>
      </c>
      <c r="G21" s="3">
        <v>153</v>
      </c>
      <c r="H21" s="3">
        <v>67</v>
      </c>
      <c r="I21" s="3">
        <v>9</v>
      </c>
      <c r="J21" s="5">
        <v>0.34129999999999999</v>
      </c>
    </row>
    <row r="22" spans="1:10">
      <c r="A22">
        <v>21</v>
      </c>
      <c r="B22" s="3" t="s">
        <v>1225</v>
      </c>
      <c r="C22" s="3"/>
      <c r="D22" s="3">
        <v>204</v>
      </c>
      <c r="E22" s="3">
        <v>10</v>
      </c>
      <c r="F22" s="3">
        <v>10</v>
      </c>
      <c r="G22" s="3">
        <v>198</v>
      </c>
      <c r="H22" s="3">
        <v>36</v>
      </c>
      <c r="I22" s="3">
        <v>3</v>
      </c>
      <c r="J22" s="5">
        <v>0.48320000000000002</v>
      </c>
    </row>
    <row r="23" spans="1:10">
      <c r="A23">
        <v>22</v>
      </c>
      <c r="B23" s="3" t="s">
        <v>1223</v>
      </c>
      <c r="C23" s="3"/>
      <c r="D23" s="3">
        <v>253</v>
      </c>
      <c r="E23" s="3">
        <v>20</v>
      </c>
      <c r="F23" s="3">
        <v>20</v>
      </c>
      <c r="G23" s="3">
        <v>219</v>
      </c>
      <c r="H23" s="3">
        <v>71</v>
      </c>
      <c r="I23" s="3">
        <v>13</v>
      </c>
      <c r="J23" s="5">
        <v>0.60709999999999997</v>
      </c>
    </row>
    <row r="24" spans="1:10">
      <c r="A24">
        <v>23</v>
      </c>
      <c r="B24" s="3" t="s">
        <v>1221</v>
      </c>
      <c r="C24" s="3"/>
      <c r="D24" s="3">
        <v>23</v>
      </c>
      <c r="E24" s="3">
        <v>1</v>
      </c>
      <c r="F24" s="3">
        <v>1</v>
      </c>
      <c r="G24" s="3">
        <v>21</v>
      </c>
      <c r="H24" s="3">
        <v>5</v>
      </c>
      <c r="I24" s="3">
        <v>13</v>
      </c>
      <c r="J24" s="5">
        <v>-2.1899999999999999E-2</v>
      </c>
    </row>
    <row r="25" spans="1:10">
      <c r="A25">
        <v>24</v>
      </c>
      <c r="B25" s="3" t="s">
        <v>1219</v>
      </c>
      <c r="C25" s="3"/>
      <c r="D25" s="4">
        <v>1502</v>
      </c>
      <c r="E25" s="3">
        <v>94</v>
      </c>
      <c r="F25" s="3">
        <v>94</v>
      </c>
      <c r="G25" s="4">
        <v>1489</v>
      </c>
      <c r="H25" s="3">
        <v>207</v>
      </c>
      <c r="I25" s="3">
        <v>13</v>
      </c>
      <c r="J25" s="5">
        <v>0.30449999999999999</v>
      </c>
    </row>
    <row r="26" spans="1:10">
      <c r="A26">
        <v>25</v>
      </c>
      <c r="B26" s="3" t="s">
        <v>1216</v>
      </c>
      <c r="C26" s="3"/>
      <c r="D26" s="3">
        <v>49</v>
      </c>
      <c r="E26" s="3">
        <v>1</v>
      </c>
      <c r="F26" s="3">
        <v>1</v>
      </c>
      <c r="G26" s="3">
        <v>45</v>
      </c>
      <c r="H26" s="3">
        <v>16</v>
      </c>
      <c r="I26" s="3">
        <v>8</v>
      </c>
      <c r="J26" s="5">
        <v>0.69920000000000004</v>
      </c>
    </row>
    <row r="27" spans="1:10">
      <c r="A27">
        <v>26</v>
      </c>
      <c r="B27" s="3" t="s">
        <v>1216</v>
      </c>
      <c r="C27" s="3"/>
      <c r="D27" s="3">
        <v>374</v>
      </c>
      <c r="E27" s="3">
        <v>11</v>
      </c>
      <c r="F27" s="3">
        <v>11</v>
      </c>
      <c r="G27" s="3">
        <v>365</v>
      </c>
      <c r="H27" s="3">
        <v>60</v>
      </c>
      <c r="I27" s="3">
        <v>6</v>
      </c>
      <c r="J27" s="5">
        <v>-1.55E-2</v>
      </c>
    </row>
    <row r="28" spans="1:10">
      <c r="A28">
        <v>27</v>
      </c>
      <c r="B28" s="3" t="s">
        <v>3900</v>
      </c>
      <c r="C28" s="3"/>
      <c r="D28" s="3">
        <v>10</v>
      </c>
      <c r="E28" s="3">
        <v>3</v>
      </c>
      <c r="F28" s="3">
        <v>3</v>
      </c>
      <c r="G28" s="3">
        <v>9</v>
      </c>
      <c r="H28" s="3">
        <v>2</v>
      </c>
      <c r="I28" s="3">
        <v>1</v>
      </c>
      <c r="J28" s="5">
        <v>3.73E-2</v>
      </c>
    </row>
    <row r="29" spans="1:10">
      <c r="A29">
        <v>28</v>
      </c>
      <c r="B29" s="3" t="s">
        <v>1214</v>
      </c>
      <c r="C29" s="3"/>
      <c r="D29" s="3">
        <v>65</v>
      </c>
      <c r="E29" s="3">
        <v>15</v>
      </c>
      <c r="F29" s="3">
        <v>15</v>
      </c>
      <c r="G29" s="3">
        <v>54</v>
      </c>
      <c r="H29" s="3">
        <v>27</v>
      </c>
      <c r="I29" s="3">
        <v>24</v>
      </c>
      <c r="J29" s="5">
        <v>0.29509999999999997</v>
      </c>
    </row>
    <row r="30" spans="1:10">
      <c r="A30">
        <v>29</v>
      </c>
      <c r="B30" s="3" t="s">
        <v>1212</v>
      </c>
      <c r="C30" s="3"/>
      <c r="D30" s="3">
        <v>523</v>
      </c>
      <c r="E30" s="3">
        <v>33</v>
      </c>
      <c r="F30" s="3">
        <v>33</v>
      </c>
      <c r="G30" s="3">
        <v>449</v>
      </c>
      <c r="H30" s="3">
        <v>92</v>
      </c>
      <c r="I30" s="3">
        <v>57</v>
      </c>
      <c r="J30" s="5">
        <v>1.1134999999999999</v>
      </c>
    </row>
    <row r="31" spans="1:10">
      <c r="A31">
        <v>30</v>
      </c>
      <c r="B31" s="3" t="s">
        <v>1208</v>
      </c>
      <c r="C31" s="3"/>
      <c r="D31" s="3">
        <v>40</v>
      </c>
      <c r="E31" s="3">
        <v>1</v>
      </c>
      <c r="F31" s="3">
        <v>1</v>
      </c>
      <c r="G31" s="3">
        <v>34</v>
      </c>
      <c r="H31" s="3">
        <v>10</v>
      </c>
      <c r="I31" s="3">
        <v>17</v>
      </c>
      <c r="J31" s="5">
        <v>-0.68779999999999997</v>
      </c>
    </row>
    <row r="32" spans="1:10">
      <c r="A32">
        <v>31</v>
      </c>
      <c r="B32" s="3" t="s">
        <v>1210</v>
      </c>
      <c r="C32" s="3"/>
      <c r="D32" s="3">
        <v>26</v>
      </c>
      <c r="E32" s="3">
        <v>1</v>
      </c>
      <c r="F32" s="3">
        <v>1</v>
      </c>
      <c r="G32" s="3">
        <v>15</v>
      </c>
      <c r="H32" s="3">
        <v>3</v>
      </c>
      <c r="I32" s="3">
        <v>3</v>
      </c>
      <c r="J32" s="5">
        <v>0.44629999999999997</v>
      </c>
    </row>
    <row r="33" spans="1:10">
      <c r="A33">
        <v>32</v>
      </c>
      <c r="B33" s="3" t="s">
        <v>1206</v>
      </c>
      <c r="C33" s="3"/>
      <c r="D33" s="3">
        <v>43</v>
      </c>
      <c r="E33" s="3">
        <v>5</v>
      </c>
      <c r="F33" s="3">
        <v>5</v>
      </c>
      <c r="G33" s="3">
        <v>41</v>
      </c>
      <c r="H33" s="3">
        <v>16</v>
      </c>
      <c r="I33" s="3">
        <v>7</v>
      </c>
      <c r="J33" s="5">
        <v>-0.26219999999999999</v>
      </c>
    </row>
    <row r="34" spans="1:10">
      <c r="A34">
        <v>33</v>
      </c>
      <c r="B34" s="3" t="s">
        <v>1206</v>
      </c>
      <c r="C34" s="3"/>
      <c r="D34" s="3">
        <v>18</v>
      </c>
      <c r="E34" s="3">
        <v>1</v>
      </c>
      <c r="F34" s="3">
        <v>1</v>
      </c>
      <c r="G34" s="3">
        <v>18</v>
      </c>
      <c r="H34" s="3">
        <v>5</v>
      </c>
      <c r="I34" s="3">
        <v>15</v>
      </c>
      <c r="J34" s="5">
        <v>-0.20810000000000001</v>
      </c>
    </row>
    <row r="35" spans="1:10">
      <c r="A35">
        <v>34</v>
      </c>
      <c r="B35" s="3" t="s">
        <v>3897</v>
      </c>
      <c r="C35" s="3"/>
      <c r="D35" s="3">
        <v>9</v>
      </c>
      <c r="E35" s="3">
        <v>1</v>
      </c>
      <c r="F35" s="3">
        <v>1</v>
      </c>
      <c r="G35" s="3">
        <v>8</v>
      </c>
      <c r="H35" s="3">
        <v>4</v>
      </c>
      <c r="I35" s="3">
        <v>8</v>
      </c>
      <c r="J35" s="5">
        <v>-0.94930000000000003</v>
      </c>
    </row>
    <row r="36" spans="1:10">
      <c r="A36">
        <v>35</v>
      </c>
      <c r="B36" s="3" t="s">
        <v>1204</v>
      </c>
      <c r="C36" s="3"/>
      <c r="D36" s="3">
        <v>88</v>
      </c>
      <c r="E36" s="3">
        <v>10</v>
      </c>
      <c r="F36" s="3">
        <v>10</v>
      </c>
      <c r="G36" s="3">
        <v>79</v>
      </c>
      <c r="H36" s="3">
        <v>19</v>
      </c>
      <c r="I36" s="3">
        <v>27</v>
      </c>
      <c r="J36" s="5">
        <v>-0.83409999999999995</v>
      </c>
    </row>
    <row r="37" spans="1:10">
      <c r="A37">
        <v>36</v>
      </c>
      <c r="B37" s="3" t="s">
        <v>2869</v>
      </c>
      <c r="C37" s="3"/>
      <c r="D37" s="3">
        <v>22</v>
      </c>
      <c r="E37" s="3">
        <v>3</v>
      </c>
      <c r="F37" s="3">
        <v>3</v>
      </c>
      <c r="G37" s="3">
        <v>22</v>
      </c>
      <c r="H37" s="3">
        <v>2</v>
      </c>
      <c r="I37" s="3">
        <v>21</v>
      </c>
      <c r="J37" s="5">
        <v>-0.71220000000000006</v>
      </c>
    </row>
    <row r="38" spans="1:10">
      <c r="A38">
        <v>37</v>
      </c>
      <c r="B38" s="3" t="s">
        <v>2869</v>
      </c>
      <c r="C38" s="3"/>
      <c r="D38" s="3">
        <v>22</v>
      </c>
      <c r="E38" s="3">
        <v>3</v>
      </c>
      <c r="F38" s="3">
        <v>3</v>
      </c>
      <c r="G38" s="3">
        <v>22</v>
      </c>
      <c r="H38" s="3">
        <v>2</v>
      </c>
      <c r="I38" s="3">
        <v>21</v>
      </c>
      <c r="J38" s="5">
        <v>-0.71220000000000006</v>
      </c>
    </row>
    <row r="39" spans="1:10">
      <c r="A39">
        <v>38</v>
      </c>
      <c r="B39" s="3" t="s">
        <v>1202</v>
      </c>
      <c r="C39" s="3"/>
      <c r="D39" s="3">
        <v>72</v>
      </c>
      <c r="E39" s="3">
        <v>5</v>
      </c>
      <c r="F39" s="3">
        <v>5</v>
      </c>
      <c r="G39" s="3">
        <v>70</v>
      </c>
      <c r="H39" s="3">
        <v>11</v>
      </c>
      <c r="I39" s="3">
        <v>5</v>
      </c>
      <c r="J39" s="5">
        <v>-0.64890000000000003</v>
      </c>
    </row>
    <row r="40" spans="1:10">
      <c r="A40">
        <v>39</v>
      </c>
      <c r="B40" s="3" t="s">
        <v>2867</v>
      </c>
      <c r="C40" s="3"/>
      <c r="D40" s="3">
        <v>9</v>
      </c>
      <c r="E40" s="3">
        <v>1</v>
      </c>
      <c r="F40" s="3">
        <v>1</v>
      </c>
      <c r="G40" s="3">
        <v>7</v>
      </c>
      <c r="H40" s="3">
        <v>2</v>
      </c>
      <c r="I40" s="3">
        <v>1</v>
      </c>
      <c r="J40" s="5">
        <v>-0.63780000000000003</v>
      </c>
    </row>
    <row r="41" spans="1:10">
      <c r="A41">
        <v>40</v>
      </c>
      <c r="B41" s="3" t="s">
        <v>1199</v>
      </c>
      <c r="C41" s="3"/>
      <c r="D41" s="3">
        <v>392</v>
      </c>
      <c r="E41" s="3">
        <v>27</v>
      </c>
      <c r="F41" s="3">
        <v>27</v>
      </c>
      <c r="G41" s="3">
        <v>218</v>
      </c>
      <c r="H41" s="3">
        <v>93</v>
      </c>
      <c r="I41" s="3">
        <v>13</v>
      </c>
      <c r="J41" s="5">
        <v>-0.56699999999999995</v>
      </c>
    </row>
    <row r="42" spans="1:10">
      <c r="A42">
        <v>41</v>
      </c>
      <c r="B42" s="3" t="s">
        <v>1196</v>
      </c>
      <c r="C42" s="3"/>
      <c r="D42" s="3">
        <v>65</v>
      </c>
      <c r="E42" s="3">
        <v>4</v>
      </c>
      <c r="F42" s="3">
        <v>4</v>
      </c>
      <c r="G42" s="3">
        <v>43</v>
      </c>
      <c r="H42" s="3">
        <v>16</v>
      </c>
      <c r="I42" s="3">
        <v>9</v>
      </c>
      <c r="J42" s="5">
        <v>-0.56369999999999998</v>
      </c>
    </row>
    <row r="43" spans="1:10">
      <c r="A43">
        <v>42</v>
      </c>
      <c r="B43" s="3" t="s">
        <v>1191</v>
      </c>
      <c r="C43" s="3"/>
      <c r="D43" s="3">
        <v>18</v>
      </c>
      <c r="E43" s="3">
        <v>6</v>
      </c>
      <c r="F43" s="3">
        <v>6</v>
      </c>
      <c r="G43" s="3">
        <v>14</v>
      </c>
      <c r="H43" s="3">
        <v>3</v>
      </c>
      <c r="I43" s="3">
        <v>5</v>
      </c>
      <c r="J43" s="5">
        <v>-0.47489999999999999</v>
      </c>
    </row>
    <row r="44" spans="1:10">
      <c r="A44">
        <v>43</v>
      </c>
      <c r="B44" s="3" t="s">
        <v>1191</v>
      </c>
      <c r="C44" s="3"/>
      <c r="D44" s="3">
        <v>146</v>
      </c>
      <c r="E44" s="3">
        <v>13</v>
      </c>
      <c r="F44" s="3">
        <v>13</v>
      </c>
      <c r="G44" s="3">
        <v>45</v>
      </c>
      <c r="H44" s="3">
        <v>13</v>
      </c>
      <c r="I44" s="3">
        <v>12</v>
      </c>
      <c r="J44" s="5">
        <v>-0.47410000000000002</v>
      </c>
    </row>
    <row r="45" spans="1:10">
      <c r="A45">
        <v>44</v>
      </c>
      <c r="B45" s="3" t="s">
        <v>1194</v>
      </c>
      <c r="C45" s="3"/>
      <c r="D45" s="3">
        <v>146</v>
      </c>
      <c r="E45" s="3">
        <v>13</v>
      </c>
      <c r="F45" s="3">
        <v>13</v>
      </c>
      <c r="G45" s="3">
        <v>45</v>
      </c>
      <c r="H45" s="3">
        <v>13</v>
      </c>
      <c r="I45" s="3">
        <v>12</v>
      </c>
      <c r="J45" s="5">
        <v>-0.47410000000000002</v>
      </c>
    </row>
    <row r="46" spans="1:10">
      <c r="A46">
        <v>45</v>
      </c>
      <c r="B46" s="3" t="s">
        <v>1194</v>
      </c>
      <c r="C46" s="3"/>
      <c r="D46" s="3">
        <v>142</v>
      </c>
      <c r="E46" s="3">
        <v>8</v>
      </c>
      <c r="F46" s="3">
        <v>8</v>
      </c>
      <c r="G46" s="3">
        <v>86</v>
      </c>
      <c r="H46" s="3">
        <v>12</v>
      </c>
      <c r="I46" s="3">
        <v>4</v>
      </c>
      <c r="J46" s="5">
        <v>-0.46089999999999998</v>
      </c>
    </row>
    <row r="47" spans="1:10">
      <c r="A47">
        <v>46</v>
      </c>
      <c r="B47" s="3" t="s">
        <v>1189</v>
      </c>
      <c r="C47" s="3"/>
      <c r="D47" s="3">
        <v>52</v>
      </c>
      <c r="E47" s="3">
        <v>3</v>
      </c>
      <c r="F47" s="3">
        <v>3</v>
      </c>
      <c r="G47" s="3">
        <v>31</v>
      </c>
      <c r="H47" s="3">
        <v>13</v>
      </c>
      <c r="I47" s="3">
        <v>14</v>
      </c>
      <c r="J47" s="5">
        <v>-0.4491</v>
      </c>
    </row>
    <row r="48" spans="1:10">
      <c r="A48">
        <v>47</v>
      </c>
      <c r="B48" s="3" t="s">
        <v>1187</v>
      </c>
      <c r="C48" s="3"/>
      <c r="D48" s="3">
        <v>50</v>
      </c>
      <c r="E48" s="3">
        <v>2</v>
      </c>
      <c r="F48" s="3">
        <v>2</v>
      </c>
      <c r="G48" s="3">
        <v>47</v>
      </c>
      <c r="H48" s="3">
        <v>13</v>
      </c>
      <c r="I48" s="3">
        <v>26</v>
      </c>
      <c r="J48" s="5">
        <v>-0.43519999999999998</v>
      </c>
    </row>
    <row r="49" spans="1:10">
      <c r="A49">
        <v>48</v>
      </c>
      <c r="B49" s="3" t="s">
        <v>1185</v>
      </c>
      <c r="C49" s="3"/>
      <c r="D49" s="3">
        <v>50</v>
      </c>
      <c r="E49" s="3">
        <v>2</v>
      </c>
      <c r="F49" s="3">
        <v>2</v>
      </c>
      <c r="G49" s="3">
        <v>47</v>
      </c>
      <c r="H49" s="3">
        <v>13</v>
      </c>
      <c r="I49" s="3">
        <v>26</v>
      </c>
      <c r="J49" s="5">
        <v>-0.43519999999999998</v>
      </c>
    </row>
    <row r="50" spans="1:10">
      <c r="A50">
        <v>49</v>
      </c>
      <c r="B50" s="3" t="s">
        <v>1181</v>
      </c>
      <c r="C50" s="3"/>
      <c r="D50" s="3">
        <v>50</v>
      </c>
      <c r="E50" s="3">
        <v>2</v>
      </c>
      <c r="F50" s="3">
        <v>2</v>
      </c>
      <c r="G50" s="3">
        <v>47</v>
      </c>
      <c r="H50" s="3">
        <v>13</v>
      </c>
      <c r="I50" s="3">
        <v>26</v>
      </c>
      <c r="J50" s="5">
        <v>-0.43519999999999998</v>
      </c>
    </row>
    <row r="51" spans="1:10">
      <c r="A51">
        <v>50</v>
      </c>
      <c r="B51" s="3" t="s">
        <v>1183</v>
      </c>
      <c r="C51" s="3"/>
      <c r="D51" s="3">
        <v>95</v>
      </c>
      <c r="E51" s="3">
        <v>14</v>
      </c>
      <c r="F51" s="3">
        <v>14</v>
      </c>
      <c r="G51" s="3">
        <v>85</v>
      </c>
      <c r="H51" s="3">
        <v>13</v>
      </c>
      <c r="I51" s="3">
        <v>9</v>
      </c>
      <c r="J51" s="5">
        <v>-0.39340000000000003</v>
      </c>
    </row>
    <row r="52" spans="1:10">
      <c r="A52">
        <v>51</v>
      </c>
      <c r="B52" s="3" t="s">
        <v>1179</v>
      </c>
      <c r="C52" s="3"/>
      <c r="D52" s="3">
        <v>13</v>
      </c>
      <c r="E52" s="3">
        <v>3</v>
      </c>
      <c r="F52" s="3">
        <v>3</v>
      </c>
      <c r="G52" s="3">
        <v>11</v>
      </c>
      <c r="H52" s="3">
        <v>5</v>
      </c>
      <c r="I52" s="3">
        <v>1</v>
      </c>
      <c r="J52" s="5">
        <v>-0.33560000000000001</v>
      </c>
    </row>
    <row r="53" spans="1:10">
      <c r="A53">
        <v>52</v>
      </c>
      <c r="B53" s="3" t="s">
        <v>4110</v>
      </c>
      <c r="C53" s="3"/>
      <c r="D53" s="3">
        <v>12</v>
      </c>
      <c r="E53" s="3">
        <v>1</v>
      </c>
      <c r="F53" s="3">
        <v>1</v>
      </c>
      <c r="G53" s="3">
        <v>11</v>
      </c>
      <c r="H53" s="3">
        <v>1</v>
      </c>
      <c r="I53" s="3">
        <v>2</v>
      </c>
      <c r="J53" s="5">
        <v>-0.30480000000000002</v>
      </c>
    </row>
    <row r="54" spans="1:10">
      <c r="A54">
        <v>53</v>
      </c>
      <c r="B54" s="3" t="s">
        <v>1176</v>
      </c>
      <c r="C54" s="3"/>
      <c r="D54" s="3">
        <v>138</v>
      </c>
      <c r="E54" s="3">
        <v>11</v>
      </c>
      <c r="F54" s="3">
        <v>11</v>
      </c>
      <c r="G54" s="3">
        <v>97</v>
      </c>
      <c r="H54" s="3">
        <v>22</v>
      </c>
      <c r="I54" s="3">
        <v>33</v>
      </c>
      <c r="J54" s="5">
        <v>-0.23469999999999999</v>
      </c>
    </row>
    <row r="55" spans="1:10">
      <c r="A55">
        <v>54</v>
      </c>
      <c r="B55" s="3" t="s">
        <v>1174</v>
      </c>
      <c r="C55" s="3"/>
      <c r="D55" s="3">
        <v>34</v>
      </c>
      <c r="E55" s="3">
        <v>1</v>
      </c>
      <c r="F55" s="3">
        <v>1</v>
      </c>
      <c r="G55" s="3">
        <v>28</v>
      </c>
      <c r="H55" s="3">
        <v>6</v>
      </c>
      <c r="I55" s="3">
        <v>1</v>
      </c>
      <c r="J55" s="5">
        <v>-0.2321</v>
      </c>
    </row>
    <row r="56" spans="1:10">
      <c r="A56">
        <v>55</v>
      </c>
      <c r="B56" s="3" t="s">
        <v>1172</v>
      </c>
      <c r="C56" s="3"/>
      <c r="D56" s="3">
        <v>8</v>
      </c>
      <c r="E56" s="3">
        <v>1</v>
      </c>
      <c r="F56" s="3">
        <v>1</v>
      </c>
      <c r="G56" s="3">
        <v>8</v>
      </c>
      <c r="H56" s="3">
        <v>3</v>
      </c>
      <c r="I56" s="3">
        <v>1</v>
      </c>
      <c r="J56" s="5">
        <v>-0.21920000000000001</v>
      </c>
    </row>
    <row r="57" spans="1:10">
      <c r="A57">
        <v>56</v>
      </c>
      <c r="B57" s="3" t="s">
        <v>1170</v>
      </c>
      <c r="C57" s="3"/>
      <c r="D57" s="3">
        <v>83</v>
      </c>
      <c r="E57" s="3">
        <v>13</v>
      </c>
      <c r="F57" s="3">
        <v>13</v>
      </c>
      <c r="G57" s="3">
        <v>82</v>
      </c>
      <c r="H57" s="3">
        <v>13</v>
      </c>
      <c r="I57" s="3">
        <v>1</v>
      </c>
      <c r="J57" s="5">
        <v>-0.1842</v>
      </c>
    </row>
    <row r="58" spans="1:10">
      <c r="A58">
        <v>57</v>
      </c>
      <c r="B58" s="3" t="s">
        <v>1168</v>
      </c>
      <c r="C58" s="3"/>
      <c r="D58" s="3">
        <v>9</v>
      </c>
      <c r="E58" s="3">
        <v>2</v>
      </c>
      <c r="F58" s="3">
        <v>2</v>
      </c>
      <c r="G58" s="3">
        <v>7</v>
      </c>
      <c r="H58" s="3">
        <v>3</v>
      </c>
      <c r="I58" s="3">
        <v>1</v>
      </c>
      <c r="J58" s="5">
        <v>-0.1774</v>
      </c>
    </row>
    <row r="59" spans="1:10">
      <c r="A59">
        <v>58</v>
      </c>
      <c r="B59" s="3" t="s">
        <v>1165</v>
      </c>
      <c r="C59" s="3"/>
      <c r="D59" s="3">
        <v>30</v>
      </c>
      <c r="E59" s="3">
        <v>7</v>
      </c>
      <c r="F59" s="3">
        <v>7</v>
      </c>
      <c r="G59" s="3">
        <v>26</v>
      </c>
      <c r="H59" s="3">
        <v>4</v>
      </c>
      <c r="I59" s="3">
        <v>26</v>
      </c>
      <c r="J59" s="5">
        <v>-0.17180000000000001</v>
      </c>
    </row>
    <row r="60" spans="1:10">
      <c r="A60">
        <v>59</v>
      </c>
      <c r="B60" s="3" t="s">
        <v>1163</v>
      </c>
      <c r="C60" s="3"/>
      <c r="D60" s="3">
        <v>7</v>
      </c>
      <c r="E60" s="3">
        <v>2</v>
      </c>
      <c r="F60" s="3">
        <v>2</v>
      </c>
      <c r="G60" s="3">
        <v>7</v>
      </c>
      <c r="H60" s="3">
        <v>1</v>
      </c>
      <c r="I60" s="3">
        <v>1</v>
      </c>
      <c r="J60" s="5">
        <v>-0.16200000000000001</v>
      </c>
    </row>
    <row r="61" spans="1:10">
      <c r="A61">
        <v>60</v>
      </c>
      <c r="B61" s="3" t="s">
        <v>3895</v>
      </c>
      <c r="C61" s="3"/>
      <c r="D61" s="4">
        <v>1123</v>
      </c>
      <c r="E61" s="3">
        <v>93</v>
      </c>
      <c r="F61" s="3">
        <v>93</v>
      </c>
      <c r="G61" s="3">
        <v>926</v>
      </c>
      <c r="H61" s="3">
        <v>140</v>
      </c>
      <c r="I61" s="3">
        <v>58</v>
      </c>
      <c r="J61" s="5">
        <v>-0.15359999999999999</v>
      </c>
    </row>
    <row r="62" spans="1:10">
      <c r="A62">
        <v>61</v>
      </c>
      <c r="B62" s="3" t="s">
        <v>1161</v>
      </c>
      <c r="C62" s="3"/>
      <c r="D62" s="3">
        <v>14</v>
      </c>
      <c r="E62" s="3">
        <v>3</v>
      </c>
      <c r="F62" s="3">
        <v>3</v>
      </c>
      <c r="G62" s="3">
        <v>11</v>
      </c>
      <c r="H62" s="3">
        <v>3</v>
      </c>
      <c r="I62" s="3">
        <v>1</v>
      </c>
      <c r="J62" s="5">
        <v>-0.152</v>
      </c>
    </row>
    <row r="63" spans="1:10">
      <c r="A63">
        <v>62</v>
      </c>
      <c r="B63" s="3" t="s">
        <v>1158</v>
      </c>
      <c r="C63" s="3"/>
      <c r="D63" s="3">
        <v>88</v>
      </c>
      <c r="E63" s="3">
        <v>25</v>
      </c>
      <c r="F63" s="3">
        <v>25</v>
      </c>
      <c r="G63" s="3">
        <v>70</v>
      </c>
      <c r="H63" s="3">
        <v>16</v>
      </c>
      <c r="I63" s="3">
        <v>13</v>
      </c>
      <c r="J63" s="5">
        <v>-0.14080000000000001</v>
      </c>
    </row>
    <row r="64" spans="1:10">
      <c r="A64">
        <v>63</v>
      </c>
      <c r="B64" s="3" t="s">
        <v>1156</v>
      </c>
      <c r="C64" s="3"/>
      <c r="D64" s="3">
        <v>14</v>
      </c>
      <c r="E64" s="3">
        <v>3</v>
      </c>
      <c r="F64" s="3">
        <v>3</v>
      </c>
      <c r="G64" s="3">
        <v>10</v>
      </c>
      <c r="H64" s="3">
        <v>3</v>
      </c>
      <c r="I64" s="3">
        <v>4</v>
      </c>
      <c r="J64" s="5">
        <v>-0.13109999999999999</v>
      </c>
    </row>
    <row r="65" spans="1:10">
      <c r="A65">
        <v>64</v>
      </c>
      <c r="B65" s="3" t="s">
        <v>4107</v>
      </c>
      <c r="C65" s="3"/>
      <c r="D65" s="3">
        <v>2</v>
      </c>
      <c r="E65" s="3">
        <v>1</v>
      </c>
      <c r="F65" s="3">
        <v>1</v>
      </c>
      <c r="G65" s="3">
        <v>2</v>
      </c>
      <c r="H65" s="3">
        <v>1</v>
      </c>
      <c r="I65" s="3">
        <v>1</v>
      </c>
      <c r="J65" s="5">
        <v>-9.4899999999999998E-2</v>
      </c>
    </row>
    <row r="66" spans="1:10">
      <c r="A66">
        <v>65</v>
      </c>
      <c r="B66" s="3" t="s">
        <v>1154</v>
      </c>
      <c r="C66" s="3"/>
      <c r="D66" s="3">
        <v>15</v>
      </c>
      <c r="E66" s="3">
        <v>3</v>
      </c>
      <c r="F66" s="3">
        <v>3</v>
      </c>
      <c r="G66" s="3">
        <v>14</v>
      </c>
      <c r="H66" s="3">
        <v>3</v>
      </c>
      <c r="I66" s="3">
        <v>8</v>
      </c>
      <c r="J66" s="5">
        <v>-9.4799999999999995E-2</v>
      </c>
    </row>
    <row r="67" spans="1:10">
      <c r="A67">
        <v>66</v>
      </c>
      <c r="B67" s="3" t="s">
        <v>1152</v>
      </c>
      <c r="C67" s="3"/>
      <c r="D67" s="3">
        <v>23</v>
      </c>
      <c r="E67" s="3">
        <v>1</v>
      </c>
      <c r="F67" s="3">
        <v>1</v>
      </c>
      <c r="G67" s="3">
        <v>23</v>
      </c>
      <c r="H67" s="3">
        <v>6</v>
      </c>
      <c r="I67" s="3">
        <v>1</v>
      </c>
      <c r="J67" s="5">
        <v>-9.4299999999999995E-2</v>
      </c>
    </row>
    <row r="68" spans="1:10">
      <c r="A68">
        <v>67</v>
      </c>
      <c r="B68" s="3" t="s">
        <v>2865</v>
      </c>
      <c r="C68" s="3"/>
      <c r="D68" s="3">
        <v>87</v>
      </c>
      <c r="E68" s="3">
        <v>33</v>
      </c>
      <c r="F68" s="3">
        <v>33</v>
      </c>
      <c r="G68" s="3">
        <v>78</v>
      </c>
      <c r="H68" s="3">
        <v>19</v>
      </c>
      <c r="I68" s="3">
        <v>1</v>
      </c>
      <c r="J68" s="5">
        <v>-8.9300000000000004E-2</v>
      </c>
    </row>
    <row r="69" spans="1:10">
      <c r="A69">
        <v>68</v>
      </c>
      <c r="B69" s="3" t="s">
        <v>1150</v>
      </c>
      <c r="C69" s="3"/>
      <c r="D69" s="3">
        <v>19</v>
      </c>
      <c r="E69" s="3">
        <v>8</v>
      </c>
      <c r="F69" s="3">
        <v>8</v>
      </c>
      <c r="G69" s="3">
        <v>18</v>
      </c>
      <c r="H69" s="3">
        <v>4</v>
      </c>
      <c r="I69" s="3">
        <v>9</v>
      </c>
      <c r="J69" s="5">
        <v>-7.0099999999999996E-2</v>
      </c>
    </row>
    <row r="70" spans="1:10">
      <c r="A70">
        <v>69</v>
      </c>
      <c r="B70" s="3" t="s">
        <v>1150</v>
      </c>
      <c r="C70" s="3"/>
      <c r="D70" s="3">
        <v>439</v>
      </c>
      <c r="E70" s="3">
        <v>45</v>
      </c>
      <c r="F70" s="3">
        <v>45</v>
      </c>
      <c r="G70" s="3">
        <v>339</v>
      </c>
      <c r="H70" s="3">
        <v>81</v>
      </c>
      <c r="I70" s="3">
        <v>256</v>
      </c>
      <c r="J70" s="5">
        <v>-6.3700000000000007E-2</v>
      </c>
    </row>
    <row r="71" spans="1:10">
      <c r="A71">
        <v>70</v>
      </c>
      <c r="B71" s="3" t="s">
        <v>2862</v>
      </c>
      <c r="C71" s="3"/>
      <c r="D71" s="3">
        <v>5</v>
      </c>
      <c r="E71" s="3">
        <v>1</v>
      </c>
      <c r="F71" s="3">
        <v>1</v>
      </c>
      <c r="G71" s="3">
        <v>5</v>
      </c>
      <c r="H71" s="3">
        <v>2</v>
      </c>
      <c r="I71" s="3">
        <v>1</v>
      </c>
      <c r="J71" s="5">
        <v>-6.2199999999999998E-2</v>
      </c>
    </row>
    <row r="72" spans="1:10">
      <c r="A72">
        <v>71</v>
      </c>
      <c r="B72" s="3" t="s">
        <v>1148</v>
      </c>
      <c r="C72" s="3"/>
      <c r="D72" s="3">
        <v>4</v>
      </c>
      <c r="E72" s="3">
        <v>1</v>
      </c>
      <c r="F72" s="3">
        <v>1</v>
      </c>
      <c r="G72" s="3">
        <v>4</v>
      </c>
      <c r="H72" s="3">
        <v>1</v>
      </c>
      <c r="I72" s="3">
        <v>3</v>
      </c>
      <c r="J72" s="5">
        <v>-3.8100000000000002E-2</v>
      </c>
    </row>
    <row r="73" spans="1:10">
      <c r="A73">
        <v>72</v>
      </c>
      <c r="B73" s="3" t="s">
        <v>3893</v>
      </c>
      <c r="C73" s="3"/>
      <c r="D73" s="3">
        <v>12</v>
      </c>
      <c r="E73" s="3">
        <v>3</v>
      </c>
      <c r="F73" s="3">
        <v>3</v>
      </c>
      <c r="G73" s="3">
        <v>11</v>
      </c>
      <c r="H73" s="3">
        <v>3</v>
      </c>
      <c r="I73" s="3">
        <v>1</v>
      </c>
      <c r="J73" s="5">
        <v>-1.9900000000000001E-2</v>
      </c>
    </row>
    <row r="74" spans="1:10">
      <c r="A74">
        <v>73</v>
      </c>
      <c r="B74" s="3" t="s">
        <v>1146</v>
      </c>
      <c r="C74" s="3"/>
      <c r="D74" s="3">
        <v>38</v>
      </c>
      <c r="E74" s="3">
        <v>9</v>
      </c>
      <c r="F74" s="3">
        <v>9</v>
      </c>
      <c r="G74" s="3">
        <v>37</v>
      </c>
      <c r="H74" s="3">
        <v>6</v>
      </c>
      <c r="I74" s="3">
        <v>1</v>
      </c>
      <c r="J74" s="5">
        <v>-1.4800000000000001E-2</v>
      </c>
    </row>
    <row r="75" spans="1:10">
      <c r="A75">
        <v>74</v>
      </c>
      <c r="B75" s="3" t="s">
        <v>1143</v>
      </c>
      <c r="C75" s="3"/>
      <c r="D75" s="3">
        <v>402</v>
      </c>
      <c r="E75" s="3">
        <v>19</v>
      </c>
      <c r="F75" s="3">
        <v>19</v>
      </c>
      <c r="G75" s="3">
        <v>295</v>
      </c>
      <c r="H75" s="3">
        <v>99</v>
      </c>
      <c r="I75" s="3">
        <v>210</v>
      </c>
      <c r="J75" s="5">
        <v>-6.6E-3</v>
      </c>
    </row>
    <row r="76" spans="1:10">
      <c r="A76">
        <v>75</v>
      </c>
      <c r="B76" s="3" t="s">
        <v>1141</v>
      </c>
      <c r="C76" s="3"/>
      <c r="D76" s="3">
        <v>13</v>
      </c>
      <c r="E76" s="3">
        <v>1</v>
      </c>
      <c r="F76" s="3">
        <v>1</v>
      </c>
      <c r="G76" s="3">
        <v>12</v>
      </c>
      <c r="H76" s="3">
        <v>1</v>
      </c>
      <c r="I76" s="3">
        <v>4</v>
      </c>
      <c r="J76" s="5">
        <v>2.7000000000000001E-3</v>
      </c>
    </row>
    <row r="77" spans="1:10">
      <c r="A77">
        <v>76</v>
      </c>
      <c r="B77" s="3" t="s">
        <v>1137</v>
      </c>
      <c r="C77" s="3"/>
      <c r="D77" s="3">
        <v>131</v>
      </c>
      <c r="E77" s="3">
        <v>7</v>
      </c>
      <c r="F77" s="3">
        <v>7</v>
      </c>
      <c r="G77" s="3">
        <v>128</v>
      </c>
      <c r="H77" s="3">
        <v>48</v>
      </c>
      <c r="I77" s="3">
        <v>68</v>
      </c>
      <c r="J77" s="5">
        <v>2.7000000000000001E-3</v>
      </c>
    </row>
    <row r="78" spans="1:10">
      <c r="A78">
        <v>77</v>
      </c>
      <c r="B78" s="3" t="s">
        <v>1139</v>
      </c>
      <c r="C78" s="3"/>
      <c r="D78" s="3">
        <v>131</v>
      </c>
      <c r="E78" s="3">
        <v>7</v>
      </c>
      <c r="F78" s="3">
        <v>7</v>
      </c>
      <c r="G78" s="3">
        <v>128</v>
      </c>
      <c r="H78" s="3">
        <v>48</v>
      </c>
      <c r="I78" s="3">
        <v>68</v>
      </c>
      <c r="J78" s="5">
        <v>2.7000000000000001E-3</v>
      </c>
    </row>
    <row r="79" spans="1:10">
      <c r="A79">
        <v>78</v>
      </c>
      <c r="B79" s="3" t="s">
        <v>1135</v>
      </c>
      <c r="C79" s="3"/>
      <c r="D79" s="3">
        <v>117</v>
      </c>
      <c r="E79" s="3">
        <v>13</v>
      </c>
      <c r="F79" s="3">
        <v>13</v>
      </c>
      <c r="G79" s="3">
        <v>117</v>
      </c>
      <c r="H79" s="3">
        <v>6</v>
      </c>
      <c r="I79" s="3">
        <v>109</v>
      </c>
      <c r="J79" s="5">
        <v>6.6E-3</v>
      </c>
    </row>
    <row r="80" spans="1:10">
      <c r="A80">
        <v>79</v>
      </c>
      <c r="B80" s="3" t="s">
        <v>1130</v>
      </c>
      <c r="C80" s="3"/>
      <c r="D80" s="3">
        <v>8</v>
      </c>
      <c r="E80" s="3">
        <v>1</v>
      </c>
      <c r="F80" s="3">
        <v>1</v>
      </c>
      <c r="G80" s="3">
        <v>6</v>
      </c>
      <c r="H80" s="3">
        <v>1</v>
      </c>
      <c r="I80" s="3">
        <v>1</v>
      </c>
      <c r="J80" s="5">
        <v>1.54E-2</v>
      </c>
    </row>
    <row r="81" spans="1:10">
      <c r="A81">
        <v>80</v>
      </c>
      <c r="B81" s="3" t="s">
        <v>1132</v>
      </c>
      <c r="C81" s="3"/>
      <c r="D81" s="3">
        <v>27</v>
      </c>
      <c r="E81" s="3">
        <v>5</v>
      </c>
      <c r="F81" s="3">
        <v>5</v>
      </c>
      <c r="G81" s="3">
        <v>18</v>
      </c>
      <c r="H81" s="3">
        <v>3</v>
      </c>
      <c r="I81" s="3">
        <v>14</v>
      </c>
      <c r="J81" s="5">
        <v>2.0899999999999998E-2</v>
      </c>
    </row>
    <row r="82" spans="1:10">
      <c r="A82">
        <v>81</v>
      </c>
      <c r="B82" s="3" t="s">
        <v>1124</v>
      </c>
      <c r="C82" s="3"/>
      <c r="D82" s="3">
        <v>73</v>
      </c>
      <c r="E82" s="3">
        <v>5</v>
      </c>
      <c r="F82" s="3">
        <v>5</v>
      </c>
      <c r="G82" s="3">
        <v>49</v>
      </c>
      <c r="H82" s="3">
        <v>12</v>
      </c>
      <c r="I82" s="3">
        <v>14</v>
      </c>
      <c r="J82" s="5">
        <v>5.57E-2</v>
      </c>
    </row>
    <row r="83" spans="1:10">
      <c r="A83">
        <v>82</v>
      </c>
      <c r="B83" s="3" t="s">
        <v>1124</v>
      </c>
      <c r="C83" s="3"/>
      <c r="D83" s="3">
        <v>9</v>
      </c>
      <c r="E83" s="3">
        <v>1</v>
      </c>
      <c r="F83" s="3">
        <v>1</v>
      </c>
      <c r="G83" s="3">
        <v>8</v>
      </c>
      <c r="H83" s="3">
        <v>3</v>
      </c>
      <c r="I83" s="3">
        <v>1</v>
      </c>
      <c r="J83" s="5">
        <v>8.5099999999999995E-2</v>
      </c>
    </row>
    <row r="84" spans="1:10">
      <c r="A84">
        <v>83</v>
      </c>
      <c r="B84" s="3" t="s">
        <v>1124</v>
      </c>
      <c r="C84" s="3"/>
      <c r="D84" s="3">
        <v>91</v>
      </c>
      <c r="E84" s="3">
        <v>4</v>
      </c>
      <c r="F84" s="3">
        <v>4</v>
      </c>
      <c r="G84" s="3">
        <v>62</v>
      </c>
      <c r="H84" s="3">
        <v>15</v>
      </c>
      <c r="I84" s="3">
        <v>23</v>
      </c>
      <c r="J84" s="5">
        <v>0.16450000000000001</v>
      </c>
    </row>
    <row r="85" spans="1:10">
      <c r="A85">
        <v>84</v>
      </c>
      <c r="B85" s="3" t="s">
        <v>1127</v>
      </c>
      <c r="C85" s="3"/>
      <c r="D85" s="3">
        <v>282</v>
      </c>
      <c r="E85" s="3">
        <v>29</v>
      </c>
      <c r="F85" s="3">
        <v>29</v>
      </c>
      <c r="G85" s="3">
        <v>253</v>
      </c>
      <c r="H85" s="3">
        <v>60</v>
      </c>
      <c r="I85" s="3">
        <v>4</v>
      </c>
      <c r="J85" s="5">
        <v>0.1706</v>
      </c>
    </row>
    <row r="86" spans="1:10">
      <c r="A86">
        <v>85</v>
      </c>
      <c r="B86" s="3" t="s">
        <v>4105</v>
      </c>
      <c r="C86" s="3"/>
      <c r="D86" s="4">
        <v>3129</v>
      </c>
      <c r="E86" s="3">
        <v>266</v>
      </c>
      <c r="F86" s="3">
        <v>266</v>
      </c>
      <c r="G86" s="4">
        <v>2607</v>
      </c>
      <c r="H86" s="3">
        <v>643</v>
      </c>
      <c r="I86" s="3">
        <v>461</v>
      </c>
      <c r="J86" s="5">
        <v>0.20649999999999999</v>
      </c>
    </row>
    <row r="87" spans="1:10">
      <c r="A87">
        <v>86</v>
      </c>
      <c r="B87" s="3" t="s">
        <v>1122</v>
      </c>
      <c r="C87" s="3"/>
      <c r="D87" s="3">
        <v>72</v>
      </c>
      <c r="E87" s="3">
        <v>3</v>
      </c>
      <c r="F87" s="3">
        <v>3</v>
      </c>
      <c r="G87" s="3">
        <v>66</v>
      </c>
      <c r="H87" s="3">
        <v>22</v>
      </c>
      <c r="I87" s="3">
        <v>19</v>
      </c>
      <c r="J87" s="5">
        <v>0.33979999999999999</v>
      </c>
    </row>
    <row r="88" spans="1:10">
      <c r="A88">
        <v>87</v>
      </c>
      <c r="B88" s="3" t="s">
        <v>1118</v>
      </c>
      <c r="C88" s="3"/>
      <c r="D88" s="3">
        <v>72</v>
      </c>
      <c r="E88" s="3">
        <v>3</v>
      </c>
      <c r="F88" s="3">
        <v>3</v>
      </c>
      <c r="G88" s="3">
        <v>66</v>
      </c>
      <c r="H88" s="3">
        <v>22</v>
      </c>
      <c r="I88" s="3">
        <v>19</v>
      </c>
      <c r="J88" s="5">
        <v>0.33979999999999999</v>
      </c>
    </row>
    <row r="89" spans="1:10">
      <c r="A89">
        <v>88</v>
      </c>
      <c r="B89" s="3" t="s">
        <v>1120</v>
      </c>
      <c r="C89" s="3"/>
      <c r="D89" s="3">
        <v>28</v>
      </c>
      <c r="E89" s="3">
        <v>5</v>
      </c>
      <c r="F89" s="3">
        <v>5</v>
      </c>
      <c r="G89" s="3">
        <v>17</v>
      </c>
      <c r="H89" s="3">
        <v>4</v>
      </c>
      <c r="I89" s="3">
        <v>5</v>
      </c>
      <c r="J89" s="5">
        <v>0.37930000000000003</v>
      </c>
    </row>
    <row r="90" spans="1:10">
      <c r="A90">
        <v>89</v>
      </c>
      <c r="B90" s="3" t="s">
        <v>2860</v>
      </c>
      <c r="C90" s="3"/>
      <c r="D90" s="3">
        <v>3</v>
      </c>
      <c r="E90" s="3">
        <v>1</v>
      </c>
      <c r="F90" s="3">
        <v>1</v>
      </c>
      <c r="G90" s="3">
        <v>3</v>
      </c>
      <c r="H90" s="3">
        <v>1</v>
      </c>
      <c r="I90" s="3">
        <v>1</v>
      </c>
      <c r="J90" s="5">
        <v>0.40029999999999999</v>
      </c>
    </row>
    <row r="91" spans="1:10">
      <c r="A91">
        <v>90</v>
      </c>
      <c r="B91" s="3" t="s">
        <v>1116</v>
      </c>
      <c r="C91" s="3"/>
      <c r="D91" s="3">
        <v>3</v>
      </c>
      <c r="E91" s="3">
        <v>1</v>
      </c>
      <c r="F91" s="3">
        <v>1</v>
      </c>
      <c r="G91" s="3">
        <v>3</v>
      </c>
      <c r="H91" s="3">
        <v>1</v>
      </c>
      <c r="I91" s="3">
        <v>1</v>
      </c>
      <c r="J91" s="5">
        <v>0.40029999999999999</v>
      </c>
    </row>
    <row r="92" spans="1:10">
      <c r="A92">
        <v>91</v>
      </c>
      <c r="B92" s="3" t="s">
        <v>1113</v>
      </c>
      <c r="C92" s="3"/>
      <c r="D92" s="3">
        <v>10</v>
      </c>
      <c r="E92" s="3">
        <v>1</v>
      </c>
      <c r="F92" s="3">
        <v>1</v>
      </c>
      <c r="G92" s="3">
        <v>9</v>
      </c>
      <c r="H92" s="3">
        <v>2</v>
      </c>
      <c r="I92" s="3">
        <v>6</v>
      </c>
      <c r="J92" s="5">
        <v>0.40160000000000001</v>
      </c>
    </row>
    <row r="93" spans="1:10">
      <c r="A93">
        <v>92</v>
      </c>
      <c r="B93" s="3" t="s">
        <v>1113</v>
      </c>
      <c r="C93" s="3"/>
      <c r="D93" s="3">
        <v>328</v>
      </c>
      <c r="E93" s="3">
        <v>52</v>
      </c>
      <c r="F93" s="3">
        <v>52</v>
      </c>
      <c r="G93" s="3">
        <v>286</v>
      </c>
      <c r="H93" s="3">
        <v>93</v>
      </c>
      <c r="I93" s="3">
        <v>2</v>
      </c>
      <c r="J93" s="5">
        <v>0.40250000000000002</v>
      </c>
    </row>
    <row r="94" spans="1:10">
      <c r="A94">
        <v>93</v>
      </c>
      <c r="B94" s="3" t="s">
        <v>3891</v>
      </c>
      <c r="C94" s="3"/>
      <c r="D94" s="3">
        <v>14</v>
      </c>
      <c r="E94" s="3">
        <v>3</v>
      </c>
      <c r="F94" s="3">
        <v>3</v>
      </c>
      <c r="G94" s="3">
        <v>12</v>
      </c>
      <c r="H94" s="3">
        <v>7</v>
      </c>
      <c r="I94" s="3">
        <v>3</v>
      </c>
      <c r="J94" s="5">
        <v>0.4289</v>
      </c>
    </row>
    <row r="95" spans="1:10">
      <c r="A95">
        <v>94</v>
      </c>
      <c r="B95" s="3" t="s">
        <v>4102</v>
      </c>
      <c r="C95" s="3"/>
      <c r="D95" s="3">
        <v>155</v>
      </c>
      <c r="E95" s="3">
        <v>16</v>
      </c>
      <c r="F95" s="3">
        <v>16</v>
      </c>
      <c r="G95" s="3">
        <v>132</v>
      </c>
      <c r="H95" s="3">
        <v>34</v>
      </c>
      <c r="I95" s="3">
        <v>2</v>
      </c>
      <c r="J95" s="5">
        <v>0.44950000000000001</v>
      </c>
    </row>
    <row r="96" spans="1:10">
      <c r="A96">
        <v>95</v>
      </c>
      <c r="B96" s="3" t="s">
        <v>1109</v>
      </c>
      <c r="C96" s="3"/>
      <c r="D96" s="3">
        <v>155</v>
      </c>
      <c r="E96" s="3">
        <v>16</v>
      </c>
      <c r="F96" s="3">
        <v>16</v>
      </c>
      <c r="G96" s="3">
        <v>132</v>
      </c>
      <c r="H96" s="3">
        <v>34</v>
      </c>
      <c r="I96" s="3">
        <v>2</v>
      </c>
      <c r="J96" s="5">
        <v>0.44950000000000001</v>
      </c>
    </row>
    <row r="97" spans="1:10">
      <c r="A97">
        <v>96</v>
      </c>
      <c r="B97" s="3" t="s">
        <v>1106</v>
      </c>
      <c r="C97" s="3"/>
      <c r="D97" s="3">
        <v>149</v>
      </c>
      <c r="E97" s="3">
        <v>10</v>
      </c>
      <c r="F97" s="3">
        <v>10</v>
      </c>
      <c r="G97" s="3">
        <v>143</v>
      </c>
      <c r="H97" s="3">
        <v>36</v>
      </c>
      <c r="I97" s="3">
        <v>3</v>
      </c>
      <c r="J97" s="5">
        <v>0.53500000000000003</v>
      </c>
    </row>
    <row r="98" spans="1:10">
      <c r="A98">
        <v>97</v>
      </c>
      <c r="B98" s="3" t="s">
        <v>1111</v>
      </c>
      <c r="C98" s="3"/>
      <c r="D98" s="3">
        <v>46</v>
      </c>
      <c r="E98" s="3">
        <v>8</v>
      </c>
      <c r="F98" s="3">
        <v>8</v>
      </c>
      <c r="G98" s="3">
        <v>36</v>
      </c>
      <c r="H98" s="3">
        <v>14</v>
      </c>
      <c r="I98" s="3">
        <v>10</v>
      </c>
      <c r="J98" s="5">
        <v>0.54200000000000004</v>
      </c>
    </row>
    <row r="99" spans="1:10">
      <c r="A99">
        <v>98</v>
      </c>
      <c r="B99" s="3" t="s">
        <v>1106</v>
      </c>
      <c r="C99" s="3"/>
      <c r="D99" s="3">
        <v>240</v>
      </c>
      <c r="E99" s="3">
        <v>22</v>
      </c>
      <c r="F99" s="3">
        <v>22</v>
      </c>
      <c r="G99" s="3">
        <v>218</v>
      </c>
      <c r="H99" s="3">
        <v>32</v>
      </c>
      <c r="I99" s="3">
        <v>20</v>
      </c>
      <c r="J99" s="5">
        <v>1.0355000000000001</v>
      </c>
    </row>
    <row r="100" spans="1:10">
      <c r="A100">
        <v>99</v>
      </c>
      <c r="B100" s="3" t="s">
        <v>1104</v>
      </c>
      <c r="C100" s="3"/>
      <c r="D100" s="3">
        <v>34</v>
      </c>
      <c r="E100" s="3">
        <v>2</v>
      </c>
      <c r="F100" s="3">
        <v>2</v>
      </c>
      <c r="G100" s="3">
        <v>32</v>
      </c>
      <c r="H100" s="3">
        <v>10</v>
      </c>
      <c r="I100" s="3">
        <v>5</v>
      </c>
      <c r="J100" s="5">
        <v>1.1035999999999999</v>
      </c>
    </row>
    <row r="101" spans="1:10">
      <c r="A101">
        <v>100</v>
      </c>
      <c r="B101" s="3" t="s">
        <v>2857</v>
      </c>
      <c r="C101" s="3"/>
      <c r="D101" s="3">
        <v>34</v>
      </c>
      <c r="E101" s="3">
        <v>2</v>
      </c>
      <c r="F101" s="3">
        <v>2</v>
      </c>
      <c r="G101" s="3">
        <v>32</v>
      </c>
      <c r="H101" s="3">
        <v>10</v>
      </c>
      <c r="I101" s="3">
        <v>5</v>
      </c>
      <c r="J101" s="5">
        <v>1.1035999999999999</v>
      </c>
    </row>
    <row r="102" spans="1:10">
      <c r="A102">
        <v>101</v>
      </c>
      <c r="B102" s="3" t="s">
        <v>1102</v>
      </c>
      <c r="C102" s="3"/>
      <c r="D102" s="3">
        <v>65</v>
      </c>
      <c r="E102" s="3">
        <v>4</v>
      </c>
      <c r="F102" s="3">
        <v>4</v>
      </c>
      <c r="G102" s="3">
        <v>48</v>
      </c>
      <c r="H102" s="3">
        <v>12</v>
      </c>
      <c r="I102" s="3">
        <v>20</v>
      </c>
      <c r="J102" s="5">
        <v>1.2464999999999999</v>
      </c>
    </row>
    <row r="103" spans="1:10">
      <c r="A103">
        <v>102</v>
      </c>
      <c r="B103" s="3" t="s">
        <v>2855</v>
      </c>
      <c r="C103" s="3"/>
      <c r="D103" s="3">
        <v>65</v>
      </c>
      <c r="E103" s="3">
        <v>4</v>
      </c>
      <c r="F103" s="3">
        <v>4</v>
      </c>
      <c r="G103" s="3">
        <v>48</v>
      </c>
      <c r="H103" s="3">
        <v>12</v>
      </c>
      <c r="I103" s="3">
        <v>20</v>
      </c>
      <c r="J103" s="5">
        <v>1.2464999999999999</v>
      </c>
    </row>
    <row r="104" spans="1:10">
      <c r="A104">
        <v>103</v>
      </c>
      <c r="B104" s="3" t="s">
        <v>2852</v>
      </c>
      <c r="C104" s="3"/>
      <c r="D104" s="3">
        <v>53</v>
      </c>
      <c r="E104" s="3">
        <v>8</v>
      </c>
      <c r="F104" s="3">
        <v>8</v>
      </c>
      <c r="G104" s="3">
        <v>47</v>
      </c>
      <c r="H104" s="3">
        <v>11</v>
      </c>
      <c r="I104" s="3">
        <v>2</v>
      </c>
      <c r="J104" s="5">
        <v>1.345</v>
      </c>
    </row>
    <row r="105" spans="1:10">
      <c r="A105">
        <v>104</v>
      </c>
      <c r="B105" s="3" t="s">
        <v>1100</v>
      </c>
      <c r="C105" s="3"/>
      <c r="D105" s="3">
        <v>70</v>
      </c>
      <c r="E105" s="3">
        <v>1</v>
      </c>
      <c r="F105" s="3">
        <v>1</v>
      </c>
      <c r="G105" s="3">
        <v>67</v>
      </c>
      <c r="H105" s="3">
        <v>15</v>
      </c>
      <c r="I105" s="3">
        <v>4</v>
      </c>
      <c r="J105" s="5">
        <v>2.2359</v>
      </c>
    </row>
    <row r="106" spans="1:10">
      <c r="A106">
        <v>105</v>
      </c>
      <c r="B106" s="3" t="s">
        <v>1098</v>
      </c>
      <c r="C106" s="3"/>
      <c r="D106" s="3">
        <v>139</v>
      </c>
      <c r="E106" s="3">
        <v>16</v>
      </c>
      <c r="F106" s="3">
        <v>16</v>
      </c>
      <c r="G106" s="3">
        <v>77</v>
      </c>
      <c r="H106" s="3">
        <v>34</v>
      </c>
      <c r="I106" s="3">
        <v>40</v>
      </c>
      <c r="J106" s="5">
        <v>2.4578000000000002</v>
      </c>
    </row>
    <row r="107" spans="1:10">
      <c r="A107">
        <v>106</v>
      </c>
      <c r="B107" s="3" t="s">
        <v>2850</v>
      </c>
      <c r="C107" s="3"/>
      <c r="D107" s="3">
        <v>65</v>
      </c>
      <c r="E107" s="3">
        <v>10</v>
      </c>
      <c r="F107" s="3">
        <v>10</v>
      </c>
      <c r="G107" s="3">
        <v>58</v>
      </c>
      <c r="H107" s="3">
        <v>15</v>
      </c>
      <c r="I107" s="3">
        <v>1</v>
      </c>
      <c r="J107" s="5">
        <v>3.1703999999999999</v>
      </c>
    </row>
    <row r="108" spans="1:10">
      <c r="A108">
        <v>107</v>
      </c>
      <c r="B108" s="3" t="s">
        <v>1096</v>
      </c>
      <c r="C108" s="3"/>
      <c r="D108" s="3">
        <v>29</v>
      </c>
      <c r="E108" s="3">
        <v>2</v>
      </c>
      <c r="F108" s="3">
        <v>2</v>
      </c>
      <c r="G108" s="3">
        <v>27</v>
      </c>
      <c r="H108" s="3">
        <v>10</v>
      </c>
      <c r="I108" s="3">
        <v>2</v>
      </c>
      <c r="J108" s="5">
        <v>4.6536999999999997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74389-6BFB-D940-B08F-1A84C6AF7A17}">
  <dimension ref="F2:AC121"/>
  <sheetViews>
    <sheetView topLeftCell="D1" zoomScale="111" workbookViewId="0">
      <selection activeCell="AC21" sqref="AC21"/>
    </sheetView>
  </sheetViews>
  <sheetFormatPr baseColWidth="10" defaultRowHeight="16"/>
  <cols>
    <col min="25" max="25" width="12.6640625" bestFit="1" customWidth="1"/>
  </cols>
  <sheetData>
    <row r="2" spans="6:29">
      <c r="G2" s="12"/>
      <c r="H2" s="12" t="s">
        <v>4236</v>
      </c>
      <c r="I2" s="12">
        <v>11</v>
      </c>
      <c r="J2" s="12">
        <v>12</v>
      </c>
      <c r="K2" s="12">
        <v>13</v>
      </c>
      <c r="L2" s="12">
        <v>14</v>
      </c>
      <c r="M2" s="12">
        <v>15</v>
      </c>
      <c r="N2" s="12">
        <v>16</v>
      </c>
      <c r="O2" s="12">
        <v>17</v>
      </c>
    </row>
    <row r="3" spans="6:29">
      <c r="G3" s="12" t="s">
        <v>4238</v>
      </c>
      <c r="H3" s="12" t="s">
        <v>4237</v>
      </c>
      <c r="I3" s="12" t="s">
        <v>4239</v>
      </c>
      <c r="J3" s="12" t="s">
        <v>4240</v>
      </c>
      <c r="K3" s="12" t="s">
        <v>4241</v>
      </c>
      <c r="L3" s="12" t="s">
        <v>4242</v>
      </c>
      <c r="M3" s="12" t="s">
        <v>4243</v>
      </c>
      <c r="N3" s="12" t="s">
        <v>4244</v>
      </c>
      <c r="O3" s="12" t="s">
        <v>4245</v>
      </c>
    </row>
    <row r="4" spans="6:29">
      <c r="G4" t="str">
        <f>VLOOKUP(H4,$F$15:$V$121,2)</f>
        <v>FinTech Sandbox</v>
      </c>
      <c r="H4" s="1">
        <v>107</v>
      </c>
      <c r="I4">
        <f>VLOOKUP($H4,$F$15:$V$121,I$2)</f>
        <v>-0.33388009651466055</v>
      </c>
      <c r="J4">
        <f t="shared" ref="J4:O8" si="0">VLOOKUP($H4,$F$15:$V$121,J$2)</f>
        <v>-0.32899136868900952</v>
      </c>
      <c r="K4">
        <f t="shared" si="0"/>
        <v>-0.32899136868900952</v>
      </c>
      <c r="L4">
        <f t="shared" si="0"/>
        <v>-0.32340137780990325</v>
      </c>
      <c r="M4">
        <f t="shared" si="0"/>
        <v>-0.30331435606303853</v>
      </c>
      <c r="N4">
        <f t="shared" si="0"/>
        <v>-0.29153480239970742</v>
      </c>
      <c r="O4">
        <f t="shared" si="0"/>
        <v>4.5375476720633792</v>
      </c>
    </row>
    <row r="5" spans="6:29">
      <c r="G5" t="str">
        <f t="shared" ref="G5:G8" si="1">VLOOKUP(H5,$F$15:$V$121,2)</f>
        <v>LearnLaunch Accelerator</v>
      </c>
      <c r="H5" s="1">
        <v>87</v>
      </c>
      <c r="I5">
        <f t="shared" ref="I5:I8" si="2">VLOOKUP($H5,$F$15:$V$121,I$2)</f>
        <v>-0.2546627736978313</v>
      </c>
      <c r="J5">
        <f t="shared" si="0"/>
        <v>-0.30807510223046886</v>
      </c>
      <c r="K5">
        <f t="shared" si="0"/>
        <v>-0.30807510223046886</v>
      </c>
      <c r="L5">
        <f t="shared" si="0"/>
        <v>-0.23439828148327088</v>
      </c>
      <c r="M5">
        <f t="shared" si="0"/>
        <v>-0.1864659812700768</v>
      </c>
      <c r="N5">
        <f>VLOOKUP($H5,$F$15:$V$121,N$2)</f>
        <v>-0.16328769101758703</v>
      </c>
      <c r="O5">
        <f t="shared" si="0"/>
        <v>0.16968515105740375</v>
      </c>
    </row>
    <row r="6" spans="6:29">
      <c r="G6" t="str">
        <f t="shared" si="1"/>
        <v>MIT delta v</v>
      </c>
      <c r="H6" s="12">
        <v>43</v>
      </c>
      <c r="I6">
        <f t="shared" si="2"/>
        <v>-0.11833528792003209</v>
      </c>
      <c r="J6">
        <f t="shared" si="0"/>
        <v>-9.8912437645061677E-2</v>
      </c>
      <c r="K6">
        <f t="shared" si="0"/>
        <v>-9.8912437645061677E-2</v>
      </c>
      <c r="L6">
        <f t="shared" si="0"/>
        <v>-0.28232302565914985</v>
      </c>
      <c r="M6">
        <f t="shared" si="0"/>
        <v>-0.27410226236479812</v>
      </c>
      <c r="N6">
        <f t="shared" si="0"/>
        <v>-0.21609532511610718</v>
      </c>
      <c r="O6">
        <f t="shared" si="0"/>
        <v>-0.65439591383672069</v>
      </c>
    </row>
    <row r="7" spans="6:29">
      <c r="G7" t="str">
        <f t="shared" si="1"/>
        <v>Desaf√≠a</v>
      </c>
      <c r="H7" s="12">
        <v>69</v>
      </c>
      <c r="I7">
        <f t="shared" si="2"/>
        <v>0.4214478652271999</v>
      </c>
      <c r="J7">
        <f t="shared" si="0"/>
        <v>0.57040808902824125</v>
      </c>
      <c r="K7">
        <f t="shared" si="0"/>
        <v>0.57040808902824125</v>
      </c>
      <c r="L7">
        <f t="shared" si="0"/>
        <v>0.38862339280315544</v>
      </c>
      <c r="M7">
        <f t="shared" si="0"/>
        <v>0.38803852812865169</v>
      </c>
      <c r="N7">
        <f t="shared" si="0"/>
        <v>1.6246279206037384</v>
      </c>
      <c r="O7">
        <f t="shared" si="0"/>
        <v>-0.23886222538291965</v>
      </c>
    </row>
    <row r="8" spans="6:29">
      <c r="G8" t="str">
        <f t="shared" si="1"/>
        <v>Acumen</v>
      </c>
      <c r="H8" s="12">
        <v>85</v>
      </c>
      <c r="I8">
        <f t="shared" si="2"/>
        <v>5.377136199582333</v>
      </c>
      <c r="J8">
        <f t="shared" si="0"/>
        <v>5.1929029763657395</v>
      </c>
      <c r="K8">
        <f t="shared" si="0"/>
        <v>5.1929029763657395</v>
      </c>
      <c r="L8">
        <f t="shared" si="0"/>
        <v>5.5644957637980825</v>
      </c>
      <c r="M8">
        <f t="shared" si="0"/>
        <v>5.860437414265693</v>
      </c>
      <c r="N8">
        <f t="shared" si="0"/>
        <v>3.1711372049175433</v>
      </c>
      <c r="O8">
        <f t="shared" si="0"/>
        <v>3.4717703028915248E-2</v>
      </c>
    </row>
    <row r="11" spans="6:29">
      <c r="G11" t="s">
        <v>4230</v>
      </c>
      <c r="I11">
        <f>AVERAGE(I15:I121)</f>
        <v>210.2336448598131</v>
      </c>
      <c r="J11">
        <f t="shared" ref="J11:O11" si="3">AVERAGE(J15:J121)</f>
        <v>17.728971962616821</v>
      </c>
      <c r="K11">
        <f t="shared" si="3"/>
        <v>17.728971962616821</v>
      </c>
      <c r="L11">
        <f t="shared" si="3"/>
        <v>168.71028037383178</v>
      </c>
      <c r="M11">
        <f t="shared" si="3"/>
        <v>41.149532710280376</v>
      </c>
      <c r="N11">
        <f t="shared" si="3"/>
        <v>40.644859813084111</v>
      </c>
      <c r="O11">
        <f t="shared" si="3"/>
        <v>0.17221121495327105</v>
      </c>
    </row>
    <row r="12" spans="6:29">
      <c r="G12" t="s">
        <v>4231</v>
      </c>
      <c r="I12">
        <f>STDEV(I15:I121)</f>
        <v>542.81056808025448</v>
      </c>
      <c r="J12">
        <f t="shared" ref="J12:O12" si="4">STDEV(J15:J121)</f>
        <v>47.809679704652602</v>
      </c>
      <c r="K12">
        <f t="shared" si="4"/>
        <v>47.809679704652602</v>
      </c>
      <c r="L12">
        <f t="shared" si="4"/>
        <v>438.1870025833029</v>
      </c>
      <c r="M12">
        <f t="shared" si="4"/>
        <v>102.69719216259746</v>
      </c>
      <c r="N12">
        <f t="shared" si="4"/>
        <v>132.55659185451299</v>
      </c>
      <c r="O12">
        <f t="shared" si="4"/>
        <v>0.98764555414771904</v>
      </c>
    </row>
    <row r="13" spans="6:29">
      <c r="AA13" t="s">
        <v>4250</v>
      </c>
      <c r="AB13">
        <f>SUM(AB15:AB121)</f>
        <v>129.57352839789269</v>
      </c>
    </row>
    <row r="14" spans="6:29" ht="68">
      <c r="F14" s="10" t="s">
        <v>4229</v>
      </c>
      <c r="G14" s="11" t="s">
        <v>0</v>
      </c>
      <c r="H14" s="11"/>
      <c r="I14" s="11" t="s">
        <v>1</v>
      </c>
      <c r="J14" s="11" t="s">
        <v>2</v>
      </c>
      <c r="K14" s="11" t="s">
        <v>7</v>
      </c>
      <c r="L14" s="11" t="s">
        <v>13</v>
      </c>
      <c r="M14" s="11" t="s">
        <v>15</v>
      </c>
      <c r="N14" s="11" t="s">
        <v>16</v>
      </c>
      <c r="O14" s="11" t="s">
        <v>18</v>
      </c>
      <c r="P14" s="12" t="s">
        <v>4239</v>
      </c>
      <c r="Q14" s="12" t="s">
        <v>4240</v>
      </c>
      <c r="R14" s="12" t="s">
        <v>4241</v>
      </c>
      <c r="S14" s="12" t="s">
        <v>4242</v>
      </c>
      <c r="T14" s="12" t="s">
        <v>4243</v>
      </c>
      <c r="U14" s="12" t="s">
        <v>4244</v>
      </c>
      <c r="V14" s="12" t="s">
        <v>4245</v>
      </c>
      <c r="W14" s="12" t="s">
        <v>4233</v>
      </c>
      <c r="X14" s="12" t="s">
        <v>4232</v>
      </c>
      <c r="Y14" s="12" t="s">
        <v>4234</v>
      </c>
      <c r="Z14" s="12" t="s">
        <v>4246</v>
      </c>
      <c r="AA14" s="12" t="s">
        <v>4247</v>
      </c>
      <c r="AB14" s="12" t="s">
        <v>4248</v>
      </c>
      <c r="AC14" s="12" t="s">
        <v>4249</v>
      </c>
    </row>
    <row r="15" spans="6:29">
      <c r="F15">
        <v>1</v>
      </c>
      <c r="G15" s="3" t="s">
        <v>1257</v>
      </c>
      <c r="H15" s="3"/>
      <c r="I15" s="3">
        <v>199</v>
      </c>
      <c r="J15" s="3">
        <v>10</v>
      </c>
      <c r="K15" s="3">
        <v>10</v>
      </c>
      <c r="L15" s="3">
        <v>160</v>
      </c>
      <c r="M15" s="3">
        <v>82</v>
      </c>
      <c r="N15" s="3">
        <v>15</v>
      </c>
      <c r="O15" s="5">
        <v>0.57679999999999998</v>
      </c>
      <c r="P15">
        <f>STANDARDIZE(I15,$I$11,$I$12)</f>
        <v>-2.0695331889986717E-2</v>
      </c>
      <c r="Q15">
        <f>STANDARDIZE(J15,$J$11,$J$12)</f>
        <v>-0.16166123702068383</v>
      </c>
      <c r="R15">
        <f>STANDARDIZE(K15,$K$11,$K$12)</f>
        <v>-0.16166123702068383</v>
      </c>
      <c r="S15">
        <f>STANDARDIZE(L15,$L$11,$L$12)</f>
        <v>-1.9877998029336538E-2</v>
      </c>
      <c r="T15">
        <f>STANDARDIZE(M15,$M$11,$M$12)</f>
        <v>0.39777589269473185</v>
      </c>
      <c r="U15">
        <f>STANDARDIZE(N15,$N$11,$N$12)</f>
        <v>-0.19346348193102714</v>
      </c>
      <c r="V15">
        <f>STANDARDIZE(O15,$O$11,$O$12)</f>
        <v>0.40964978108554906</v>
      </c>
      <c r="W15">
        <f>SUMXMY2($I$4:$O$4,P15:V15)</f>
        <v>17.786896403935629</v>
      </c>
      <c r="X15">
        <f>SUMXMY2($I$5:$O$5,P15:V15)</f>
        <v>0.5434659250063093</v>
      </c>
      <c r="Y15">
        <f>SUMXMY2($I$6:$O$6,P15:V15)</f>
        <v>1.6704114736420941</v>
      </c>
      <c r="Z15">
        <f>SUMXMY2($I$7:$O$7,P15:V15)</f>
        <v>5.1603339761258251</v>
      </c>
      <c r="AA15">
        <f>SUMXMY2($I$8:$O$8,P15:V15)</f>
        <v>158.96631412885017</v>
      </c>
      <c r="AB15">
        <f>MIN(W15:AA15)</f>
        <v>0.5434659250063093</v>
      </c>
      <c r="AC15">
        <f>MATCH(AB15,W15:AA15,0)</f>
        <v>2</v>
      </c>
    </row>
    <row r="16" spans="6:29">
      <c r="F16">
        <v>2</v>
      </c>
      <c r="G16" s="3" t="s">
        <v>1255</v>
      </c>
      <c r="H16" s="3"/>
      <c r="I16" s="3">
        <v>5</v>
      </c>
      <c r="J16" s="3">
        <v>1</v>
      </c>
      <c r="K16" s="3">
        <v>1</v>
      </c>
      <c r="L16" s="3">
        <v>5</v>
      </c>
      <c r="M16" s="3">
        <v>2</v>
      </c>
      <c r="N16" s="3">
        <v>1</v>
      </c>
      <c r="O16" s="5">
        <v>-0.61339999999999995</v>
      </c>
      <c r="P16">
        <f t="shared" ref="P16:P79" si="5">STANDARDIZE(I16,$I$11,$I$12)</f>
        <v>-0.37809441622637924</v>
      </c>
      <c r="Q16">
        <f t="shared" ref="Q16:Q79" si="6">STANDARDIZE(J16,$J$11,$J$12)</f>
        <v>-0.34990763514755024</v>
      </c>
      <c r="R16">
        <f t="shared" ref="R16:R79" si="7">STANDARDIZE(K16,$K$11,$K$12)</f>
        <v>-0.34990763514755024</v>
      </c>
      <c r="S16">
        <f t="shared" ref="S16:S79" si="8">STANDARDIZE(L16,$L$11,$L$12)</f>
        <v>-0.37360825266082404</v>
      </c>
      <c r="T16">
        <f t="shared" ref="T16:T79" si="9">STANDARDIZE(M16,$M$11,$M$12)</f>
        <v>-0.3812132725916797</v>
      </c>
      <c r="U16">
        <f t="shared" ref="U16:U79" si="10">STANDARDIZE(N16,$N$11,$N$12)</f>
        <v>-0.29907875012806745</v>
      </c>
      <c r="V16">
        <f t="shared" ref="V16:V79" si="11">STANDARDIZE(O16,$O$11,$O$12)</f>
        <v>-0.79543841578997243</v>
      </c>
      <c r="W16">
        <f t="shared" ref="W16:W79" si="12">SUMXMY2($I$4:$O$4,P16:V16)</f>
        <v>28.452216382336051</v>
      </c>
      <c r="X16">
        <f t="shared" ref="X16:X79" si="13">SUMXMY2($I$5:$O$5,P16:V16)</f>
        <v>1.0259439265687169</v>
      </c>
      <c r="Y16">
        <f t="shared" ref="Y16:Y79" si="14">SUMXMY2($I$6:$O$6,P16:V16)</f>
        <v>0.24005698044161874</v>
      </c>
      <c r="Z16">
        <f t="shared" ref="Z16:Z79" si="15">SUMXMY2($I$7:$O$7,P16:V16)</f>
        <v>7.5163997491666921</v>
      </c>
      <c r="AA16">
        <f t="shared" ref="AA16:AA79" si="16">SUMXMY2($I$8:$O$8,P16:V16)</f>
        <v>181.51901895464866</v>
      </c>
      <c r="AB16">
        <f>MIN(W16:AA16)</f>
        <v>0.24005698044161874</v>
      </c>
      <c r="AC16">
        <f t="shared" ref="AC16:AC29" si="17">MATCH(AB16,W16:AA16,0)</f>
        <v>3</v>
      </c>
    </row>
    <row r="17" spans="6:29">
      <c r="F17">
        <v>3</v>
      </c>
      <c r="G17" s="3" t="s">
        <v>1253</v>
      </c>
      <c r="H17" s="3"/>
      <c r="I17" s="3">
        <v>174</v>
      </c>
      <c r="J17" s="3">
        <v>36</v>
      </c>
      <c r="K17" s="3">
        <v>36</v>
      </c>
      <c r="L17" s="3">
        <v>114</v>
      </c>
      <c r="M17" s="3">
        <v>22</v>
      </c>
      <c r="N17" s="3">
        <v>5</v>
      </c>
      <c r="O17" s="5">
        <v>-0.87270000000000003</v>
      </c>
      <c r="P17">
        <f t="shared" si="5"/>
        <v>-6.6751914923026984E-2</v>
      </c>
      <c r="Q17">
        <f t="shared" si="6"/>
        <v>0.38216169090137475</v>
      </c>
      <c r="R17">
        <f t="shared" si="7"/>
        <v>0.38216169090137475</v>
      </c>
      <c r="S17">
        <f t="shared" si="8"/>
        <v>-0.12485600908126186</v>
      </c>
      <c r="T17">
        <f t="shared" si="9"/>
        <v>-0.1864659812700768</v>
      </c>
      <c r="U17">
        <f t="shared" si="10"/>
        <v>-0.26890295921462737</v>
      </c>
      <c r="V17">
        <f t="shared" si="11"/>
        <v>-1.0579819962384875</v>
      </c>
      <c r="W17">
        <f t="shared" si="12"/>
        <v>32.446373089037678</v>
      </c>
      <c r="X17">
        <f t="shared" si="13"/>
        <v>2.5184848709003078</v>
      </c>
      <c r="Y17">
        <f t="shared" si="14"/>
        <v>0.6636718298847174</v>
      </c>
      <c r="Z17">
        <f t="shared" si="15"/>
        <v>5.1593453574654529</v>
      </c>
      <c r="AA17">
        <f t="shared" si="16"/>
        <v>157.8840144687243</v>
      </c>
      <c r="AB17">
        <f t="shared" ref="AB17:AB29" si="18">MIN(W17:AA17)</f>
        <v>0.6636718298847174</v>
      </c>
      <c r="AC17">
        <f t="shared" si="17"/>
        <v>3</v>
      </c>
    </row>
    <row r="18" spans="6:29">
      <c r="F18">
        <v>4</v>
      </c>
      <c r="G18" s="3" t="s">
        <v>1251</v>
      </c>
      <c r="H18" s="3"/>
      <c r="I18" s="3">
        <v>174</v>
      </c>
      <c r="J18" s="3">
        <v>36</v>
      </c>
      <c r="K18" s="3">
        <v>36</v>
      </c>
      <c r="L18" s="3">
        <v>114</v>
      </c>
      <c r="M18" s="3">
        <v>22</v>
      </c>
      <c r="N18" s="3">
        <v>5</v>
      </c>
      <c r="O18" s="5">
        <v>-0.87270000000000003</v>
      </c>
      <c r="P18">
        <f t="shared" si="5"/>
        <v>-6.6751914923026984E-2</v>
      </c>
      <c r="Q18">
        <f t="shared" si="6"/>
        <v>0.38216169090137475</v>
      </c>
      <c r="R18">
        <f t="shared" si="7"/>
        <v>0.38216169090137475</v>
      </c>
      <c r="S18">
        <f t="shared" si="8"/>
        <v>-0.12485600908126186</v>
      </c>
      <c r="T18">
        <f t="shared" si="9"/>
        <v>-0.1864659812700768</v>
      </c>
      <c r="U18">
        <f t="shared" si="10"/>
        <v>-0.26890295921462737</v>
      </c>
      <c r="V18">
        <f t="shared" si="11"/>
        <v>-1.0579819962384875</v>
      </c>
      <c r="W18">
        <f t="shared" si="12"/>
        <v>32.446373089037678</v>
      </c>
      <c r="X18">
        <f t="shared" si="13"/>
        <v>2.5184848709003078</v>
      </c>
      <c r="Y18">
        <f t="shared" si="14"/>
        <v>0.6636718298847174</v>
      </c>
      <c r="Z18">
        <f t="shared" si="15"/>
        <v>5.1593453574654529</v>
      </c>
      <c r="AA18">
        <f t="shared" si="16"/>
        <v>157.8840144687243</v>
      </c>
      <c r="AB18">
        <f t="shared" si="18"/>
        <v>0.6636718298847174</v>
      </c>
      <c r="AC18">
        <f t="shared" si="17"/>
        <v>3</v>
      </c>
    </row>
    <row r="19" spans="6:29">
      <c r="F19">
        <v>5</v>
      </c>
      <c r="G19" s="3" t="s">
        <v>1249</v>
      </c>
      <c r="H19" s="3"/>
      <c r="I19" s="3">
        <v>124</v>
      </c>
      <c r="J19" s="3">
        <v>2</v>
      </c>
      <c r="K19" s="3">
        <v>2</v>
      </c>
      <c r="L19" s="3">
        <v>90</v>
      </c>
      <c r="M19" s="3">
        <v>49</v>
      </c>
      <c r="N19" s="3">
        <v>4</v>
      </c>
      <c r="O19" s="5">
        <v>-0.75639999999999996</v>
      </c>
      <c r="P19">
        <f t="shared" si="5"/>
        <v>-0.15886508098910754</v>
      </c>
      <c r="Q19">
        <f t="shared" si="6"/>
        <v>-0.32899136868900952</v>
      </c>
      <c r="R19">
        <f t="shared" si="7"/>
        <v>-0.32899136868900952</v>
      </c>
      <c r="S19">
        <f t="shared" si="8"/>
        <v>-0.17962714528226637</v>
      </c>
      <c r="T19">
        <f t="shared" si="9"/>
        <v>7.6442862014087093E-2</v>
      </c>
      <c r="U19">
        <f t="shared" si="10"/>
        <v>-0.2764469069429874</v>
      </c>
      <c r="V19">
        <f t="shared" si="11"/>
        <v>-0.94022720099682799</v>
      </c>
      <c r="W19">
        <f t="shared" si="12"/>
        <v>30.201762034799081</v>
      </c>
      <c r="X19">
        <f t="shared" si="13"/>
        <v>1.3268835529626186</v>
      </c>
      <c r="Y19">
        <f t="shared" si="14"/>
        <v>0.32628545936767506</v>
      </c>
      <c r="Z19">
        <f t="shared" si="15"/>
        <v>6.4806007467558819</v>
      </c>
      <c r="AA19">
        <f t="shared" si="16"/>
        <v>170.91583924372077</v>
      </c>
      <c r="AB19">
        <f t="shared" si="18"/>
        <v>0.32628545936767506</v>
      </c>
      <c r="AC19">
        <f t="shared" si="17"/>
        <v>3</v>
      </c>
    </row>
    <row r="20" spans="6:29">
      <c r="F20">
        <v>6</v>
      </c>
      <c r="G20" s="3" t="s">
        <v>1247</v>
      </c>
      <c r="H20" s="3"/>
      <c r="I20" s="3">
        <v>22</v>
      </c>
      <c r="J20" s="3">
        <v>2</v>
      </c>
      <c r="K20" s="3">
        <v>2</v>
      </c>
      <c r="L20" s="3">
        <v>20</v>
      </c>
      <c r="M20" s="3">
        <v>4</v>
      </c>
      <c r="N20" s="3">
        <v>10</v>
      </c>
      <c r="O20" s="5">
        <v>-6.8599999999999994E-2</v>
      </c>
      <c r="P20">
        <f t="shared" si="5"/>
        <v>-0.34677593976391186</v>
      </c>
      <c r="Q20">
        <f t="shared" si="6"/>
        <v>-0.32899136868900952</v>
      </c>
      <c r="R20">
        <f t="shared" si="7"/>
        <v>-0.32899136868900952</v>
      </c>
      <c r="S20">
        <f t="shared" si="8"/>
        <v>-0.33937629253519619</v>
      </c>
      <c r="T20">
        <f t="shared" si="9"/>
        <v>-0.36173854345951939</v>
      </c>
      <c r="U20">
        <f t="shared" si="10"/>
        <v>-0.23118322057282725</v>
      </c>
      <c r="V20">
        <f t="shared" si="11"/>
        <v>-0.24382351942147623</v>
      </c>
      <c r="W20">
        <f t="shared" si="12"/>
        <v>22.868987670536843</v>
      </c>
      <c r="X20">
        <f t="shared" si="13"/>
        <v>0.2266998931235143</v>
      </c>
      <c r="Y20">
        <f t="shared" si="14"/>
        <v>0.33779028910603043</v>
      </c>
      <c r="Z20">
        <f t="shared" si="15"/>
        <v>6.7442153887248679</v>
      </c>
      <c r="AA20">
        <f t="shared" si="16"/>
        <v>178.97035289161028</v>
      </c>
      <c r="AB20">
        <f t="shared" si="18"/>
        <v>0.2266998931235143</v>
      </c>
      <c r="AC20">
        <f t="shared" si="17"/>
        <v>2</v>
      </c>
    </row>
    <row r="21" spans="6:29">
      <c r="F21">
        <v>7</v>
      </c>
      <c r="G21" s="3" t="s">
        <v>1245</v>
      </c>
      <c r="H21" s="3"/>
      <c r="I21" s="4">
        <v>3325</v>
      </c>
      <c r="J21" s="3">
        <v>322</v>
      </c>
      <c r="K21" s="3">
        <v>322</v>
      </c>
      <c r="L21" s="4">
        <v>2683</v>
      </c>
      <c r="M21" s="3">
        <v>664</v>
      </c>
      <c r="N21" s="3">
        <v>935</v>
      </c>
      <c r="O21" s="5">
        <v>2.6599999999999999E-2</v>
      </c>
      <c r="P21">
        <f t="shared" si="5"/>
        <v>5.7382198105613691</v>
      </c>
      <c r="Q21">
        <f t="shared" si="6"/>
        <v>6.3642138980440199</v>
      </c>
      <c r="R21">
        <f t="shared" si="7"/>
        <v>6.3642138980440199</v>
      </c>
      <c r="S21">
        <f t="shared" si="8"/>
        <v>5.7379376951012633</v>
      </c>
      <c r="T21">
        <f t="shared" si="9"/>
        <v>6.0649220701533757</v>
      </c>
      <c r="U21">
        <f t="shared" si="10"/>
        <v>6.7469684281601934</v>
      </c>
      <c r="V21">
        <f t="shared" si="11"/>
        <v>-0.1474326638152339</v>
      </c>
      <c r="W21">
        <f t="shared" si="12"/>
        <v>275.25222577791891</v>
      </c>
      <c r="X21">
        <f t="shared" si="13"/>
        <v>247.55437560291449</v>
      </c>
      <c r="Y21">
        <f t="shared" si="14"/>
        <v>243.01127888695484</v>
      </c>
      <c r="Z21">
        <f t="shared" si="15"/>
        <v>182.49333731842688</v>
      </c>
      <c r="AA21">
        <f t="shared" si="16"/>
        <v>15.765963695889473</v>
      </c>
      <c r="AB21">
        <f t="shared" si="18"/>
        <v>15.765963695889473</v>
      </c>
      <c r="AC21">
        <f t="shared" si="17"/>
        <v>5</v>
      </c>
    </row>
    <row r="22" spans="6:29">
      <c r="F22">
        <v>8</v>
      </c>
      <c r="G22" s="3" t="s">
        <v>4115</v>
      </c>
      <c r="H22" s="3"/>
      <c r="I22" s="3">
        <v>127</v>
      </c>
      <c r="J22" s="3">
        <v>5</v>
      </c>
      <c r="K22" s="3">
        <v>5</v>
      </c>
      <c r="L22" s="3">
        <v>98</v>
      </c>
      <c r="M22" s="3">
        <v>35</v>
      </c>
      <c r="N22" s="3">
        <v>33</v>
      </c>
      <c r="O22" s="5">
        <v>0.4728</v>
      </c>
      <c r="P22">
        <f t="shared" si="5"/>
        <v>-0.15333829102514271</v>
      </c>
      <c r="Q22">
        <f t="shared" si="6"/>
        <v>-0.26624256931338741</v>
      </c>
      <c r="R22">
        <f t="shared" si="7"/>
        <v>-0.26624256931338741</v>
      </c>
      <c r="S22">
        <f t="shared" si="8"/>
        <v>-0.16137009988193154</v>
      </c>
      <c r="T22">
        <f t="shared" si="9"/>
        <v>-5.9880241911034922E-2</v>
      </c>
      <c r="U22">
        <f t="shared" si="10"/>
        <v>-5.7672422820546708E-2</v>
      </c>
      <c r="V22">
        <f t="shared" si="11"/>
        <v>0.30434884638965409</v>
      </c>
      <c r="W22">
        <f t="shared" si="12"/>
        <v>18.100648380403349</v>
      </c>
      <c r="X22">
        <f t="shared" si="13"/>
        <v>6.4412532843348747E-2</v>
      </c>
      <c r="Y22">
        <f t="shared" si="14"/>
        <v>1.0620339716892941</v>
      </c>
      <c r="Z22">
        <f t="shared" si="15"/>
        <v>5.358684554157886</v>
      </c>
      <c r="AA22">
        <f t="shared" si="16"/>
        <v>168.52430187361472</v>
      </c>
      <c r="AB22">
        <f t="shared" si="18"/>
        <v>6.4412532843348747E-2</v>
      </c>
      <c r="AC22">
        <f t="shared" si="17"/>
        <v>2</v>
      </c>
    </row>
    <row r="23" spans="6:29">
      <c r="F23">
        <v>9</v>
      </c>
      <c r="G23" s="3" t="s">
        <v>4112</v>
      </c>
      <c r="H23" s="3"/>
      <c r="I23" s="3">
        <v>76</v>
      </c>
      <c r="J23" s="3">
        <v>8</v>
      </c>
      <c r="K23" s="3">
        <v>8</v>
      </c>
      <c r="L23" s="3">
        <v>55</v>
      </c>
      <c r="M23" s="3">
        <v>25</v>
      </c>
      <c r="N23" s="3">
        <v>1</v>
      </c>
      <c r="O23" s="5">
        <v>6.1372999999999998</v>
      </c>
      <c r="P23">
        <f t="shared" si="5"/>
        <v>-0.24729372041254485</v>
      </c>
      <c r="Q23">
        <f t="shared" si="6"/>
        <v>-0.20349376993776525</v>
      </c>
      <c r="R23">
        <f t="shared" si="7"/>
        <v>-0.20349376993776525</v>
      </c>
      <c r="S23">
        <f t="shared" si="8"/>
        <v>-0.2595017189087313</v>
      </c>
      <c r="T23">
        <f t="shared" si="9"/>
        <v>-0.15725388757183636</v>
      </c>
      <c r="U23">
        <f t="shared" si="10"/>
        <v>-0.29907875012806745</v>
      </c>
      <c r="V23">
        <f t="shared" si="11"/>
        <v>6.03970600585982</v>
      </c>
      <c r="W23">
        <f t="shared" si="12"/>
        <v>2.3209498929161367</v>
      </c>
      <c r="X23">
        <f t="shared" si="13"/>
        <v>34.498996389613005</v>
      </c>
      <c r="Y23">
        <f t="shared" si="14"/>
        <v>44.870565902284348</v>
      </c>
      <c r="Z23">
        <f t="shared" si="15"/>
        <v>45.483539851426691</v>
      </c>
      <c r="AA23">
        <f t="shared" si="16"/>
        <v>208.11024618653914</v>
      </c>
      <c r="AB23">
        <f t="shared" si="18"/>
        <v>2.3209498929161367</v>
      </c>
      <c r="AC23">
        <f t="shared" si="17"/>
        <v>1</v>
      </c>
    </row>
    <row r="24" spans="6:29">
      <c r="F24">
        <v>10</v>
      </c>
      <c r="G24" s="3" t="s">
        <v>2873</v>
      </c>
      <c r="H24" s="3"/>
      <c r="I24" s="3">
        <v>117</v>
      </c>
      <c r="J24" s="3">
        <v>7</v>
      </c>
      <c r="K24" s="3">
        <v>7</v>
      </c>
      <c r="L24" s="3">
        <v>105</v>
      </c>
      <c r="M24" s="3">
        <v>31</v>
      </c>
      <c r="N24" s="3">
        <v>5</v>
      </c>
      <c r="O24" s="5">
        <v>-0.15440000000000001</v>
      </c>
      <c r="P24">
        <f t="shared" si="5"/>
        <v>-0.17176092423835881</v>
      </c>
      <c r="Q24">
        <f t="shared" si="6"/>
        <v>-0.22441003639630597</v>
      </c>
      <c r="R24">
        <f t="shared" si="7"/>
        <v>-0.22441003639630597</v>
      </c>
      <c r="S24">
        <f t="shared" si="8"/>
        <v>-0.14539518515663855</v>
      </c>
      <c r="T24">
        <f t="shared" si="9"/>
        <v>-9.88297001753555E-2</v>
      </c>
      <c r="U24">
        <f t="shared" si="10"/>
        <v>-0.26890295921462737</v>
      </c>
      <c r="V24">
        <f t="shared" si="11"/>
        <v>-0.33069679054558965</v>
      </c>
      <c r="W24">
        <f t="shared" si="12"/>
        <v>23.821973663313042</v>
      </c>
      <c r="X24">
        <f t="shared" si="13"/>
        <v>0.29801074440442576</v>
      </c>
      <c r="Y24">
        <f t="shared" si="14"/>
        <v>0.19139306640033799</v>
      </c>
      <c r="Z24">
        <f t="shared" si="15"/>
        <v>5.7314776664283915</v>
      </c>
      <c r="AA24">
        <f t="shared" si="16"/>
        <v>169.56794312039787</v>
      </c>
      <c r="AB24">
        <f t="shared" si="18"/>
        <v>0.19139306640033799</v>
      </c>
      <c r="AC24">
        <f t="shared" si="17"/>
        <v>3</v>
      </c>
    </row>
    <row r="25" spans="6:29">
      <c r="F25">
        <v>11</v>
      </c>
      <c r="G25" s="3" t="s">
        <v>1243</v>
      </c>
      <c r="H25" s="3"/>
      <c r="I25" s="3">
        <v>81</v>
      </c>
      <c r="J25" s="3">
        <v>2</v>
      </c>
      <c r="K25" s="3">
        <v>2</v>
      </c>
      <c r="L25" s="3">
        <v>68</v>
      </c>
      <c r="M25" s="3">
        <v>23</v>
      </c>
      <c r="N25" s="3">
        <v>2</v>
      </c>
      <c r="O25" s="5">
        <v>-6.6E-3</v>
      </c>
      <c r="P25">
        <f t="shared" si="5"/>
        <v>-0.23808240380593679</v>
      </c>
      <c r="Q25">
        <f t="shared" si="6"/>
        <v>-0.32899136868900952</v>
      </c>
      <c r="R25">
        <f t="shared" si="7"/>
        <v>-0.32899136868900952</v>
      </c>
      <c r="S25">
        <f t="shared" si="8"/>
        <v>-0.22983402013318718</v>
      </c>
      <c r="T25">
        <f t="shared" si="9"/>
        <v>-0.17672861670399664</v>
      </c>
      <c r="U25">
        <f t="shared" si="10"/>
        <v>-0.29153480239970742</v>
      </c>
      <c r="V25">
        <f t="shared" si="11"/>
        <v>-0.18104796219892344</v>
      </c>
      <c r="W25">
        <f t="shared" si="12"/>
        <v>22.299100757439255</v>
      </c>
      <c r="X25">
        <f t="shared" si="13"/>
        <v>0.14072657613357961</v>
      </c>
      <c r="Y25">
        <f t="shared" si="14"/>
        <v>0.36219812140654484</v>
      </c>
      <c r="Z25">
        <f t="shared" si="15"/>
        <v>6.4292925144089157</v>
      </c>
      <c r="AA25">
        <f t="shared" si="16"/>
        <v>174.57159786272993</v>
      </c>
      <c r="AB25">
        <f t="shared" si="18"/>
        <v>0.14072657613357961</v>
      </c>
      <c r="AC25">
        <f t="shared" si="17"/>
        <v>2</v>
      </c>
    </row>
    <row r="26" spans="6:29">
      <c r="F26">
        <v>12</v>
      </c>
      <c r="G26" s="3" t="s">
        <v>1241</v>
      </c>
      <c r="H26" s="3"/>
      <c r="I26" s="3">
        <v>11</v>
      </c>
      <c r="J26" s="3">
        <v>1</v>
      </c>
      <c r="K26" s="3">
        <v>1</v>
      </c>
      <c r="L26" s="3">
        <v>10</v>
      </c>
      <c r="M26" s="3">
        <v>4</v>
      </c>
      <c r="N26" s="3">
        <v>9</v>
      </c>
      <c r="O26" s="5">
        <v>-0.86280000000000001</v>
      </c>
      <c r="P26">
        <f t="shared" si="5"/>
        <v>-0.36704083629844958</v>
      </c>
      <c r="Q26">
        <f t="shared" si="6"/>
        <v>-0.34990763514755024</v>
      </c>
      <c r="R26">
        <f t="shared" si="7"/>
        <v>-0.34990763514755024</v>
      </c>
      <c r="S26">
        <f t="shared" si="8"/>
        <v>-0.36219759928561474</v>
      </c>
      <c r="T26">
        <f t="shared" si="9"/>
        <v>-0.36173854345951939</v>
      </c>
      <c r="U26">
        <f t="shared" si="10"/>
        <v>-0.23872716830118726</v>
      </c>
      <c r="V26">
        <f t="shared" si="11"/>
        <v>-1.0479581572626284</v>
      </c>
      <c r="W26">
        <f t="shared" si="12"/>
        <v>31.207557163195759</v>
      </c>
      <c r="X26">
        <f t="shared" si="13"/>
        <v>1.5515282282909584</v>
      </c>
      <c r="Y26">
        <f t="shared" si="14"/>
        <v>0.35731513318534591</v>
      </c>
      <c r="Z26">
        <f t="shared" si="15"/>
        <v>7.568302730336705</v>
      </c>
      <c r="AA26">
        <f t="shared" si="16"/>
        <v>181.0815987008672</v>
      </c>
      <c r="AB26">
        <f t="shared" si="18"/>
        <v>0.35731513318534591</v>
      </c>
      <c r="AC26">
        <f t="shared" si="17"/>
        <v>3</v>
      </c>
    </row>
    <row r="27" spans="6:29">
      <c r="F27">
        <v>13</v>
      </c>
      <c r="G27" s="3" t="s">
        <v>1239</v>
      </c>
      <c r="H27" s="3"/>
      <c r="I27" s="3">
        <v>47</v>
      </c>
      <c r="J27" s="3">
        <v>6</v>
      </c>
      <c r="K27" s="3">
        <v>6</v>
      </c>
      <c r="L27" s="3">
        <v>45</v>
      </c>
      <c r="M27" s="3">
        <v>5</v>
      </c>
      <c r="N27" s="3">
        <v>5</v>
      </c>
      <c r="O27" s="5">
        <v>-0.35909999999999997</v>
      </c>
      <c r="P27">
        <f t="shared" si="5"/>
        <v>-0.30071935673087158</v>
      </c>
      <c r="Q27">
        <f t="shared" si="6"/>
        <v>-0.24532630285484669</v>
      </c>
      <c r="R27">
        <f t="shared" si="7"/>
        <v>-0.24532630285484669</v>
      </c>
      <c r="S27">
        <f t="shared" si="8"/>
        <v>-0.28232302565914985</v>
      </c>
      <c r="T27">
        <f t="shared" si="9"/>
        <v>-0.35200117889343924</v>
      </c>
      <c r="U27">
        <f t="shared" si="10"/>
        <v>-0.26890295921462737</v>
      </c>
      <c r="V27">
        <f t="shared" si="11"/>
        <v>-0.53795738027875994</v>
      </c>
      <c r="W27">
        <f t="shared" si="12"/>
        <v>25.780420895554354</v>
      </c>
      <c r="X27">
        <f t="shared" si="13"/>
        <v>0.55160725227555885</v>
      </c>
      <c r="Y27">
        <f t="shared" si="14"/>
        <v>9.8552807919882954E-2</v>
      </c>
      <c r="Z27">
        <f t="shared" si="15"/>
        <v>6.5251156615969998</v>
      </c>
      <c r="AA27">
        <f t="shared" si="16"/>
        <v>176.32823541750793</v>
      </c>
      <c r="AB27">
        <f t="shared" si="18"/>
        <v>9.8552807919882954E-2</v>
      </c>
      <c r="AC27">
        <f t="shared" si="17"/>
        <v>3</v>
      </c>
    </row>
    <row r="28" spans="6:29">
      <c r="F28">
        <v>14</v>
      </c>
      <c r="G28" s="3" t="s">
        <v>1237</v>
      </c>
      <c r="H28" s="3"/>
      <c r="I28" s="3">
        <v>47</v>
      </c>
      <c r="J28" s="3">
        <v>6</v>
      </c>
      <c r="K28" s="3">
        <v>6</v>
      </c>
      <c r="L28" s="3">
        <v>45</v>
      </c>
      <c r="M28" s="3">
        <v>5</v>
      </c>
      <c r="N28" s="3">
        <v>5</v>
      </c>
      <c r="O28" s="5">
        <v>-0.35909999999999997</v>
      </c>
      <c r="P28">
        <f t="shared" si="5"/>
        <v>-0.30071935673087158</v>
      </c>
      <c r="Q28">
        <f t="shared" si="6"/>
        <v>-0.24532630285484669</v>
      </c>
      <c r="R28">
        <f t="shared" si="7"/>
        <v>-0.24532630285484669</v>
      </c>
      <c r="S28">
        <f t="shared" si="8"/>
        <v>-0.28232302565914985</v>
      </c>
      <c r="T28">
        <f t="shared" si="9"/>
        <v>-0.35200117889343924</v>
      </c>
      <c r="U28">
        <f t="shared" si="10"/>
        <v>-0.26890295921462737</v>
      </c>
      <c r="V28">
        <f t="shared" si="11"/>
        <v>-0.53795738027875994</v>
      </c>
      <c r="W28">
        <f t="shared" si="12"/>
        <v>25.780420895554354</v>
      </c>
      <c r="X28">
        <f t="shared" si="13"/>
        <v>0.55160725227555885</v>
      </c>
      <c r="Y28">
        <f t="shared" si="14"/>
        <v>9.8552807919882954E-2</v>
      </c>
      <c r="Z28">
        <f t="shared" si="15"/>
        <v>6.5251156615969998</v>
      </c>
      <c r="AA28">
        <f t="shared" si="16"/>
        <v>176.32823541750793</v>
      </c>
      <c r="AB28">
        <f t="shared" si="18"/>
        <v>9.8552807919882954E-2</v>
      </c>
      <c r="AC28">
        <f t="shared" si="17"/>
        <v>3</v>
      </c>
    </row>
    <row r="29" spans="6:29">
      <c r="F29">
        <v>15</v>
      </c>
      <c r="G29" s="3" t="s">
        <v>1235</v>
      </c>
      <c r="H29" s="3"/>
      <c r="I29" s="3">
        <v>91</v>
      </c>
      <c r="J29" s="3">
        <v>4</v>
      </c>
      <c r="K29" s="3">
        <v>4</v>
      </c>
      <c r="L29" s="3">
        <v>82</v>
      </c>
      <c r="M29" s="3">
        <v>46</v>
      </c>
      <c r="N29" s="3">
        <v>53</v>
      </c>
      <c r="O29" s="5">
        <v>1.0991</v>
      </c>
      <c r="P29">
        <f t="shared" si="5"/>
        <v>-0.21965977059272068</v>
      </c>
      <c r="Q29">
        <f t="shared" si="6"/>
        <v>-0.28715883577192813</v>
      </c>
      <c r="R29">
        <f t="shared" si="7"/>
        <v>-0.28715883577192813</v>
      </c>
      <c r="S29">
        <f t="shared" si="8"/>
        <v>-0.19788419068260121</v>
      </c>
      <c r="T29">
        <f t="shared" si="9"/>
        <v>4.7230768315846661E-2</v>
      </c>
      <c r="U29">
        <f t="shared" si="10"/>
        <v>9.3206531746653762E-2</v>
      </c>
      <c r="V29">
        <f t="shared" si="11"/>
        <v>0.93848322523618333</v>
      </c>
      <c r="W29">
        <f t="shared" si="12"/>
        <v>13.256473439580661</v>
      </c>
      <c r="X29">
        <f t="shared" si="13"/>
        <v>0.71488740539796336</v>
      </c>
      <c r="Y29">
        <f t="shared" si="14"/>
        <v>2.8244564874153579</v>
      </c>
      <c r="Z29">
        <f t="shared" si="15"/>
        <v>6.0733959167064322</v>
      </c>
      <c r="AA29">
        <f t="shared" si="16"/>
        <v>168.67512365775991</v>
      </c>
      <c r="AB29">
        <f t="shared" si="18"/>
        <v>0.71488740539796336</v>
      </c>
      <c r="AC29">
        <f t="shared" si="17"/>
        <v>2</v>
      </c>
    </row>
    <row r="30" spans="6:29">
      <c r="F30">
        <v>16</v>
      </c>
      <c r="G30" s="3" t="s">
        <v>1233</v>
      </c>
      <c r="H30" s="3"/>
      <c r="I30" s="4">
        <v>1817</v>
      </c>
      <c r="J30" s="3">
        <v>46</v>
      </c>
      <c r="K30" s="3">
        <v>46</v>
      </c>
      <c r="L30" s="4">
        <v>1042</v>
      </c>
      <c r="M30" s="3">
        <v>304</v>
      </c>
      <c r="N30" s="3">
        <v>822</v>
      </c>
      <c r="O30" s="5">
        <v>-0.45019999999999999</v>
      </c>
      <c r="P30">
        <f t="shared" si="5"/>
        <v>2.9600867220083797</v>
      </c>
      <c r="Q30">
        <f t="shared" si="6"/>
        <v>0.59132435548678197</v>
      </c>
      <c r="R30">
        <f t="shared" si="7"/>
        <v>0.59132435548678197</v>
      </c>
      <c r="S30">
        <f t="shared" si="8"/>
        <v>1.9929612573575795</v>
      </c>
      <c r="T30">
        <f t="shared" si="9"/>
        <v>2.5594708263645241</v>
      </c>
      <c r="U30">
        <f t="shared" si="10"/>
        <v>5.8945023348555114</v>
      </c>
      <c r="V30">
        <f t="shared" si="11"/>
        <v>-0.6301969490364141</v>
      </c>
      <c r="W30">
        <f t="shared" si="12"/>
        <v>91.077894256594661</v>
      </c>
      <c r="X30">
        <f t="shared" si="13"/>
        <v>61.790383927633421</v>
      </c>
      <c r="Y30">
        <f t="shared" si="14"/>
        <v>60.975580102059553</v>
      </c>
      <c r="Z30">
        <f t="shared" si="15"/>
        <v>32.119550814448239</v>
      </c>
      <c r="AA30">
        <f t="shared" si="16"/>
        <v>79.702248055929388</v>
      </c>
      <c r="AB30">
        <f t="shared" ref="AB30:AB93" si="19">MIN(W30:AA30)</f>
        <v>32.119550814448239</v>
      </c>
      <c r="AC30">
        <f t="shared" ref="AC30:AC93" si="20">MATCH(AB30,W30:AA30,0)</f>
        <v>4</v>
      </c>
    </row>
    <row r="31" spans="6:29">
      <c r="F31">
        <v>17</v>
      </c>
      <c r="G31" s="3" t="s">
        <v>1231</v>
      </c>
      <c r="H31" s="3"/>
      <c r="I31" s="4">
        <v>2526</v>
      </c>
      <c r="J31" s="3">
        <v>255</v>
      </c>
      <c r="K31" s="3">
        <v>255</v>
      </c>
      <c r="L31" s="4">
        <v>1997</v>
      </c>
      <c r="M31" s="3">
        <v>440</v>
      </c>
      <c r="N31" s="3">
        <v>341</v>
      </c>
      <c r="O31" s="5">
        <v>-0.1986</v>
      </c>
      <c r="P31">
        <f t="shared" si="5"/>
        <v>4.2662514168254022</v>
      </c>
      <c r="Q31">
        <f t="shared" si="6"/>
        <v>4.962824045321792</v>
      </c>
      <c r="R31">
        <f t="shared" si="7"/>
        <v>4.962824045321792</v>
      </c>
      <c r="S31">
        <f t="shared" si="8"/>
        <v>4.1723960520225507</v>
      </c>
      <c r="T31">
        <f t="shared" si="9"/>
        <v>3.8837524073514236</v>
      </c>
      <c r="U31">
        <f t="shared" si="10"/>
        <v>2.2658634775143405</v>
      </c>
      <c r="V31">
        <f t="shared" si="11"/>
        <v>-0.37544968779134502</v>
      </c>
      <c r="W31">
        <f t="shared" si="12"/>
        <v>145.58938232337394</v>
      </c>
      <c r="X31">
        <f t="shared" si="13"/>
        <v>118.18788218640695</v>
      </c>
      <c r="Y31">
        <f t="shared" si="14"/>
        <v>113.83716102794774</v>
      </c>
      <c r="Z31">
        <f t="shared" si="15"/>
        <v>80.33594045296708</v>
      </c>
      <c r="AA31">
        <f t="shared" si="16"/>
        <v>8.1729206636855363</v>
      </c>
      <c r="AB31">
        <f t="shared" si="19"/>
        <v>8.1729206636855363</v>
      </c>
      <c r="AC31">
        <f t="shared" si="20"/>
        <v>5</v>
      </c>
    </row>
    <row r="32" spans="6:29">
      <c r="F32">
        <v>18</v>
      </c>
      <c r="G32" s="3" t="s">
        <v>1229</v>
      </c>
      <c r="H32" s="3"/>
      <c r="I32" s="3">
        <v>258</v>
      </c>
      <c r="J32" s="3">
        <v>14</v>
      </c>
      <c r="K32" s="3">
        <v>14</v>
      </c>
      <c r="L32" s="3">
        <v>209</v>
      </c>
      <c r="M32" s="3">
        <v>48</v>
      </c>
      <c r="N32" s="3">
        <v>74</v>
      </c>
      <c r="O32" s="5">
        <v>4.0000000000000001E-3</v>
      </c>
      <c r="P32">
        <f t="shared" si="5"/>
        <v>8.799820406798832E-2</v>
      </c>
      <c r="Q32">
        <f t="shared" si="6"/>
        <v>-7.7996171186520968E-2</v>
      </c>
      <c r="R32">
        <f t="shared" si="7"/>
        <v>-7.7996171186520968E-2</v>
      </c>
      <c r="S32">
        <f t="shared" si="8"/>
        <v>9.1946405047714341E-2</v>
      </c>
      <c r="T32">
        <f t="shared" si="9"/>
        <v>6.6705497448006953E-2</v>
      </c>
      <c r="U32">
        <f t="shared" si="10"/>
        <v>0.25162943404221422</v>
      </c>
      <c r="V32">
        <f t="shared" si="11"/>
        <v>-0.17031536693184185</v>
      </c>
      <c r="W32">
        <f t="shared" si="12"/>
        <v>23.072408733245055</v>
      </c>
      <c r="X32">
        <f t="shared" si="13"/>
        <v>0.68164239966823315</v>
      </c>
      <c r="Y32">
        <f t="shared" si="14"/>
        <v>0.75277645245279912</v>
      </c>
      <c r="Z32">
        <f t="shared" si="15"/>
        <v>3.0331405134302973</v>
      </c>
      <c r="AA32">
        <f t="shared" si="16"/>
        <v>155.62142657481775</v>
      </c>
      <c r="AB32">
        <f t="shared" si="19"/>
        <v>0.68164239966823315</v>
      </c>
      <c r="AC32">
        <f t="shared" si="20"/>
        <v>2</v>
      </c>
    </row>
    <row r="33" spans="6:29">
      <c r="F33">
        <v>19</v>
      </c>
      <c r="G33" s="3" t="s">
        <v>2871</v>
      </c>
      <c r="H33" s="3"/>
      <c r="I33" s="3">
        <v>17</v>
      </c>
      <c r="J33" s="3">
        <v>1</v>
      </c>
      <c r="K33" s="3">
        <v>1</v>
      </c>
      <c r="L33" s="3">
        <v>17</v>
      </c>
      <c r="M33" s="3">
        <v>4</v>
      </c>
      <c r="N33" s="3">
        <v>2</v>
      </c>
      <c r="O33" s="5">
        <v>5.7500000000000002E-2</v>
      </c>
      <c r="P33">
        <f t="shared" si="5"/>
        <v>-0.35598725637051992</v>
      </c>
      <c r="Q33">
        <f t="shared" si="6"/>
        <v>-0.34990763514755024</v>
      </c>
      <c r="R33">
        <f t="shared" si="7"/>
        <v>-0.34990763514755024</v>
      </c>
      <c r="S33">
        <f t="shared" si="8"/>
        <v>-0.34622268456032179</v>
      </c>
      <c r="T33">
        <f t="shared" si="9"/>
        <v>-0.36173854345951939</v>
      </c>
      <c r="U33">
        <f t="shared" si="10"/>
        <v>-0.29153480239970742</v>
      </c>
      <c r="V33">
        <f t="shared" si="11"/>
        <v>-0.11614613610270355</v>
      </c>
      <c r="W33">
        <f t="shared" si="12"/>
        <v>21.662163964800097</v>
      </c>
      <c r="X33">
        <f t="shared" si="13"/>
        <v>0.15513858688685786</v>
      </c>
      <c r="Y33">
        <f t="shared" si="14"/>
        <v>0.48964285858235901</v>
      </c>
      <c r="Z33">
        <f t="shared" si="15"/>
        <v>7.0872706667161181</v>
      </c>
      <c r="AA33">
        <f t="shared" si="16"/>
        <v>179.97912706427951</v>
      </c>
      <c r="AB33">
        <f t="shared" si="19"/>
        <v>0.15513858688685786</v>
      </c>
      <c r="AC33">
        <f t="shared" si="20"/>
        <v>2</v>
      </c>
    </row>
    <row r="34" spans="6:29">
      <c r="F34">
        <v>20</v>
      </c>
      <c r="G34" s="3" t="s">
        <v>1227</v>
      </c>
      <c r="H34" s="3"/>
      <c r="I34" s="3">
        <v>240</v>
      </c>
      <c r="J34" s="3">
        <v>2</v>
      </c>
      <c r="K34" s="3">
        <v>2</v>
      </c>
      <c r="L34" s="3">
        <v>153</v>
      </c>
      <c r="M34" s="3">
        <v>67</v>
      </c>
      <c r="N34" s="3">
        <v>9</v>
      </c>
      <c r="O34" s="5">
        <v>0.34129999999999999</v>
      </c>
      <c r="P34">
        <f t="shared" si="5"/>
        <v>5.4837464284199326E-2</v>
      </c>
      <c r="Q34">
        <f t="shared" si="6"/>
        <v>-0.32899136868900952</v>
      </c>
      <c r="R34">
        <f t="shared" si="7"/>
        <v>-0.32899136868900952</v>
      </c>
      <c r="S34">
        <f t="shared" si="8"/>
        <v>-3.5852912754629519E-2</v>
      </c>
      <c r="T34">
        <f t="shared" si="9"/>
        <v>0.25171542420352971</v>
      </c>
      <c r="U34">
        <f t="shared" si="10"/>
        <v>-0.23872716830118726</v>
      </c>
      <c r="V34">
        <f t="shared" si="11"/>
        <v>0.17120391453859454</v>
      </c>
      <c r="W34">
        <f t="shared" si="12"/>
        <v>19.609589973906555</v>
      </c>
      <c r="X34">
        <f t="shared" si="13"/>
        <v>0.33378200663781488</v>
      </c>
      <c r="Y34">
        <f t="shared" si="14"/>
        <v>1.1552204641291788</v>
      </c>
      <c r="Z34">
        <f t="shared" si="15"/>
        <v>5.5912525042655377</v>
      </c>
      <c r="AA34">
        <f t="shared" si="16"/>
        <v>163.77696933410255</v>
      </c>
      <c r="AB34">
        <f t="shared" si="19"/>
        <v>0.33378200663781488</v>
      </c>
      <c r="AC34">
        <f t="shared" si="20"/>
        <v>2</v>
      </c>
    </row>
    <row r="35" spans="6:29">
      <c r="F35">
        <v>21</v>
      </c>
      <c r="G35" s="3" t="s">
        <v>1225</v>
      </c>
      <c r="H35" s="3"/>
      <c r="I35" s="3">
        <v>204</v>
      </c>
      <c r="J35" s="3">
        <v>10</v>
      </c>
      <c r="K35" s="3">
        <v>10</v>
      </c>
      <c r="L35" s="3">
        <v>198</v>
      </c>
      <c r="M35" s="3">
        <v>36</v>
      </c>
      <c r="N35" s="3">
        <v>3</v>
      </c>
      <c r="O35" s="5">
        <v>0.48320000000000002</v>
      </c>
      <c r="P35">
        <f t="shared" si="5"/>
        <v>-1.1484015283378664E-2</v>
      </c>
      <c r="Q35">
        <f t="shared" si="6"/>
        <v>-0.16166123702068383</v>
      </c>
      <c r="R35">
        <f t="shared" si="7"/>
        <v>-0.16166123702068383</v>
      </c>
      <c r="S35">
        <f t="shared" si="8"/>
        <v>6.6842967622253946E-2</v>
      </c>
      <c r="T35">
        <f t="shared" si="9"/>
        <v>-5.0142877344954775E-2</v>
      </c>
      <c r="U35">
        <f t="shared" si="10"/>
        <v>-0.28399085467134738</v>
      </c>
      <c r="V35">
        <f t="shared" si="11"/>
        <v>0.31487893985924365</v>
      </c>
      <c r="W35">
        <f t="shared" si="12"/>
        <v>18.207312558981446</v>
      </c>
      <c r="X35">
        <f t="shared" si="13"/>
        <v>0.24699071724442917</v>
      </c>
      <c r="Y35">
        <f t="shared" si="14"/>
        <v>1.1354702600538118</v>
      </c>
      <c r="Z35">
        <f t="shared" si="15"/>
        <v>5.5042815029946244</v>
      </c>
      <c r="AA35">
        <f t="shared" si="16"/>
        <v>163.55548952827345</v>
      </c>
      <c r="AB35">
        <f t="shared" si="19"/>
        <v>0.24699071724442917</v>
      </c>
      <c r="AC35">
        <f t="shared" si="20"/>
        <v>2</v>
      </c>
    </row>
    <row r="36" spans="6:29">
      <c r="F36">
        <v>22</v>
      </c>
      <c r="G36" s="3" t="s">
        <v>1223</v>
      </c>
      <c r="H36" s="3"/>
      <c r="I36" s="3">
        <v>253</v>
      </c>
      <c r="J36" s="3">
        <v>20</v>
      </c>
      <c r="K36" s="3">
        <v>20</v>
      </c>
      <c r="L36" s="3">
        <v>219</v>
      </c>
      <c r="M36" s="3">
        <v>71</v>
      </c>
      <c r="N36" s="3">
        <v>13</v>
      </c>
      <c r="O36" s="5">
        <v>0.60709999999999997</v>
      </c>
      <c r="P36">
        <f t="shared" si="5"/>
        <v>7.8786887461380267E-2</v>
      </c>
      <c r="Q36">
        <f t="shared" si="6"/>
        <v>4.7501427564723329E-2</v>
      </c>
      <c r="R36">
        <f t="shared" si="7"/>
        <v>4.7501427564723329E-2</v>
      </c>
      <c r="S36">
        <f t="shared" si="8"/>
        <v>0.11476771179813289</v>
      </c>
      <c r="T36">
        <f t="shared" si="9"/>
        <v>0.29066488246785027</v>
      </c>
      <c r="U36">
        <f t="shared" si="10"/>
        <v>-0.20855137738774718</v>
      </c>
      <c r="V36">
        <f t="shared" si="11"/>
        <v>0.4403288034056031</v>
      </c>
      <c r="W36">
        <f t="shared" si="12"/>
        <v>17.792679884331481</v>
      </c>
      <c r="X36">
        <f t="shared" si="13"/>
        <v>0.78892555346525417</v>
      </c>
      <c r="Y36">
        <f t="shared" si="14"/>
        <v>1.7568532912238426</v>
      </c>
      <c r="Z36">
        <f t="shared" si="15"/>
        <v>4.5706046519486394</v>
      </c>
      <c r="AA36">
        <f t="shared" si="16"/>
        <v>153.3315368048988</v>
      </c>
      <c r="AB36">
        <f t="shared" si="19"/>
        <v>0.78892555346525417</v>
      </c>
      <c r="AC36">
        <f t="shared" si="20"/>
        <v>2</v>
      </c>
    </row>
    <row r="37" spans="6:29">
      <c r="F37">
        <v>23</v>
      </c>
      <c r="G37" s="3" t="s">
        <v>1221</v>
      </c>
      <c r="H37" s="3"/>
      <c r="I37" s="3">
        <v>23</v>
      </c>
      <c r="J37" s="3">
        <v>1</v>
      </c>
      <c r="K37" s="3">
        <v>1</v>
      </c>
      <c r="L37" s="3">
        <v>21</v>
      </c>
      <c r="M37" s="3">
        <v>5</v>
      </c>
      <c r="N37" s="3">
        <v>13</v>
      </c>
      <c r="O37" s="5">
        <v>-2.1899999999999999E-2</v>
      </c>
      <c r="P37">
        <f t="shared" si="5"/>
        <v>-0.34493367644259021</v>
      </c>
      <c r="Q37">
        <f t="shared" si="6"/>
        <v>-0.34990763514755024</v>
      </c>
      <c r="R37">
        <f t="shared" si="7"/>
        <v>-0.34990763514755024</v>
      </c>
      <c r="S37">
        <f t="shared" si="8"/>
        <v>-0.33709416186015434</v>
      </c>
      <c r="T37">
        <f t="shared" si="9"/>
        <v>-0.35200117889343924</v>
      </c>
      <c r="U37">
        <f t="shared" si="10"/>
        <v>-0.20855137738774718</v>
      </c>
      <c r="V37">
        <f t="shared" si="11"/>
        <v>-0.19653934970706954</v>
      </c>
      <c r="W37">
        <f t="shared" si="12"/>
        <v>22.422021239608835</v>
      </c>
      <c r="X37">
        <f t="shared" si="13"/>
        <v>0.18576628926546387</v>
      </c>
      <c r="Y37">
        <f t="shared" si="14"/>
        <v>0.3961016710406694</v>
      </c>
      <c r="Z37">
        <f t="shared" si="15"/>
        <v>6.7179650332484533</v>
      </c>
      <c r="AA37">
        <f t="shared" si="16"/>
        <v>179.08651427852925</v>
      </c>
      <c r="AB37">
        <f t="shared" si="19"/>
        <v>0.18576628926546387</v>
      </c>
      <c r="AC37">
        <f t="shared" si="20"/>
        <v>2</v>
      </c>
    </row>
    <row r="38" spans="6:29">
      <c r="F38">
        <v>24</v>
      </c>
      <c r="G38" s="3" t="s">
        <v>1219</v>
      </c>
      <c r="H38" s="3"/>
      <c r="I38" s="4">
        <v>1502</v>
      </c>
      <c r="J38" s="3">
        <v>94</v>
      </c>
      <c r="K38" s="3">
        <v>94</v>
      </c>
      <c r="L38" s="4">
        <v>1489</v>
      </c>
      <c r="M38" s="3">
        <v>207</v>
      </c>
      <c r="N38" s="3">
        <v>13</v>
      </c>
      <c r="O38" s="5">
        <v>0.30449999999999999</v>
      </c>
      <c r="P38">
        <f t="shared" si="5"/>
        <v>2.3797737757920725</v>
      </c>
      <c r="Q38">
        <f t="shared" si="6"/>
        <v>1.5953051454967362</v>
      </c>
      <c r="R38">
        <f t="shared" si="7"/>
        <v>1.5953051454967362</v>
      </c>
      <c r="S38">
        <f t="shared" si="8"/>
        <v>3.0130736691012885</v>
      </c>
      <c r="T38">
        <f t="shared" si="9"/>
        <v>1.6149464634547499</v>
      </c>
      <c r="U38">
        <f t="shared" si="10"/>
        <v>-0.20855137738774718</v>
      </c>
      <c r="V38">
        <f t="shared" si="11"/>
        <v>0.13394358380004709</v>
      </c>
      <c r="W38">
        <f t="shared" si="12"/>
        <v>48.980157013054502</v>
      </c>
      <c r="X38">
        <f t="shared" si="13"/>
        <v>27.980455794941211</v>
      </c>
      <c r="Y38">
        <f t="shared" si="14"/>
        <v>27.030975871294231</v>
      </c>
      <c r="Z38">
        <f t="shared" si="15"/>
        <v>17.828441169177928</v>
      </c>
      <c r="AA38">
        <f t="shared" si="16"/>
        <v>70.835690612400668</v>
      </c>
      <c r="AB38">
        <f t="shared" si="19"/>
        <v>17.828441169177928</v>
      </c>
      <c r="AC38">
        <f t="shared" si="20"/>
        <v>4</v>
      </c>
    </row>
    <row r="39" spans="6:29">
      <c r="F39">
        <v>25</v>
      </c>
      <c r="G39" s="3" t="s">
        <v>1216</v>
      </c>
      <c r="H39" s="3"/>
      <c r="I39" s="3">
        <v>49</v>
      </c>
      <c r="J39" s="3">
        <v>1</v>
      </c>
      <c r="K39" s="3">
        <v>1</v>
      </c>
      <c r="L39" s="3">
        <v>45</v>
      </c>
      <c r="M39" s="3">
        <v>16</v>
      </c>
      <c r="N39" s="3">
        <v>8</v>
      </c>
      <c r="O39" s="5">
        <v>0.69920000000000004</v>
      </c>
      <c r="P39">
        <f t="shared" si="5"/>
        <v>-0.29703483008822834</v>
      </c>
      <c r="Q39">
        <f t="shared" si="6"/>
        <v>-0.34990763514755024</v>
      </c>
      <c r="R39">
        <f t="shared" si="7"/>
        <v>-0.34990763514755024</v>
      </c>
      <c r="S39">
        <f t="shared" si="8"/>
        <v>-0.28232302565914985</v>
      </c>
      <c r="T39">
        <f t="shared" si="9"/>
        <v>-0.24489016866655766</v>
      </c>
      <c r="U39">
        <f t="shared" si="10"/>
        <v>-0.24627111602954729</v>
      </c>
      <c r="V39">
        <f t="shared" si="11"/>
        <v>0.53358088115071789</v>
      </c>
      <c r="W39">
        <f t="shared" si="12"/>
        <v>16.04113223478678</v>
      </c>
      <c r="X39">
        <f t="shared" si="13"/>
        <v>0.15031183076739268</v>
      </c>
      <c r="Y39">
        <f t="shared" si="14"/>
        <v>1.5709834949138624</v>
      </c>
      <c r="Z39">
        <f t="shared" si="15"/>
        <v>7.1578788375791156</v>
      </c>
      <c r="AA39">
        <f t="shared" si="16"/>
        <v>177.02957477838902</v>
      </c>
      <c r="AB39">
        <f t="shared" si="19"/>
        <v>0.15031183076739268</v>
      </c>
      <c r="AC39">
        <f t="shared" si="20"/>
        <v>2</v>
      </c>
    </row>
    <row r="40" spans="6:29">
      <c r="F40">
        <v>26</v>
      </c>
      <c r="G40" s="3" t="s">
        <v>1216</v>
      </c>
      <c r="H40" s="3"/>
      <c r="I40" s="3">
        <v>374</v>
      </c>
      <c r="J40" s="3">
        <v>11</v>
      </c>
      <c r="K40" s="3">
        <v>11</v>
      </c>
      <c r="L40" s="3">
        <v>365</v>
      </c>
      <c r="M40" s="3">
        <v>60</v>
      </c>
      <c r="N40" s="3">
        <v>6</v>
      </c>
      <c r="O40" s="5">
        <v>-1.55E-2</v>
      </c>
      <c r="P40">
        <f t="shared" si="5"/>
        <v>0.3017007493412952</v>
      </c>
      <c r="Q40">
        <f t="shared" si="6"/>
        <v>-0.14074497056214311</v>
      </c>
      <c r="R40">
        <f t="shared" si="7"/>
        <v>-0.14074497056214311</v>
      </c>
      <c r="S40">
        <f t="shared" si="8"/>
        <v>0.44795879035424369</v>
      </c>
      <c r="T40">
        <f t="shared" si="9"/>
        <v>0.18355387224096867</v>
      </c>
      <c r="U40">
        <f t="shared" si="10"/>
        <v>-0.26135901148626733</v>
      </c>
      <c r="V40">
        <f t="shared" si="11"/>
        <v>-0.19005929218732215</v>
      </c>
      <c r="W40">
        <f t="shared" si="12"/>
        <v>23.658051791985539</v>
      </c>
      <c r="X40">
        <f t="shared" si="13"/>
        <v>1.1070990295197181</v>
      </c>
      <c r="Y40">
        <f t="shared" si="14"/>
        <v>1.1403481620694209</v>
      </c>
      <c r="Z40">
        <f t="shared" si="15"/>
        <v>4.630479818291338</v>
      </c>
      <c r="AA40">
        <f t="shared" si="16"/>
        <v>152.89415817663343</v>
      </c>
      <c r="AB40">
        <f t="shared" si="19"/>
        <v>1.1070990295197181</v>
      </c>
      <c r="AC40">
        <f t="shared" si="20"/>
        <v>2</v>
      </c>
    </row>
    <row r="41" spans="6:29">
      <c r="F41">
        <v>27</v>
      </c>
      <c r="G41" s="3" t="s">
        <v>3900</v>
      </c>
      <c r="H41" s="3"/>
      <c r="I41" s="3">
        <v>10</v>
      </c>
      <c r="J41" s="3">
        <v>3</v>
      </c>
      <c r="K41" s="3">
        <v>3</v>
      </c>
      <c r="L41" s="3">
        <v>9</v>
      </c>
      <c r="M41" s="3">
        <v>2</v>
      </c>
      <c r="N41" s="3">
        <v>1</v>
      </c>
      <c r="O41" s="5">
        <v>3.73E-2</v>
      </c>
      <c r="P41">
        <f t="shared" si="5"/>
        <v>-0.36888309961977117</v>
      </c>
      <c r="Q41">
        <f t="shared" si="6"/>
        <v>-0.30807510223046886</v>
      </c>
      <c r="R41">
        <f t="shared" si="7"/>
        <v>-0.30807510223046886</v>
      </c>
      <c r="S41">
        <f t="shared" si="8"/>
        <v>-0.36447972996065658</v>
      </c>
      <c r="T41">
        <f t="shared" si="9"/>
        <v>-0.3812132725916797</v>
      </c>
      <c r="U41">
        <f t="shared" si="10"/>
        <v>-0.29907875012806745</v>
      </c>
      <c r="V41">
        <f t="shared" si="11"/>
        <v>-0.13659881764940623</v>
      </c>
      <c r="W41">
        <f t="shared" si="12"/>
        <v>21.857558181284947</v>
      </c>
      <c r="X41">
        <f t="shared" si="13"/>
        <v>0.18014305478993031</v>
      </c>
      <c r="Y41">
        <f t="shared" si="14"/>
        <v>0.4434948206807019</v>
      </c>
      <c r="Z41">
        <f t="shared" si="15"/>
        <v>7.0381062746515157</v>
      </c>
      <c r="AA41">
        <f t="shared" si="16"/>
        <v>179.72095925644436</v>
      </c>
      <c r="AB41">
        <f t="shared" si="19"/>
        <v>0.18014305478993031</v>
      </c>
      <c r="AC41">
        <f t="shared" si="20"/>
        <v>2</v>
      </c>
    </row>
    <row r="42" spans="6:29">
      <c r="F42">
        <v>28</v>
      </c>
      <c r="G42" s="3" t="s">
        <v>1214</v>
      </c>
      <c r="H42" s="3"/>
      <c r="I42" s="3">
        <v>65</v>
      </c>
      <c r="J42" s="3">
        <v>15</v>
      </c>
      <c r="K42" s="3">
        <v>15</v>
      </c>
      <c r="L42" s="3">
        <v>54</v>
      </c>
      <c r="M42" s="3">
        <v>27</v>
      </c>
      <c r="N42" s="3">
        <v>24</v>
      </c>
      <c r="O42" s="5">
        <v>0.29509999999999997</v>
      </c>
      <c r="P42">
        <f t="shared" si="5"/>
        <v>-0.26755861694708255</v>
      </c>
      <c r="Q42">
        <f t="shared" si="6"/>
        <v>-5.7079904727980246E-2</v>
      </c>
      <c r="R42">
        <f t="shared" si="7"/>
        <v>-5.7079904727980246E-2</v>
      </c>
      <c r="S42">
        <f t="shared" si="8"/>
        <v>-0.26178384958377315</v>
      </c>
      <c r="T42">
        <f t="shared" si="9"/>
        <v>-0.13777915843967609</v>
      </c>
      <c r="U42">
        <f t="shared" si="10"/>
        <v>-0.12556795237578691</v>
      </c>
      <c r="V42">
        <f t="shared" si="11"/>
        <v>0.12442599931791809</v>
      </c>
      <c r="W42">
        <f t="shared" si="12"/>
        <v>19.686656742318359</v>
      </c>
      <c r="X42">
        <f t="shared" si="13"/>
        <v>0.13275502666862538</v>
      </c>
      <c r="Y42">
        <f t="shared" si="14"/>
        <v>0.65953214758918433</v>
      </c>
      <c r="Z42">
        <f t="shared" si="15"/>
        <v>5.1568900455528821</v>
      </c>
      <c r="AA42">
        <f t="shared" si="16"/>
        <v>167.7876687342422</v>
      </c>
      <c r="AB42">
        <f t="shared" si="19"/>
        <v>0.13275502666862538</v>
      </c>
      <c r="AC42">
        <f t="shared" si="20"/>
        <v>2</v>
      </c>
    </row>
    <row r="43" spans="6:29">
      <c r="F43">
        <v>29</v>
      </c>
      <c r="G43" s="3" t="s">
        <v>1212</v>
      </c>
      <c r="H43" s="3"/>
      <c r="I43" s="3">
        <v>523</v>
      </c>
      <c r="J43" s="3">
        <v>33</v>
      </c>
      <c r="K43" s="3">
        <v>33</v>
      </c>
      <c r="L43" s="3">
        <v>449</v>
      </c>
      <c r="M43" s="3">
        <v>92</v>
      </c>
      <c r="N43" s="3">
        <v>57</v>
      </c>
      <c r="O43" s="5">
        <v>1.1134999999999999</v>
      </c>
      <c r="P43">
        <f t="shared" si="5"/>
        <v>0.57619798421821511</v>
      </c>
      <c r="Q43">
        <f t="shared" si="6"/>
        <v>0.31941289152575264</v>
      </c>
      <c r="R43">
        <f t="shared" si="7"/>
        <v>0.31941289152575264</v>
      </c>
      <c r="S43">
        <f t="shared" si="8"/>
        <v>0.63965776705775945</v>
      </c>
      <c r="T43">
        <f t="shared" si="9"/>
        <v>0.49514953835553327</v>
      </c>
      <c r="U43">
        <f t="shared" si="10"/>
        <v>0.12338232266009384</v>
      </c>
      <c r="V43">
        <f t="shared" si="11"/>
        <v>0.95306335465561487</v>
      </c>
      <c r="W43">
        <f t="shared" si="12"/>
        <v>16.254809831973141</v>
      </c>
      <c r="X43">
        <f t="shared" si="13"/>
        <v>3.4022467628616155</v>
      </c>
      <c r="Y43">
        <f t="shared" si="14"/>
        <v>4.9733359164107505</v>
      </c>
      <c r="Z43">
        <f t="shared" si="15"/>
        <v>3.8988607369309509</v>
      </c>
      <c r="AA43">
        <f t="shared" si="16"/>
        <v>133.72333080552249</v>
      </c>
      <c r="AB43">
        <f t="shared" si="19"/>
        <v>3.4022467628616155</v>
      </c>
      <c r="AC43">
        <f t="shared" si="20"/>
        <v>2</v>
      </c>
    </row>
    <row r="44" spans="6:29">
      <c r="F44">
        <v>30</v>
      </c>
      <c r="G44" s="3" t="s">
        <v>1208</v>
      </c>
      <c r="H44" s="3"/>
      <c r="I44" s="3">
        <v>40</v>
      </c>
      <c r="J44" s="3">
        <v>1</v>
      </c>
      <c r="K44" s="3">
        <v>1</v>
      </c>
      <c r="L44" s="3">
        <v>34</v>
      </c>
      <c r="M44" s="3">
        <v>10</v>
      </c>
      <c r="N44" s="3">
        <v>17</v>
      </c>
      <c r="O44" s="5">
        <v>-0.68779999999999997</v>
      </c>
      <c r="P44">
        <f t="shared" si="5"/>
        <v>-0.31361519998012283</v>
      </c>
      <c r="Q44">
        <f t="shared" si="6"/>
        <v>-0.34990763514755024</v>
      </c>
      <c r="R44">
        <f t="shared" si="7"/>
        <v>-0.34990763514755024</v>
      </c>
      <c r="S44">
        <f t="shared" si="8"/>
        <v>-0.30742646308461025</v>
      </c>
      <c r="T44">
        <f t="shared" si="9"/>
        <v>-0.30331435606303853</v>
      </c>
      <c r="U44">
        <f t="shared" si="10"/>
        <v>-0.17837558647430707</v>
      </c>
      <c r="V44">
        <f t="shared" si="11"/>
        <v>-0.87076908445703571</v>
      </c>
      <c r="W44">
        <f t="shared" si="12"/>
        <v>29.264235991345522</v>
      </c>
      <c r="X44">
        <f t="shared" si="13"/>
        <v>1.1087346289740907</v>
      </c>
      <c r="Y44">
        <f t="shared" si="14"/>
        <v>0.21385507902912571</v>
      </c>
      <c r="Z44">
        <f t="shared" si="15"/>
        <v>6.8468619116046021</v>
      </c>
      <c r="AA44">
        <f t="shared" si="16"/>
        <v>178.34059922862954</v>
      </c>
      <c r="AB44">
        <f t="shared" si="19"/>
        <v>0.21385507902912571</v>
      </c>
      <c r="AC44">
        <f t="shared" si="20"/>
        <v>3</v>
      </c>
    </row>
    <row r="45" spans="6:29">
      <c r="F45">
        <v>31</v>
      </c>
      <c r="G45" s="3" t="s">
        <v>1210</v>
      </c>
      <c r="H45" s="3"/>
      <c r="I45" s="3">
        <v>26</v>
      </c>
      <c r="J45" s="3">
        <v>1</v>
      </c>
      <c r="K45" s="3">
        <v>1</v>
      </c>
      <c r="L45" s="3">
        <v>15</v>
      </c>
      <c r="M45" s="3">
        <v>3</v>
      </c>
      <c r="N45" s="3">
        <v>3</v>
      </c>
      <c r="O45" s="5">
        <v>0.44629999999999997</v>
      </c>
      <c r="P45">
        <f t="shared" si="5"/>
        <v>-0.33940688647862538</v>
      </c>
      <c r="Q45">
        <f t="shared" si="6"/>
        <v>-0.34990763514755024</v>
      </c>
      <c r="R45">
        <f t="shared" si="7"/>
        <v>-0.34990763514755024</v>
      </c>
      <c r="S45">
        <f t="shared" si="8"/>
        <v>-0.35078694591040549</v>
      </c>
      <c r="T45">
        <f t="shared" si="9"/>
        <v>-0.37147590802559954</v>
      </c>
      <c r="U45">
        <f t="shared" si="10"/>
        <v>-0.28399085467134738</v>
      </c>
      <c r="V45">
        <f t="shared" si="11"/>
        <v>0.27751735822195012</v>
      </c>
      <c r="W45">
        <f t="shared" si="12"/>
        <v>18.154216678313798</v>
      </c>
      <c r="X45">
        <f t="shared" si="13"/>
        <v>8.4653519094741475E-2</v>
      </c>
      <c r="Y45">
        <f t="shared" si="14"/>
        <v>1.0621109148460086</v>
      </c>
      <c r="Z45">
        <f t="shared" si="15"/>
        <v>7.305925348943477</v>
      </c>
      <c r="AA45">
        <f t="shared" si="16"/>
        <v>179.94853857804824</v>
      </c>
      <c r="AB45">
        <f t="shared" si="19"/>
        <v>8.4653519094741475E-2</v>
      </c>
      <c r="AC45">
        <f t="shared" si="20"/>
        <v>2</v>
      </c>
    </row>
    <row r="46" spans="6:29">
      <c r="F46">
        <v>32</v>
      </c>
      <c r="G46" s="3" t="s">
        <v>1206</v>
      </c>
      <c r="H46" s="3"/>
      <c r="I46" s="3">
        <v>43</v>
      </c>
      <c r="J46" s="3">
        <v>5</v>
      </c>
      <c r="K46" s="3">
        <v>5</v>
      </c>
      <c r="L46" s="3">
        <v>41</v>
      </c>
      <c r="M46" s="3">
        <v>16</v>
      </c>
      <c r="N46" s="3">
        <v>7</v>
      </c>
      <c r="O46" s="5">
        <v>-0.26219999999999999</v>
      </c>
      <c r="P46">
        <f t="shared" si="5"/>
        <v>-0.308088410016158</v>
      </c>
      <c r="Q46">
        <f t="shared" si="6"/>
        <v>-0.26624256931338741</v>
      </c>
      <c r="R46">
        <f t="shared" si="7"/>
        <v>-0.26624256931338741</v>
      </c>
      <c r="S46">
        <f t="shared" si="8"/>
        <v>-0.29145154835931725</v>
      </c>
      <c r="T46">
        <f t="shared" si="9"/>
        <v>-0.24489016866655766</v>
      </c>
      <c r="U46">
        <f t="shared" si="10"/>
        <v>-0.2538150637579073</v>
      </c>
      <c r="V46">
        <f t="shared" si="11"/>
        <v>-0.43984525939383468</v>
      </c>
      <c r="W46">
        <f t="shared" si="12"/>
        <v>24.788837384816901</v>
      </c>
      <c r="X46">
        <f t="shared" si="13"/>
        <v>0.3927452076508241</v>
      </c>
      <c r="Y46">
        <f t="shared" si="14"/>
        <v>0.14039643162350435</v>
      </c>
      <c r="Z46">
        <f t="shared" si="15"/>
        <v>6.3642347113846549</v>
      </c>
      <c r="AA46">
        <f t="shared" si="16"/>
        <v>175.44897090508621</v>
      </c>
      <c r="AB46">
        <f t="shared" si="19"/>
        <v>0.14039643162350435</v>
      </c>
      <c r="AC46">
        <f t="shared" si="20"/>
        <v>3</v>
      </c>
    </row>
    <row r="47" spans="6:29">
      <c r="F47">
        <v>33</v>
      </c>
      <c r="G47" s="3" t="s">
        <v>1206</v>
      </c>
      <c r="H47" s="3"/>
      <c r="I47" s="3">
        <v>18</v>
      </c>
      <c r="J47" s="3">
        <v>1</v>
      </c>
      <c r="K47" s="3">
        <v>1</v>
      </c>
      <c r="L47" s="3">
        <v>18</v>
      </c>
      <c r="M47" s="3">
        <v>5</v>
      </c>
      <c r="N47" s="3">
        <v>15</v>
      </c>
      <c r="O47" s="5">
        <v>-0.20810000000000001</v>
      </c>
      <c r="P47">
        <f t="shared" si="5"/>
        <v>-0.35414499304919828</v>
      </c>
      <c r="Q47">
        <f t="shared" si="6"/>
        <v>-0.34990763514755024</v>
      </c>
      <c r="R47">
        <f t="shared" si="7"/>
        <v>-0.34990763514755024</v>
      </c>
      <c r="S47">
        <f t="shared" si="8"/>
        <v>-0.34394055388527989</v>
      </c>
      <c r="T47">
        <f t="shared" si="9"/>
        <v>-0.35200117889343924</v>
      </c>
      <c r="U47">
        <f t="shared" si="10"/>
        <v>-0.19346348193102714</v>
      </c>
      <c r="V47">
        <f t="shared" si="11"/>
        <v>-0.38506852317222001</v>
      </c>
      <c r="W47">
        <f t="shared" si="12"/>
        <v>24.245846100402133</v>
      </c>
      <c r="X47">
        <f t="shared" si="13"/>
        <v>0.36146026211131166</v>
      </c>
      <c r="Y47">
        <f t="shared" si="14"/>
        <v>0.2645178000408675</v>
      </c>
      <c r="Z47">
        <f t="shared" si="15"/>
        <v>6.7066476795809393</v>
      </c>
      <c r="AA47">
        <f t="shared" si="16"/>
        <v>179.29385431076341</v>
      </c>
      <c r="AB47">
        <f t="shared" si="19"/>
        <v>0.2645178000408675</v>
      </c>
      <c r="AC47">
        <f t="shared" si="20"/>
        <v>3</v>
      </c>
    </row>
    <row r="48" spans="6:29">
      <c r="F48">
        <v>34</v>
      </c>
      <c r="G48" s="3" t="s">
        <v>3897</v>
      </c>
      <c r="H48" s="3"/>
      <c r="I48" s="3">
        <v>9</v>
      </c>
      <c r="J48" s="3">
        <v>1</v>
      </c>
      <c r="K48" s="3">
        <v>1</v>
      </c>
      <c r="L48" s="3">
        <v>8</v>
      </c>
      <c r="M48" s="3">
        <v>4</v>
      </c>
      <c r="N48" s="3">
        <v>8</v>
      </c>
      <c r="O48" s="5">
        <v>-0.94930000000000003</v>
      </c>
      <c r="P48">
        <f t="shared" si="5"/>
        <v>-0.37072536294109276</v>
      </c>
      <c r="Q48">
        <f t="shared" si="6"/>
        <v>-0.34990763514755024</v>
      </c>
      <c r="R48">
        <f t="shared" si="7"/>
        <v>-0.34990763514755024</v>
      </c>
      <c r="S48">
        <f t="shared" si="8"/>
        <v>-0.36676186063569843</v>
      </c>
      <c r="T48">
        <f t="shared" si="9"/>
        <v>-0.36173854345951939</v>
      </c>
      <c r="U48">
        <f t="shared" si="10"/>
        <v>-0.24627111602954729</v>
      </c>
      <c r="V48">
        <f t="shared" si="11"/>
        <v>-1.135540184677964</v>
      </c>
      <c r="W48">
        <f t="shared" si="12"/>
        <v>32.193500702816891</v>
      </c>
      <c r="X48">
        <f t="shared" si="13"/>
        <v>1.7757104602570797</v>
      </c>
      <c r="Y48">
        <f t="shared" si="14"/>
        <v>0.43691835064467632</v>
      </c>
      <c r="Z48">
        <f t="shared" si="15"/>
        <v>7.7585675939100929</v>
      </c>
      <c r="AA48">
        <f t="shared" si="16"/>
        <v>181.426885304259</v>
      </c>
      <c r="AB48">
        <f t="shared" si="19"/>
        <v>0.43691835064467632</v>
      </c>
      <c r="AC48">
        <f t="shared" si="20"/>
        <v>3</v>
      </c>
    </row>
    <row r="49" spans="6:29">
      <c r="F49">
        <v>35</v>
      </c>
      <c r="G49" s="3" t="s">
        <v>1204</v>
      </c>
      <c r="H49" s="3"/>
      <c r="I49" s="3">
        <v>88</v>
      </c>
      <c r="J49" s="3">
        <v>10</v>
      </c>
      <c r="K49" s="3">
        <v>10</v>
      </c>
      <c r="L49" s="3">
        <v>79</v>
      </c>
      <c r="M49" s="3">
        <v>19</v>
      </c>
      <c r="N49" s="3">
        <v>27</v>
      </c>
      <c r="O49" s="5">
        <v>-0.83409999999999995</v>
      </c>
      <c r="P49">
        <f t="shared" si="5"/>
        <v>-0.22518656055668551</v>
      </c>
      <c r="Q49">
        <f t="shared" si="6"/>
        <v>-0.16166123702068383</v>
      </c>
      <c r="R49">
        <f t="shared" si="7"/>
        <v>-0.16166123702068383</v>
      </c>
      <c r="S49">
        <f t="shared" si="8"/>
        <v>-0.20473058270772676</v>
      </c>
      <c r="T49">
        <f t="shared" si="9"/>
        <v>-0.21567807496831723</v>
      </c>
      <c r="U49">
        <f t="shared" si="10"/>
        <v>-0.10293610919070685</v>
      </c>
      <c r="V49">
        <f t="shared" si="11"/>
        <v>-1.018899149322511</v>
      </c>
      <c r="W49">
        <f t="shared" si="12"/>
        <v>30.999246652031129</v>
      </c>
      <c r="X49">
        <f t="shared" si="13"/>
        <v>1.4618513582999699</v>
      </c>
      <c r="Y49">
        <f t="shared" si="14"/>
        <v>0.17439360781480645</v>
      </c>
      <c r="Z49">
        <f t="shared" si="15"/>
        <v>5.7994648337505845</v>
      </c>
      <c r="AA49">
        <f t="shared" si="16"/>
        <v>170.76155275276975</v>
      </c>
      <c r="AB49">
        <f t="shared" si="19"/>
        <v>0.17439360781480645</v>
      </c>
      <c r="AC49">
        <f t="shared" si="20"/>
        <v>3</v>
      </c>
    </row>
    <row r="50" spans="6:29">
      <c r="F50">
        <v>36</v>
      </c>
      <c r="G50" s="3" t="s">
        <v>2869</v>
      </c>
      <c r="H50" s="3"/>
      <c r="I50" s="3">
        <v>22</v>
      </c>
      <c r="J50" s="3">
        <v>3</v>
      </c>
      <c r="K50" s="3">
        <v>3</v>
      </c>
      <c r="L50" s="3">
        <v>22</v>
      </c>
      <c r="M50" s="3">
        <v>2</v>
      </c>
      <c r="N50" s="3">
        <v>21</v>
      </c>
      <c r="O50" s="5">
        <v>-0.71220000000000006</v>
      </c>
      <c r="P50">
        <f t="shared" si="5"/>
        <v>-0.34677593976391186</v>
      </c>
      <c r="Q50">
        <f t="shared" si="6"/>
        <v>-0.30807510223046886</v>
      </c>
      <c r="R50">
        <f t="shared" si="7"/>
        <v>-0.30807510223046886</v>
      </c>
      <c r="S50">
        <f t="shared" si="8"/>
        <v>-0.33481203118511249</v>
      </c>
      <c r="T50">
        <f t="shared" si="9"/>
        <v>-0.3812132725916797</v>
      </c>
      <c r="U50">
        <f t="shared" si="10"/>
        <v>-0.14819979556086699</v>
      </c>
      <c r="V50">
        <f t="shared" si="11"/>
        <v>-0.89547430375107273</v>
      </c>
      <c r="W50">
        <f t="shared" si="12"/>
        <v>29.54551244125328</v>
      </c>
      <c r="X50">
        <f t="shared" si="13"/>
        <v>1.1912865727262063</v>
      </c>
      <c r="Y50">
        <f t="shared" si="14"/>
        <v>0.21663962915800231</v>
      </c>
      <c r="Z50">
        <f t="shared" si="15"/>
        <v>6.8227979274561106</v>
      </c>
      <c r="AA50">
        <f t="shared" si="16"/>
        <v>178.92798087026637</v>
      </c>
      <c r="AB50">
        <f t="shared" si="19"/>
        <v>0.21663962915800231</v>
      </c>
      <c r="AC50">
        <f t="shared" si="20"/>
        <v>3</v>
      </c>
    </row>
    <row r="51" spans="6:29">
      <c r="F51">
        <v>37</v>
      </c>
      <c r="G51" s="3" t="s">
        <v>2869</v>
      </c>
      <c r="H51" s="3"/>
      <c r="I51" s="3">
        <v>22</v>
      </c>
      <c r="J51" s="3">
        <v>3</v>
      </c>
      <c r="K51" s="3">
        <v>3</v>
      </c>
      <c r="L51" s="3">
        <v>22</v>
      </c>
      <c r="M51" s="3">
        <v>2</v>
      </c>
      <c r="N51" s="3">
        <v>21</v>
      </c>
      <c r="O51" s="5">
        <v>-0.71220000000000006</v>
      </c>
      <c r="P51">
        <f t="shared" si="5"/>
        <v>-0.34677593976391186</v>
      </c>
      <c r="Q51">
        <f t="shared" si="6"/>
        <v>-0.30807510223046886</v>
      </c>
      <c r="R51">
        <f t="shared" si="7"/>
        <v>-0.30807510223046886</v>
      </c>
      <c r="S51">
        <f t="shared" si="8"/>
        <v>-0.33481203118511249</v>
      </c>
      <c r="T51">
        <f t="shared" si="9"/>
        <v>-0.3812132725916797</v>
      </c>
      <c r="U51">
        <f t="shared" si="10"/>
        <v>-0.14819979556086699</v>
      </c>
      <c r="V51">
        <f t="shared" si="11"/>
        <v>-0.89547430375107273</v>
      </c>
      <c r="W51">
        <f t="shared" si="12"/>
        <v>29.54551244125328</v>
      </c>
      <c r="X51">
        <f t="shared" si="13"/>
        <v>1.1912865727262063</v>
      </c>
      <c r="Y51">
        <f t="shared" si="14"/>
        <v>0.21663962915800231</v>
      </c>
      <c r="Z51">
        <f t="shared" si="15"/>
        <v>6.8227979274561106</v>
      </c>
      <c r="AA51">
        <f t="shared" si="16"/>
        <v>178.92798087026637</v>
      </c>
      <c r="AB51">
        <f t="shared" si="19"/>
        <v>0.21663962915800231</v>
      </c>
      <c r="AC51">
        <f t="shared" si="20"/>
        <v>3</v>
      </c>
    </row>
    <row r="52" spans="6:29">
      <c r="F52">
        <v>38</v>
      </c>
      <c r="G52" s="3" t="s">
        <v>1202</v>
      </c>
      <c r="H52" s="3"/>
      <c r="I52" s="3">
        <v>72</v>
      </c>
      <c r="J52" s="3">
        <v>5</v>
      </c>
      <c r="K52" s="3">
        <v>5</v>
      </c>
      <c r="L52" s="3">
        <v>70</v>
      </c>
      <c r="M52" s="3">
        <v>11</v>
      </c>
      <c r="N52" s="3">
        <v>5</v>
      </c>
      <c r="O52" s="5">
        <v>-0.64890000000000003</v>
      </c>
      <c r="P52">
        <f t="shared" si="5"/>
        <v>-0.2546627736978313</v>
      </c>
      <c r="Q52">
        <f t="shared" si="6"/>
        <v>-0.26624256931338741</v>
      </c>
      <c r="R52">
        <f t="shared" si="7"/>
        <v>-0.26624256931338741</v>
      </c>
      <c r="S52">
        <f t="shared" si="8"/>
        <v>-0.22526975878310346</v>
      </c>
      <c r="T52">
        <f t="shared" si="9"/>
        <v>-0.29357699149695837</v>
      </c>
      <c r="U52">
        <f t="shared" si="10"/>
        <v>-0.26890295921462737</v>
      </c>
      <c r="V52">
        <f t="shared" si="11"/>
        <v>-0.83138248484482125</v>
      </c>
      <c r="W52">
        <f t="shared" si="12"/>
        <v>28.849798068886216</v>
      </c>
      <c r="X52">
        <f t="shared" si="13"/>
        <v>1.0283470165862305</v>
      </c>
      <c r="Y52">
        <f t="shared" si="14"/>
        <v>0.11233116217906347</v>
      </c>
      <c r="Z52">
        <f t="shared" si="15"/>
        <v>6.635098213132089</v>
      </c>
      <c r="AA52">
        <f t="shared" si="16"/>
        <v>175.29898383233746</v>
      </c>
      <c r="AB52">
        <f t="shared" si="19"/>
        <v>0.11233116217906347</v>
      </c>
      <c r="AC52">
        <f t="shared" si="20"/>
        <v>3</v>
      </c>
    </row>
    <row r="53" spans="6:29">
      <c r="F53">
        <v>39</v>
      </c>
      <c r="G53" s="3" t="s">
        <v>2867</v>
      </c>
      <c r="H53" s="3"/>
      <c r="I53" s="3">
        <v>9</v>
      </c>
      <c r="J53" s="3">
        <v>1</v>
      </c>
      <c r="K53" s="3">
        <v>1</v>
      </c>
      <c r="L53" s="3">
        <v>7</v>
      </c>
      <c r="M53" s="3">
        <v>2</v>
      </c>
      <c r="N53" s="3">
        <v>1</v>
      </c>
      <c r="O53" s="5">
        <v>-0.63780000000000003</v>
      </c>
      <c r="P53">
        <f t="shared" si="5"/>
        <v>-0.37072536294109276</v>
      </c>
      <c r="Q53">
        <f t="shared" si="6"/>
        <v>-0.34990763514755024</v>
      </c>
      <c r="R53">
        <f t="shared" si="7"/>
        <v>-0.34990763514755024</v>
      </c>
      <c r="S53">
        <f t="shared" si="8"/>
        <v>-0.36904399131074034</v>
      </c>
      <c r="T53">
        <f t="shared" si="9"/>
        <v>-0.3812132725916797</v>
      </c>
      <c r="U53">
        <f t="shared" si="10"/>
        <v>-0.29907875012806745</v>
      </c>
      <c r="V53">
        <f t="shared" si="11"/>
        <v>-0.82014363508400934</v>
      </c>
      <c r="W53">
        <f t="shared" si="12"/>
        <v>28.715297097256705</v>
      </c>
      <c r="X53">
        <f t="shared" si="13"/>
        <v>1.0712266585029411</v>
      </c>
      <c r="Y53">
        <f t="shared" si="14"/>
        <v>0.24304977862851512</v>
      </c>
      <c r="Z53">
        <f t="shared" si="15"/>
        <v>7.525844117900597</v>
      </c>
      <c r="AA53">
        <f t="shared" si="16"/>
        <v>181.42169549640022</v>
      </c>
      <c r="AB53">
        <f t="shared" si="19"/>
        <v>0.24304977862851512</v>
      </c>
      <c r="AC53">
        <f t="shared" si="20"/>
        <v>3</v>
      </c>
    </row>
    <row r="54" spans="6:29">
      <c r="F54">
        <v>40</v>
      </c>
      <c r="G54" s="3" t="s">
        <v>1199</v>
      </c>
      <c r="H54" s="3"/>
      <c r="I54" s="3">
        <v>392</v>
      </c>
      <c r="J54" s="3">
        <v>27</v>
      </c>
      <c r="K54" s="3">
        <v>27</v>
      </c>
      <c r="L54" s="3">
        <v>218</v>
      </c>
      <c r="M54" s="3">
        <v>93</v>
      </c>
      <c r="N54" s="3">
        <v>13</v>
      </c>
      <c r="O54" s="5">
        <v>-0.56699999999999995</v>
      </c>
      <c r="P54">
        <f t="shared" si="5"/>
        <v>0.33486148912508418</v>
      </c>
      <c r="Q54">
        <f t="shared" si="6"/>
        <v>0.19391529277450834</v>
      </c>
      <c r="R54">
        <f t="shared" si="7"/>
        <v>0.19391529277450834</v>
      </c>
      <c r="S54">
        <f t="shared" si="8"/>
        <v>0.11248558112309104</v>
      </c>
      <c r="T54">
        <f t="shared" si="9"/>
        <v>0.50488690292161342</v>
      </c>
      <c r="U54">
        <f t="shared" si="10"/>
        <v>-0.20855137738774718</v>
      </c>
      <c r="V54">
        <f t="shared" si="11"/>
        <v>-0.74845799877180386</v>
      </c>
      <c r="W54">
        <f t="shared" si="12"/>
        <v>29.786006978490466</v>
      </c>
      <c r="X54">
        <f t="shared" si="13"/>
        <v>2.2948604393104013</v>
      </c>
      <c r="Y54">
        <f t="shared" si="14"/>
        <v>1.1484860207220511</v>
      </c>
      <c r="Z54">
        <f t="shared" si="15"/>
        <v>4.0011306763599883</v>
      </c>
      <c r="AA54">
        <f t="shared" si="16"/>
        <v>145.84628538191578</v>
      </c>
      <c r="AB54">
        <f t="shared" si="19"/>
        <v>1.1484860207220511</v>
      </c>
      <c r="AC54">
        <f t="shared" si="20"/>
        <v>3</v>
      </c>
    </row>
    <row r="55" spans="6:29">
      <c r="F55">
        <v>41</v>
      </c>
      <c r="G55" s="3" t="s">
        <v>1196</v>
      </c>
      <c r="H55" s="3"/>
      <c r="I55" s="3">
        <v>65</v>
      </c>
      <c r="J55" s="3">
        <v>4</v>
      </c>
      <c r="K55" s="3">
        <v>4</v>
      </c>
      <c r="L55" s="3">
        <v>43</v>
      </c>
      <c r="M55" s="3">
        <v>16</v>
      </c>
      <c r="N55" s="3">
        <v>9</v>
      </c>
      <c r="O55" s="5">
        <v>-0.56369999999999998</v>
      </c>
      <c r="P55">
        <f t="shared" si="5"/>
        <v>-0.26755861694708255</v>
      </c>
      <c r="Q55">
        <f t="shared" si="6"/>
        <v>-0.28715883577192813</v>
      </c>
      <c r="R55">
        <f t="shared" si="7"/>
        <v>-0.28715883577192813</v>
      </c>
      <c r="S55">
        <f t="shared" si="8"/>
        <v>-0.28688728700923355</v>
      </c>
      <c r="T55">
        <f t="shared" si="9"/>
        <v>-0.24489016866655766</v>
      </c>
      <c r="U55">
        <f t="shared" si="10"/>
        <v>-0.23872716830118726</v>
      </c>
      <c r="V55">
        <f t="shared" si="11"/>
        <v>-0.74511671911318411</v>
      </c>
      <c r="W55">
        <f t="shared" si="12"/>
        <v>27.921976840796425</v>
      </c>
      <c r="X55">
        <f t="shared" si="13"/>
        <v>0.84976334095271022</v>
      </c>
      <c r="Y55">
        <f t="shared" si="14"/>
        <v>0.10275765847726348</v>
      </c>
      <c r="Z55">
        <f t="shared" si="15"/>
        <v>6.530871207038067</v>
      </c>
      <c r="AA55">
        <f t="shared" si="16"/>
        <v>175.67375977334575</v>
      </c>
      <c r="AB55">
        <f t="shared" si="19"/>
        <v>0.10275765847726348</v>
      </c>
      <c r="AC55">
        <f t="shared" si="20"/>
        <v>3</v>
      </c>
    </row>
    <row r="56" spans="6:29">
      <c r="F56">
        <v>42</v>
      </c>
      <c r="G56" s="3" t="s">
        <v>1191</v>
      </c>
      <c r="H56" s="3"/>
      <c r="I56" s="3">
        <v>18</v>
      </c>
      <c r="J56" s="3">
        <v>6</v>
      </c>
      <c r="K56" s="3">
        <v>6</v>
      </c>
      <c r="L56" s="3">
        <v>14</v>
      </c>
      <c r="M56" s="3">
        <v>3</v>
      </c>
      <c r="N56" s="3">
        <v>5</v>
      </c>
      <c r="O56" s="5">
        <v>-0.47489999999999999</v>
      </c>
      <c r="P56">
        <f t="shared" si="5"/>
        <v>-0.35414499304919828</v>
      </c>
      <c r="Q56">
        <f t="shared" si="6"/>
        <v>-0.24532630285484669</v>
      </c>
      <c r="R56">
        <f t="shared" si="7"/>
        <v>-0.24532630285484669</v>
      </c>
      <c r="S56">
        <f t="shared" si="8"/>
        <v>-0.35306907658544734</v>
      </c>
      <c r="T56">
        <f t="shared" si="9"/>
        <v>-0.37147590802559954</v>
      </c>
      <c r="U56">
        <f t="shared" si="10"/>
        <v>-0.26890295921462737</v>
      </c>
      <c r="V56">
        <f t="shared" si="11"/>
        <v>-0.65520592102668918</v>
      </c>
      <c r="W56">
        <f t="shared" si="12"/>
        <v>26.985138600905977</v>
      </c>
      <c r="X56">
        <f t="shared" si="13"/>
        <v>0.75768283190188124</v>
      </c>
      <c r="Y56">
        <f t="shared" si="14"/>
        <v>0.11575618980611506</v>
      </c>
      <c r="Z56">
        <f t="shared" si="15"/>
        <v>6.8181606416135949</v>
      </c>
      <c r="AA56">
        <f t="shared" si="16"/>
        <v>178.1604477303236</v>
      </c>
      <c r="AB56">
        <f t="shared" si="19"/>
        <v>0.11575618980611506</v>
      </c>
      <c r="AC56">
        <f t="shared" si="20"/>
        <v>3</v>
      </c>
    </row>
    <row r="57" spans="6:29">
      <c r="F57">
        <v>43</v>
      </c>
      <c r="G57" s="3" t="s">
        <v>1191</v>
      </c>
      <c r="H57" s="3"/>
      <c r="I57" s="3">
        <v>146</v>
      </c>
      <c r="J57" s="3">
        <v>13</v>
      </c>
      <c r="K57" s="3">
        <v>13</v>
      </c>
      <c r="L57" s="3">
        <v>45</v>
      </c>
      <c r="M57" s="3">
        <v>13</v>
      </c>
      <c r="N57" s="3">
        <v>12</v>
      </c>
      <c r="O57" s="5">
        <v>-0.47410000000000002</v>
      </c>
      <c r="P57">
        <f t="shared" si="5"/>
        <v>-0.11833528792003209</v>
      </c>
      <c r="Q57">
        <f t="shared" si="6"/>
        <v>-9.8912437645061677E-2</v>
      </c>
      <c r="R57">
        <f t="shared" si="7"/>
        <v>-9.8912437645061677E-2</v>
      </c>
      <c r="S57">
        <f t="shared" si="8"/>
        <v>-0.28232302565914985</v>
      </c>
      <c r="T57">
        <f t="shared" si="9"/>
        <v>-0.27410226236479812</v>
      </c>
      <c r="U57">
        <f t="shared" si="10"/>
        <v>-0.21609532511610718</v>
      </c>
      <c r="V57">
        <f t="shared" si="11"/>
        <v>-0.65439591383672069</v>
      </c>
      <c r="W57">
        <f t="shared" si="12"/>
        <v>27.116842284868415</v>
      </c>
      <c r="X57">
        <f t="shared" si="13"/>
        <v>0.79795837049598495</v>
      </c>
      <c r="Y57">
        <f t="shared" si="14"/>
        <v>0</v>
      </c>
      <c r="Z57">
        <f t="shared" si="15"/>
        <v>5.6368756237301314</v>
      </c>
      <c r="AA57">
        <f t="shared" si="16"/>
        <v>169.97291641224774</v>
      </c>
      <c r="AB57">
        <f t="shared" si="19"/>
        <v>0</v>
      </c>
      <c r="AC57">
        <f t="shared" si="20"/>
        <v>3</v>
      </c>
    </row>
    <row r="58" spans="6:29">
      <c r="F58">
        <v>44</v>
      </c>
      <c r="G58" s="3" t="s">
        <v>1194</v>
      </c>
      <c r="H58" s="3"/>
      <c r="I58" s="3">
        <v>146</v>
      </c>
      <c r="J58" s="3">
        <v>13</v>
      </c>
      <c r="K58" s="3">
        <v>13</v>
      </c>
      <c r="L58" s="3">
        <v>45</v>
      </c>
      <c r="M58" s="3">
        <v>13</v>
      </c>
      <c r="N58" s="3">
        <v>12</v>
      </c>
      <c r="O58" s="5">
        <v>-0.47410000000000002</v>
      </c>
      <c r="P58">
        <f t="shared" si="5"/>
        <v>-0.11833528792003209</v>
      </c>
      <c r="Q58">
        <f t="shared" si="6"/>
        <v>-9.8912437645061677E-2</v>
      </c>
      <c r="R58">
        <f t="shared" si="7"/>
        <v>-9.8912437645061677E-2</v>
      </c>
      <c r="S58">
        <f t="shared" si="8"/>
        <v>-0.28232302565914985</v>
      </c>
      <c r="T58">
        <f t="shared" si="9"/>
        <v>-0.27410226236479812</v>
      </c>
      <c r="U58">
        <f t="shared" si="10"/>
        <v>-0.21609532511610718</v>
      </c>
      <c r="V58">
        <f t="shared" si="11"/>
        <v>-0.65439591383672069</v>
      </c>
      <c r="W58">
        <f t="shared" si="12"/>
        <v>27.116842284868415</v>
      </c>
      <c r="X58">
        <f t="shared" si="13"/>
        <v>0.79795837049598495</v>
      </c>
      <c r="Y58">
        <f t="shared" si="14"/>
        <v>0</v>
      </c>
      <c r="Z58">
        <f t="shared" si="15"/>
        <v>5.6368756237301314</v>
      </c>
      <c r="AA58">
        <f t="shared" si="16"/>
        <v>169.97291641224774</v>
      </c>
      <c r="AB58">
        <f t="shared" si="19"/>
        <v>0</v>
      </c>
      <c r="AC58">
        <f t="shared" si="20"/>
        <v>3</v>
      </c>
    </row>
    <row r="59" spans="6:29">
      <c r="F59">
        <v>45</v>
      </c>
      <c r="G59" s="3" t="s">
        <v>1194</v>
      </c>
      <c r="H59" s="3"/>
      <c r="I59" s="3">
        <v>142</v>
      </c>
      <c r="J59" s="3">
        <v>8</v>
      </c>
      <c r="K59" s="3">
        <v>8</v>
      </c>
      <c r="L59" s="3">
        <v>86</v>
      </c>
      <c r="M59" s="3">
        <v>12</v>
      </c>
      <c r="N59" s="3">
        <v>4</v>
      </c>
      <c r="O59" s="5">
        <v>-0.46089999999999998</v>
      </c>
      <c r="P59">
        <f t="shared" si="5"/>
        <v>-0.12570434120531854</v>
      </c>
      <c r="Q59">
        <f t="shared" si="6"/>
        <v>-0.20349376993776525</v>
      </c>
      <c r="R59">
        <f t="shared" si="7"/>
        <v>-0.20349376993776525</v>
      </c>
      <c r="S59">
        <f t="shared" si="8"/>
        <v>-0.18875566798243379</v>
      </c>
      <c r="T59">
        <f t="shared" si="9"/>
        <v>-0.28383962693087822</v>
      </c>
      <c r="U59">
        <f t="shared" si="10"/>
        <v>-0.2764469069429874</v>
      </c>
      <c r="V59">
        <f t="shared" si="11"/>
        <v>-0.64103079520224171</v>
      </c>
      <c r="W59">
        <f t="shared" si="12"/>
        <v>26.911247758149447</v>
      </c>
      <c r="X59">
        <f t="shared" si="13"/>
        <v>0.72013501614414566</v>
      </c>
      <c r="Y59">
        <f t="shared" si="14"/>
        <v>3.4599419590970737E-2</v>
      </c>
      <c r="Z59">
        <f t="shared" si="15"/>
        <v>6.0578356051882327</v>
      </c>
      <c r="AA59">
        <f t="shared" si="16"/>
        <v>171.71796434184091</v>
      </c>
      <c r="AB59">
        <f t="shared" si="19"/>
        <v>3.4599419590970737E-2</v>
      </c>
      <c r="AC59">
        <f t="shared" si="20"/>
        <v>3</v>
      </c>
    </row>
    <row r="60" spans="6:29">
      <c r="F60">
        <v>46</v>
      </c>
      <c r="G60" s="3" t="s">
        <v>1189</v>
      </c>
      <c r="H60" s="3"/>
      <c r="I60" s="3">
        <v>52</v>
      </c>
      <c r="J60" s="3">
        <v>3</v>
      </c>
      <c r="K60" s="3">
        <v>3</v>
      </c>
      <c r="L60" s="3">
        <v>31</v>
      </c>
      <c r="M60" s="3">
        <v>13</v>
      </c>
      <c r="N60" s="3">
        <v>14</v>
      </c>
      <c r="O60" s="5">
        <v>-0.4491</v>
      </c>
      <c r="P60">
        <f t="shared" si="5"/>
        <v>-0.29150804012426351</v>
      </c>
      <c r="Q60">
        <f t="shared" si="6"/>
        <v>-0.30807510223046886</v>
      </c>
      <c r="R60">
        <f t="shared" si="7"/>
        <v>-0.30807510223046886</v>
      </c>
      <c r="S60">
        <f t="shared" si="8"/>
        <v>-0.31427285510973579</v>
      </c>
      <c r="T60">
        <f t="shared" si="9"/>
        <v>-0.27410226236479812</v>
      </c>
      <c r="U60">
        <f t="shared" si="10"/>
        <v>-0.20100742965938714</v>
      </c>
      <c r="V60">
        <f t="shared" si="11"/>
        <v>-0.62908318915020744</v>
      </c>
      <c r="W60">
        <f t="shared" si="12"/>
        <v>26.70587670917271</v>
      </c>
      <c r="X60">
        <f t="shared" si="13"/>
        <v>0.65487127893538521</v>
      </c>
      <c r="Y60">
        <f t="shared" si="14"/>
        <v>0.11937601284121289</v>
      </c>
      <c r="Z60">
        <f t="shared" si="15"/>
        <v>6.4694819520828473</v>
      </c>
      <c r="AA60">
        <f t="shared" si="16"/>
        <v>176.65953573852372</v>
      </c>
      <c r="AB60">
        <f t="shared" si="19"/>
        <v>0.11937601284121289</v>
      </c>
      <c r="AC60">
        <f t="shared" si="20"/>
        <v>3</v>
      </c>
    </row>
    <row r="61" spans="6:29">
      <c r="F61">
        <v>47</v>
      </c>
      <c r="G61" s="3" t="s">
        <v>1187</v>
      </c>
      <c r="H61" s="3"/>
      <c r="I61" s="3">
        <v>50</v>
      </c>
      <c r="J61" s="3">
        <v>2</v>
      </c>
      <c r="K61" s="3">
        <v>2</v>
      </c>
      <c r="L61" s="3">
        <v>47</v>
      </c>
      <c r="M61" s="3">
        <v>13</v>
      </c>
      <c r="N61" s="3">
        <v>26</v>
      </c>
      <c r="O61" s="5">
        <v>-0.43519999999999998</v>
      </c>
      <c r="P61">
        <f t="shared" si="5"/>
        <v>-0.29519256676690675</v>
      </c>
      <c r="Q61">
        <f t="shared" si="6"/>
        <v>-0.32899136868900952</v>
      </c>
      <c r="R61">
        <f t="shared" si="7"/>
        <v>-0.32899136868900952</v>
      </c>
      <c r="S61">
        <f t="shared" si="8"/>
        <v>-0.2777587643090661</v>
      </c>
      <c r="T61">
        <f t="shared" si="9"/>
        <v>-0.27410226236479812</v>
      </c>
      <c r="U61">
        <f t="shared" si="10"/>
        <v>-0.11048005691906687</v>
      </c>
      <c r="V61">
        <f t="shared" si="11"/>
        <v>-0.61500931422450611</v>
      </c>
      <c r="W61">
        <f t="shared" si="12"/>
        <v>26.586057637348564</v>
      </c>
      <c r="X61">
        <f t="shared" si="13"/>
        <v>0.63061194382949626</v>
      </c>
      <c r="Y61">
        <f t="shared" si="14"/>
        <v>0.14987784768879012</v>
      </c>
      <c r="Z61">
        <f t="shared" si="15"/>
        <v>6.1659942097129781</v>
      </c>
      <c r="AA61">
        <f t="shared" si="16"/>
        <v>176.11362001492353</v>
      </c>
      <c r="AB61">
        <f t="shared" si="19"/>
        <v>0.14987784768879012</v>
      </c>
      <c r="AC61">
        <f t="shared" si="20"/>
        <v>3</v>
      </c>
    </row>
    <row r="62" spans="6:29">
      <c r="F62">
        <v>48</v>
      </c>
      <c r="G62" s="3" t="s">
        <v>1185</v>
      </c>
      <c r="H62" s="3"/>
      <c r="I62" s="3">
        <v>50</v>
      </c>
      <c r="J62" s="3">
        <v>2</v>
      </c>
      <c r="K62" s="3">
        <v>2</v>
      </c>
      <c r="L62" s="3">
        <v>47</v>
      </c>
      <c r="M62" s="3">
        <v>13</v>
      </c>
      <c r="N62" s="3">
        <v>26</v>
      </c>
      <c r="O62" s="5">
        <v>-0.43519999999999998</v>
      </c>
      <c r="P62">
        <f t="shared" si="5"/>
        <v>-0.29519256676690675</v>
      </c>
      <c r="Q62">
        <f t="shared" si="6"/>
        <v>-0.32899136868900952</v>
      </c>
      <c r="R62">
        <f t="shared" si="7"/>
        <v>-0.32899136868900952</v>
      </c>
      <c r="S62">
        <f t="shared" si="8"/>
        <v>-0.2777587643090661</v>
      </c>
      <c r="T62">
        <f t="shared" si="9"/>
        <v>-0.27410226236479812</v>
      </c>
      <c r="U62">
        <f t="shared" si="10"/>
        <v>-0.11048005691906687</v>
      </c>
      <c r="V62">
        <f t="shared" si="11"/>
        <v>-0.61500931422450611</v>
      </c>
      <c r="W62">
        <f t="shared" si="12"/>
        <v>26.586057637348564</v>
      </c>
      <c r="X62">
        <f t="shared" si="13"/>
        <v>0.63061194382949626</v>
      </c>
      <c r="Y62">
        <f t="shared" si="14"/>
        <v>0.14987784768879012</v>
      </c>
      <c r="Z62">
        <f t="shared" si="15"/>
        <v>6.1659942097129781</v>
      </c>
      <c r="AA62">
        <f t="shared" si="16"/>
        <v>176.11362001492353</v>
      </c>
      <c r="AB62">
        <f t="shared" si="19"/>
        <v>0.14987784768879012</v>
      </c>
      <c r="AC62">
        <f t="shared" si="20"/>
        <v>3</v>
      </c>
    </row>
    <row r="63" spans="6:29">
      <c r="F63">
        <v>49</v>
      </c>
      <c r="G63" s="3" t="s">
        <v>1181</v>
      </c>
      <c r="H63" s="3"/>
      <c r="I63" s="3">
        <v>50</v>
      </c>
      <c r="J63" s="3">
        <v>2</v>
      </c>
      <c r="K63" s="3">
        <v>2</v>
      </c>
      <c r="L63" s="3">
        <v>47</v>
      </c>
      <c r="M63" s="3">
        <v>13</v>
      </c>
      <c r="N63" s="3">
        <v>26</v>
      </c>
      <c r="O63" s="5">
        <v>-0.43519999999999998</v>
      </c>
      <c r="P63">
        <f t="shared" si="5"/>
        <v>-0.29519256676690675</v>
      </c>
      <c r="Q63">
        <f t="shared" si="6"/>
        <v>-0.32899136868900952</v>
      </c>
      <c r="R63">
        <f t="shared" si="7"/>
        <v>-0.32899136868900952</v>
      </c>
      <c r="S63">
        <f t="shared" si="8"/>
        <v>-0.2777587643090661</v>
      </c>
      <c r="T63">
        <f t="shared" si="9"/>
        <v>-0.27410226236479812</v>
      </c>
      <c r="U63">
        <f t="shared" si="10"/>
        <v>-0.11048005691906687</v>
      </c>
      <c r="V63">
        <f t="shared" si="11"/>
        <v>-0.61500931422450611</v>
      </c>
      <c r="W63">
        <f t="shared" si="12"/>
        <v>26.586057637348564</v>
      </c>
      <c r="X63">
        <f t="shared" si="13"/>
        <v>0.63061194382949626</v>
      </c>
      <c r="Y63">
        <f t="shared" si="14"/>
        <v>0.14987784768879012</v>
      </c>
      <c r="Z63">
        <f t="shared" si="15"/>
        <v>6.1659942097129781</v>
      </c>
      <c r="AA63">
        <f t="shared" si="16"/>
        <v>176.11362001492353</v>
      </c>
      <c r="AB63">
        <f t="shared" si="19"/>
        <v>0.14987784768879012</v>
      </c>
      <c r="AC63">
        <f t="shared" si="20"/>
        <v>3</v>
      </c>
    </row>
    <row r="64" spans="6:29">
      <c r="F64">
        <v>50</v>
      </c>
      <c r="G64" s="3" t="s">
        <v>1183</v>
      </c>
      <c r="H64" s="3"/>
      <c r="I64" s="3">
        <v>95</v>
      </c>
      <c r="J64" s="3">
        <v>14</v>
      </c>
      <c r="K64" s="3">
        <v>14</v>
      </c>
      <c r="L64" s="3">
        <v>85</v>
      </c>
      <c r="M64" s="3">
        <v>13</v>
      </c>
      <c r="N64" s="3">
        <v>9</v>
      </c>
      <c r="O64" s="5">
        <v>-0.39340000000000003</v>
      </c>
      <c r="P64">
        <f t="shared" si="5"/>
        <v>-0.21229071730743426</v>
      </c>
      <c r="Q64">
        <f t="shared" si="6"/>
        <v>-7.7996171186520968E-2</v>
      </c>
      <c r="R64">
        <f t="shared" si="7"/>
        <v>-7.7996171186520968E-2</v>
      </c>
      <c r="S64">
        <f t="shared" si="8"/>
        <v>-0.19103779865747564</v>
      </c>
      <c r="T64">
        <f t="shared" si="9"/>
        <v>-0.27410226236479812</v>
      </c>
      <c r="U64">
        <f t="shared" si="10"/>
        <v>-0.23872716830118726</v>
      </c>
      <c r="V64">
        <f t="shared" si="11"/>
        <v>-0.57268643854865608</v>
      </c>
      <c r="W64">
        <f t="shared" si="12"/>
        <v>26.276435930460764</v>
      </c>
      <c r="X64">
        <f t="shared" si="13"/>
        <v>0.67403496120545259</v>
      </c>
      <c r="Y64">
        <f t="shared" si="14"/>
        <v>2.5224234463052553E-2</v>
      </c>
      <c r="Z64">
        <f t="shared" si="15"/>
        <v>5.6004490762867682</v>
      </c>
      <c r="AA64">
        <f t="shared" si="16"/>
        <v>169.56130737424419</v>
      </c>
      <c r="AB64">
        <f t="shared" si="19"/>
        <v>2.5224234463052553E-2</v>
      </c>
      <c r="AC64">
        <f t="shared" si="20"/>
        <v>3</v>
      </c>
    </row>
    <row r="65" spans="6:29">
      <c r="F65">
        <v>51</v>
      </c>
      <c r="G65" s="3" t="s">
        <v>1179</v>
      </c>
      <c r="H65" s="3"/>
      <c r="I65" s="3">
        <v>13</v>
      </c>
      <c r="J65" s="3">
        <v>3</v>
      </c>
      <c r="K65" s="3">
        <v>3</v>
      </c>
      <c r="L65" s="3">
        <v>11</v>
      </c>
      <c r="M65" s="3">
        <v>5</v>
      </c>
      <c r="N65" s="3">
        <v>1</v>
      </c>
      <c r="O65" s="5">
        <v>-0.33560000000000001</v>
      </c>
      <c r="P65">
        <f t="shared" si="5"/>
        <v>-0.36335630965580634</v>
      </c>
      <c r="Q65">
        <f t="shared" si="6"/>
        <v>-0.30807510223046886</v>
      </c>
      <c r="R65">
        <f t="shared" si="7"/>
        <v>-0.30807510223046886</v>
      </c>
      <c r="S65">
        <f t="shared" si="8"/>
        <v>-0.35991546861057289</v>
      </c>
      <c r="T65">
        <f t="shared" si="9"/>
        <v>-0.35200117889343924</v>
      </c>
      <c r="U65">
        <f t="shared" si="10"/>
        <v>-0.29907875012806745</v>
      </c>
      <c r="V65">
        <f t="shared" si="11"/>
        <v>-0.51416341907343754</v>
      </c>
      <c r="W65">
        <f t="shared" si="12"/>
        <v>25.525289372552642</v>
      </c>
      <c r="X65">
        <f t="shared" si="13"/>
        <v>0.54105882927994564</v>
      </c>
      <c r="Y65">
        <f t="shared" si="14"/>
        <v>0.18617357141913374</v>
      </c>
      <c r="Z65">
        <f t="shared" si="15"/>
        <v>7.0437903248433464</v>
      </c>
      <c r="AA65">
        <f t="shared" si="16"/>
        <v>179.51148487632756</v>
      </c>
      <c r="AB65">
        <f t="shared" si="19"/>
        <v>0.18617357141913374</v>
      </c>
      <c r="AC65">
        <f t="shared" si="20"/>
        <v>3</v>
      </c>
    </row>
    <row r="66" spans="6:29">
      <c r="F66">
        <v>52</v>
      </c>
      <c r="G66" s="3" t="s">
        <v>4110</v>
      </c>
      <c r="H66" s="3"/>
      <c r="I66" s="3">
        <v>12</v>
      </c>
      <c r="J66" s="3">
        <v>1</v>
      </c>
      <c r="K66" s="3">
        <v>1</v>
      </c>
      <c r="L66" s="3">
        <v>11</v>
      </c>
      <c r="M66" s="3">
        <v>1</v>
      </c>
      <c r="N66" s="3">
        <v>2</v>
      </c>
      <c r="O66" s="5">
        <v>-0.30480000000000002</v>
      </c>
      <c r="P66">
        <f t="shared" si="5"/>
        <v>-0.36519857297712793</v>
      </c>
      <c r="Q66">
        <f t="shared" si="6"/>
        <v>-0.34990763514755024</v>
      </c>
      <c r="R66">
        <f t="shared" si="7"/>
        <v>-0.34990763514755024</v>
      </c>
      <c r="S66">
        <f t="shared" si="8"/>
        <v>-0.35991546861057289</v>
      </c>
      <c r="T66">
        <f t="shared" si="9"/>
        <v>-0.39095063715775985</v>
      </c>
      <c r="U66">
        <f t="shared" si="10"/>
        <v>-0.29153480239970742</v>
      </c>
      <c r="V66">
        <f t="shared" si="11"/>
        <v>-0.48297814225965319</v>
      </c>
      <c r="W66">
        <f t="shared" si="12"/>
        <v>25.216548676248117</v>
      </c>
      <c r="X66">
        <f t="shared" si="13"/>
        <v>0.5157033193220093</v>
      </c>
      <c r="Y66">
        <f t="shared" si="14"/>
        <v>0.24168795688800424</v>
      </c>
      <c r="Z66">
        <f t="shared" si="15"/>
        <v>7.2111813916507082</v>
      </c>
      <c r="AA66">
        <f t="shared" si="16"/>
        <v>180.85651502901143</v>
      </c>
      <c r="AB66">
        <f t="shared" si="19"/>
        <v>0.24168795688800424</v>
      </c>
      <c r="AC66">
        <f t="shared" si="20"/>
        <v>3</v>
      </c>
    </row>
    <row r="67" spans="6:29">
      <c r="F67">
        <v>53</v>
      </c>
      <c r="G67" s="3" t="s">
        <v>1176</v>
      </c>
      <c r="H67" s="3"/>
      <c r="I67" s="3">
        <v>138</v>
      </c>
      <c r="J67" s="3">
        <v>11</v>
      </c>
      <c r="K67" s="3">
        <v>11</v>
      </c>
      <c r="L67" s="3">
        <v>97</v>
      </c>
      <c r="M67" s="3">
        <v>22</v>
      </c>
      <c r="N67" s="3">
        <v>33</v>
      </c>
      <c r="O67" s="5">
        <v>-0.23469999999999999</v>
      </c>
      <c r="P67">
        <f t="shared" si="5"/>
        <v>-0.13307339449060498</v>
      </c>
      <c r="Q67">
        <f t="shared" si="6"/>
        <v>-0.14074497056214311</v>
      </c>
      <c r="R67">
        <f t="shared" si="7"/>
        <v>-0.14074497056214311</v>
      </c>
      <c r="S67">
        <f t="shared" si="8"/>
        <v>-0.16365223055697339</v>
      </c>
      <c r="T67">
        <f t="shared" si="9"/>
        <v>-0.1864659812700768</v>
      </c>
      <c r="U67">
        <f t="shared" si="10"/>
        <v>-5.7672422820546708E-2</v>
      </c>
      <c r="V67">
        <f t="shared" si="11"/>
        <v>-0.41200126223867012</v>
      </c>
      <c r="W67">
        <f t="shared" si="12"/>
        <v>24.703096342766028</v>
      </c>
      <c r="X67">
        <f t="shared" si="13"/>
        <v>0.425301395075527</v>
      </c>
      <c r="Y67">
        <f t="shared" si="14"/>
        <v>0.10933299187518775</v>
      </c>
      <c r="Z67">
        <f t="shared" si="15"/>
        <v>4.8141465428546484</v>
      </c>
      <c r="AA67">
        <f t="shared" si="16"/>
        <v>167.25950018042931</v>
      </c>
      <c r="AB67">
        <f t="shared" si="19"/>
        <v>0.10933299187518775</v>
      </c>
      <c r="AC67">
        <f t="shared" si="20"/>
        <v>3</v>
      </c>
    </row>
    <row r="68" spans="6:29">
      <c r="F68">
        <v>54</v>
      </c>
      <c r="G68" s="3" t="s">
        <v>1174</v>
      </c>
      <c r="H68" s="3"/>
      <c r="I68" s="3">
        <v>34</v>
      </c>
      <c r="J68" s="3">
        <v>1</v>
      </c>
      <c r="K68" s="3">
        <v>1</v>
      </c>
      <c r="L68" s="3">
        <v>28</v>
      </c>
      <c r="M68" s="3">
        <v>6</v>
      </c>
      <c r="N68" s="3">
        <v>1</v>
      </c>
      <c r="O68" s="5">
        <v>-0.2321</v>
      </c>
      <c r="P68">
        <f t="shared" si="5"/>
        <v>-0.32466877990805248</v>
      </c>
      <c r="Q68">
        <f t="shared" si="6"/>
        <v>-0.34990763514755024</v>
      </c>
      <c r="R68">
        <f t="shared" si="7"/>
        <v>-0.34990763514755024</v>
      </c>
      <c r="S68">
        <f t="shared" si="8"/>
        <v>-0.32111924713486134</v>
      </c>
      <c r="T68">
        <f t="shared" si="9"/>
        <v>-0.34226381432735908</v>
      </c>
      <c r="U68">
        <f t="shared" si="10"/>
        <v>-0.29907875012806745</v>
      </c>
      <c r="V68">
        <f t="shared" si="11"/>
        <v>-0.40936873887127273</v>
      </c>
      <c r="W68">
        <f t="shared" si="12"/>
        <v>24.474520985100163</v>
      </c>
      <c r="X68">
        <f t="shared" si="13"/>
        <v>0.39393687237078978</v>
      </c>
      <c r="Y68">
        <f t="shared" si="14"/>
        <v>0.24164639751959818</v>
      </c>
      <c r="Z68">
        <f t="shared" si="15"/>
        <v>7.0174480649812319</v>
      </c>
      <c r="AA68">
        <f t="shared" si="16"/>
        <v>179.30965710499166</v>
      </c>
      <c r="AB68">
        <f t="shared" si="19"/>
        <v>0.24164639751959818</v>
      </c>
      <c r="AC68">
        <f t="shared" si="20"/>
        <v>3</v>
      </c>
    </row>
    <row r="69" spans="6:29">
      <c r="F69">
        <v>55</v>
      </c>
      <c r="G69" s="3" t="s">
        <v>1172</v>
      </c>
      <c r="H69" s="3"/>
      <c r="I69" s="3">
        <v>8</v>
      </c>
      <c r="J69" s="3">
        <v>1</v>
      </c>
      <c r="K69" s="3">
        <v>1</v>
      </c>
      <c r="L69" s="3">
        <v>8</v>
      </c>
      <c r="M69" s="3">
        <v>3</v>
      </c>
      <c r="N69" s="3">
        <v>1</v>
      </c>
      <c r="O69" s="5">
        <v>-0.21920000000000001</v>
      </c>
      <c r="P69">
        <f t="shared" si="5"/>
        <v>-0.37256762626241441</v>
      </c>
      <c r="Q69">
        <f t="shared" si="6"/>
        <v>-0.34990763514755024</v>
      </c>
      <c r="R69">
        <f t="shared" si="7"/>
        <v>-0.34990763514755024</v>
      </c>
      <c r="S69">
        <f t="shared" si="8"/>
        <v>-0.36676186063569843</v>
      </c>
      <c r="T69">
        <f t="shared" si="9"/>
        <v>-0.37147590802559954</v>
      </c>
      <c r="U69">
        <f t="shared" si="10"/>
        <v>-0.29907875012806745</v>
      </c>
      <c r="V69">
        <f t="shared" si="11"/>
        <v>-0.39630737293303187</v>
      </c>
      <c r="W69">
        <f t="shared" si="12"/>
        <v>24.351880350183812</v>
      </c>
      <c r="X69">
        <f t="shared" si="13"/>
        <v>0.40793701491032819</v>
      </c>
      <c r="Y69">
        <f t="shared" si="14"/>
        <v>0.28073874769164481</v>
      </c>
      <c r="Z69">
        <f t="shared" si="15"/>
        <v>7.1973280544006339</v>
      </c>
      <c r="AA69">
        <f t="shared" si="16"/>
        <v>180.74933508985907</v>
      </c>
      <c r="AB69">
        <f t="shared" si="19"/>
        <v>0.28073874769164481</v>
      </c>
      <c r="AC69">
        <f t="shared" si="20"/>
        <v>3</v>
      </c>
    </row>
    <row r="70" spans="6:29">
      <c r="F70">
        <v>56</v>
      </c>
      <c r="G70" s="3" t="s">
        <v>1170</v>
      </c>
      <c r="H70" s="3"/>
      <c r="I70" s="3">
        <v>83</v>
      </c>
      <c r="J70" s="3">
        <v>13</v>
      </c>
      <c r="K70" s="3">
        <v>13</v>
      </c>
      <c r="L70" s="3">
        <v>82</v>
      </c>
      <c r="M70" s="3">
        <v>13</v>
      </c>
      <c r="N70" s="3">
        <v>1</v>
      </c>
      <c r="O70" s="5">
        <v>-0.1842</v>
      </c>
      <c r="P70">
        <f t="shared" si="5"/>
        <v>-0.23439787716329358</v>
      </c>
      <c r="Q70">
        <f t="shared" si="6"/>
        <v>-9.8912437645061677E-2</v>
      </c>
      <c r="R70">
        <f t="shared" si="7"/>
        <v>-9.8912437645061677E-2</v>
      </c>
      <c r="S70">
        <f t="shared" si="8"/>
        <v>-0.19788419068260121</v>
      </c>
      <c r="T70">
        <f t="shared" si="9"/>
        <v>-0.27410226236479812</v>
      </c>
      <c r="U70">
        <f t="shared" si="10"/>
        <v>-0.29907875012806745</v>
      </c>
      <c r="V70">
        <f t="shared" si="11"/>
        <v>-0.36086955837191342</v>
      </c>
      <c r="W70">
        <f t="shared" si="12"/>
        <v>24.126925526242999</v>
      </c>
      <c r="X70">
        <f t="shared" si="13"/>
        <v>0.39684961456757628</v>
      </c>
      <c r="Y70">
        <f t="shared" si="14"/>
        <v>0.11364441165321487</v>
      </c>
      <c r="Z70">
        <f t="shared" si="15"/>
        <v>5.8240682889069211</v>
      </c>
      <c r="AA70">
        <f t="shared" si="16"/>
        <v>170.53242328639229</v>
      </c>
      <c r="AB70">
        <f t="shared" si="19"/>
        <v>0.11364441165321487</v>
      </c>
      <c r="AC70">
        <f t="shared" si="20"/>
        <v>3</v>
      </c>
    </row>
    <row r="71" spans="6:29">
      <c r="F71">
        <v>57</v>
      </c>
      <c r="G71" s="3" t="s">
        <v>1168</v>
      </c>
      <c r="H71" s="3"/>
      <c r="I71" s="3">
        <v>9</v>
      </c>
      <c r="J71" s="3">
        <v>2</v>
      </c>
      <c r="K71" s="3">
        <v>2</v>
      </c>
      <c r="L71" s="3">
        <v>7</v>
      </c>
      <c r="M71" s="3">
        <v>3</v>
      </c>
      <c r="N71" s="3">
        <v>1</v>
      </c>
      <c r="O71" s="5">
        <v>-0.1774</v>
      </c>
      <c r="P71">
        <f t="shared" si="5"/>
        <v>-0.37072536294109276</v>
      </c>
      <c r="Q71">
        <f t="shared" si="6"/>
        <v>-0.32899136868900952</v>
      </c>
      <c r="R71">
        <f t="shared" si="7"/>
        <v>-0.32899136868900952</v>
      </c>
      <c r="S71">
        <f t="shared" si="8"/>
        <v>-0.36904399131074034</v>
      </c>
      <c r="T71">
        <f t="shared" si="9"/>
        <v>-0.37147590802559954</v>
      </c>
      <c r="U71">
        <f t="shared" si="10"/>
        <v>-0.29907875012806745</v>
      </c>
      <c r="V71">
        <f t="shared" si="11"/>
        <v>-0.35398449725718184</v>
      </c>
      <c r="W71">
        <f t="shared" si="12"/>
        <v>23.935230693636409</v>
      </c>
      <c r="X71">
        <f t="shared" si="13"/>
        <v>0.35937275750027414</v>
      </c>
      <c r="Y71">
        <f t="shared" si="14"/>
        <v>0.28370879978064856</v>
      </c>
      <c r="Z71">
        <f t="shared" si="15"/>
        <v>7.1101997286869878</v>
      </c>
      <c r="AA71">
        <f t="shared" si="16"/>
        <v>180.25767271499842</v>
      </c>
      <c r="AB71">
        <f t="shared" si="19"/>
        <v>0.28370879978064856</v>
      </c>
      <c r="AC71">
        <f t="shared" si="20"/>
        <v>3</v>
      </c>
    </row>
    <row r="72" spans="6:29">
      <c r="F72">
        <v>58</v>
      </c>
      <c r="G72" s="3" t="s">
        <v>1165</v>
      </c>
      <c r="H72" s="3"/>
      <c r="I72" s="3">
        <v>30</v>
      </c>
      <c r="J72" s="3">
        <v>7</v>
      </c>
      <c r="K72" s="3">
        <v>7</v>
      </c>
      <c r="L72" s="3">
        <v>26</v>
      </c>
      <c r="M72" s="3">
        <v>4</v>
      </c>
      <c r="N72" s="3">
        <v>26</v>
      </c>
      <c r="O72" s="5">
        <v>-0.17180000000000001</v>
      </c>
      <c r="P72">
        <f t="shared" si="5"/>
        <v>-0.33203783319333896</v>
      </c>
      <c r="Q72">
        <f t="shared" si="6"/>
        <v>-0.22441003639630597</v>
      </c>
      <c r="R72">
        <f t="shared" si="7"/>
        <v>-0.22441003639630597</v>
      </c>
      <c r="S72">
        <f t="shared" si="8"/>
        <v>-0.32568350848494509</v>
      </c>
      <c r="T72">
        <f t="shared" si="9"/>
        <v>-0.36173854345951939</v>
      </c>
      <c r="U72">
        <f t="shared" si="10"/>
        <v>-0.11048005691906687</v>
      </c>
      <c r="V72">
        <f t="shared" si="11"/>
        <v>-0.34831444692740282</v>
      </c>
      <c r="W72">
        <f t="shared" si="12"/>
        <v>23.929725964505888</v>
      </c>
      <c r="X72">
        <f t="shared" si="13"/>
        <v>0.33015227977070655</v>
      </c>
      <c r="Y72">
        <f t="shared" si="14"/>
        <v>0.19156877093763808</v>
      </c>
      <c r="Z72">
        <f t="shared" si="15"/>
        <v>5.9261918915025138</v>
      </c>
      <c r="AA72">
        <f t="shared" si="16"/>
        <v>175.61463968261245</v>
      </c>
      <c r="AB72">
        <f t="shared" si="19"/>
        <v>0.19156877093763808</v>
      </c>
      <c r="AC72">
        <f t="shared" si="20"/>
        <v>3</v>
      </c>
    </row>
    <row r="73" spans="6:29">
      <c r="F73">
        <v>59</v>
      </c>
      <c r="G73" s="3" t="s">
        <v>1163</v>
      </c>
      <c r="H73" s="3"/>
      <c r="I73" s="3">
        <v>7</v>
      </c>
      <c r="J73" s="3">
        <v>2</v>
      </c>
      <c r="K73" s="3">
        <v>2</v>
      </c>
      <c r="L73" s="3">
        <v>7</v>
      </c>
      <c r="M73" s="3">
        <v>1</v>
      </c>
      <c r="N73" s="3">
        <v>1</v>
      </c>
      <c r="O73" s="5">
        <v>-0.16200000000000001</v>
      </c>
      <c r="P73">
        <f t="shared" si="5"/>
        <v>-0.374409889583736</v>
      </c>
      <c r="Q73">
        <f t="shared" si="6"/>
        <v>-0.32899136868900952</v>
      </c>
      <c r="R73">
        <f t="shared" si="7"/>
        <v>-0.32899136868900952</v>
      </c>
      <c r="S73">
        <f t="shared" si="8"/>
        <v>-0.36904399131074034</v>
      </c>
      <c r="T73">
        <f t="shared" si="9"/>
        <v>-0.39095063715775985</v>
      </c>
      <c r="U73">
        <f t="shared" si="10"/>
        <v>-0.29907875012806745</v>
      </c>
      <c r="V73">
        <f t="shared" si="11"/>
        <v>-0.33839185885028966</v>
      </c>
      <c r="W73">
        <f t="shared" si="12"/>
        <v>23.786249250331466</v>
      </c>
      <c r="X73">
        <f t="shared" si="13"/>
        <v>0.35173925356765728</v>
      </c>
      <c r="Y73">
        <f t="shared" si="14"/>
        <v>0.29936571080775976</v>
      </c>
      <c r="Z73">
        <f t="shared" si="15"/>
        <v>7.142665822516685</v>
      </c>
      <c r="AA73">
        <f t="shared" si="16"/>
        <v>180.53127284645231</v>
      </c>
      <c r="AB73">
        <f t="shared" si="19"/>
        <v>0.29936571080775976</v>
      </c>
      <c r="AC73">
        <f t="shared" si="20"/>
        <v>3</v>
      </c>
    </row>
    <row r="74" spans="6:29">
      <c r="F74">
        <v>60</v>
      </c>
      <c r="G74" s="3" t="s">
        <v>3895</v>
      </c>
      <c r="H74" s="3"/>
      <c r="I74" s="4">
        <v>1123</v>
      </c>
      <c r="J74" s="3">
        <v>93</v>
      </c>
      <c r="K74" s="3">
        <v>93</v>
      </c>
      <c r="L74" s="3">
        <v>926</v>
      </c>
      <c r="M74" s="3">
        <v>140</v>
      </c>
      <c r="N74" s="3">
        <v>58</v>
      </c>
      <c r="O74" s="5">
        <v>-0.15359999999999999</v>
      </c>
      <c r="P74">
        <f t="shared" si="5"/>
        <v>1.6815559770111816</v>
      </c>
      <c r="Q74">
        <f t="shared" si="6"/>
        <v>1.5743888790381955</v>
      </c>
      <c r="R74">
        <f t="shared" si="7"/>
        <v>1.5743888790381955</v>
      </c>
      <c r="S74">
        <f t="shared" si="8"/>
        <v>1.7282340990527243</v>
      </c>
      <c r="T74">
        <f t="shared" si="9"/>
        <v>0.96254303752738024</v>
      </c>
      <c r="U74">
        <f t="shared" si="10"/>
        <v>0.13092627038845386</v>
      </c>
      <c r="V74">
        <f t="shared" si="11"/>
        <v>-0.32988678335562122</v>
      </c>
      <c r="W74">
        <f t="shared" si="12"/>
        <v>40.989689907995668</v>
      </c>
      <c r="X74">
        <f t="shared" si="13"/>
        <v>16.344565891290603</v>
      </c>
      <c r="Y74">
        <f t="shared" si="14"/>
        <v>14.636844871390753</v>
      </c>
      <c r="Z74">
        <f t="shared" si="15"/>
        <v>7.9678696724297478</v>
      </c>
      <c r="AA74">
        <f t="shared" si="16"/>
        <v>87.926693570576958</v>
      </c>
      <c r="AB74">
        <f t="shared" si="19"/>
        <v>7.9678696724297478</v>
      </c>
      <c r="AC74">
        <f t="shared" si="20"/>
        <v>4</v>
      </c>
    </row>
    <row r="75" spans="6:29">
      <c r="F75">
        <v>61</v>
      </c>
      <c r="G75" s="3" t="s">
        <v>1161</v>
      </c>
      <c r="H75" s="3"/>
      <c r="I75" s="3">
        <v>14</v>
      </c>
      <c r="J75" s="3">
        <v>3</v>
      </c>
      <c r="K75" s="3">
        <v>3</v>
      </c>
      <c r="L75" s="3">
        <v>11</v>
      </c>
      <c r="M75" s="3">
        <v>3</v>
      </c>
      <c r="N75" s="3">
        <v>1</v>
      </c>
      <c r="O75" s="5">
        <v>-0.152</v>
      </c>
      <c r="P75">
        <f t="shared" si="5"/>
        <v>-0.36151404633448475</v>
      </c>
      <c r="Q75">
        <f t="shared" si="6"/>
        <v>-0.30807510223046886</v>
      </c>
      <c r="R75">
        <f t="shared" si="7"/>
        <v>-0.30807510223046886</v>
      </c>
      <c r="S75">
        <f t="shared" si="8"/>
        <v>-0.35991546861057289</v>
      </c>
      <c r="T75">
        <f t="shared" si="9"/>
        <v>-0.37147590802559954</v>
      </c>
      <c r="U75">
        <f t="shared" si="10"/>
        <v>-0.29907875012806745</v>
      </c>
      <c r="V75">
        <f t="shared" si="11"/>
        <v>-0.32826676897568435</v>
      </c>
      <c r="W75">
        <f t="shared" si="12"/>
        <v>23.683824977352341</v>
      </c>
      <c r="X75">
        <f t="shared" si="13"/>
        <v>0.32779575812549139</v>
      </c>
      <c r="Y75">
        <f t="shared" si="14"/>
        <v>0.27538263108388139</v>
      </c>
      <c r="Z75">
        <f t="shared" si="15"/>
        <v>7.0023079228108518</v>
      </c>
      <c r="AA75">
        <f t="shared" si="16"/>
        <v>179.56317489616433</v>
      </c>
      <c r="AB75">
        <f t="shared" si="19"/>
        <v>0.27538263108388139</v>
      </c>
      <c r="AC75">
        <f t="shared" si="20"/>
        <v>3</v>
      </c>
    </row>
    <row r="76" spans="6:29">
      <c r="F76">
        <v>62</v>
      </c>
      <c r="G76" s="3" t="s">
        <v>1158</v>
      </c>
      <c r="H76" s="3"/>
      <c r="I76" s="3">
        <v>88</v>
      </c>
      <c r="J76" s="3">
        <v>25</v>
      </c>
      <c r="K76" s="3">
        <v>25</v>
      </c>
      <c r="L76" s="3">
        <v>70</v>
      </c>
      <c r="M76" s="3">
        <v>16</v>
      </c>
      <c r="N76" s="3">
        <v>13</v>
      </c>
      <c r="O76" s="5">
        <v>-0.14080000000000001</v>
      </c>
      <c r="P76">
        <f t="shared" si="5"/>
        <v>-0.22518656055668551</v>
      </c>
      <c r="Q76">
        <f t="shared" si="6"/>
        <v>0.15208275985742692</v>
      </c>
      <c r="R76">
        <f t="shared" si="7"/>
        <v>0.15208275985742692</v>
      </c>
      <c r="S76">
        <f t="shared" si="8"/>
        <v>-0.22526975878310346</v>
      </c>
      <c r="T76">
        <f t="shared" si="9"/>
        <v>-0.24489016866655766</v>
      </c>
      <c r="U76">
        <f t="shared" si="10"/>
        <v>-0.20855137738774718</v>
      </c>
      <c r="V76">
        <f t="shared" si="11"/>
        <v>-0.31692666831612643</v>
      </c>
      <c r="W76">
        <f t="shared" si="12"/>
        <v>24.060529489627985</v>
      </c>
      <c r="X76">
        <f t="shared" si="13"/>
        <v>0.66669594288120804</v>
      </c>
      <c r="Y76">
        <f t="shared" si="14"/>
        <v>0.25546519730173045</v>
      </c>
      <c r="Z76">
        <f t="shared" si="15"/>
        <v>4.9122321752870146</v>
      </c>
      <c r="AA76">
        <f t="shared" si="16"/>
        <v>164.54811559773603</v>
      </c>
      <c r="AB76">
        <f t="shared" si="19"/>
        <v>0.25546519730173045</v>
      </c>
      <c r="AC76">
        <f t="shared" si="20"/>
        <v>3</v>
      </c>
    </row>
    <row r="77" spans="6:29">
      <c r="F77">
        <v>63</v>
      </c>
      <c r="G77" s="3" t="s">
        <v>1156</v>
      </c>
      <c r="H77" s="3"/>
      <c r="I77" s="3">
        <v>14</v>
      </c>
      <c r="J77" s="3">
        <v>3</v>
      </c>
      <c r="K77" s="3">
        <v>3</v>
      </c>
      <c r="L77" s="3">
        <v>10</v>
      </c>
      <c r="M77" s="3">
        <v>3</v>
      </c>
      <c r="N77" s="3">
        <v>4</v>
      </c>
      <c r="O77" s="5">
        <v>-0.13109999999999999</v>
      </c>
      <c r="P77">
        <f t="shared" si="5"/>
        <v>-0.36151404633448475</v>
      </c>
      <c r="Q77">
        <f t="shared" si="6"/>
        <v>-0.30807510223046886</v>
      </c>
      <c r="R77">
        <f t="shared" si="7"/>
        <v>-0.30807510223046886</v>
      </c>
      <c r="S77">
        <f t="shared" si="8"/>
        <v>-0.36219759928561474</v>
      </c>
      <c r="T77">
        <f t="shared" si="9"/>
        <v>-0.37147590802559954</v>
      </c>
      <c r="U77">
        <f t="shared" si="10"/>
        <v>-0.2764469069429874</v>
      </c>
      <c r="V77">
        <f t="shared" si="11"/>
        <v>-0.30710533113775934</v>
      </c>
      <c r="W77">
        <f t="shared" si="12"/>
        <v>23.478680125569632</v>
      </c>
      <c r="X77">
        <f t="shared" si="13"/>
        <v>0.3021127051536483</v>
      </c>
      <c r="Y77">
        <f t="shared" si="14"/>
        <v>0.2867485856986054</v>
      </c>
      <c r="Z77">
        <f t="shared" si="15"/>
        <v>6.9158317519072563</v>
      </c>
      <c r="AA77">
        <f t="shared" si="16"/>
        <v>179.41874335896534</v>
      </c>
      <c r="AB77">
        <f t="shared" si="19"/>
        <v>0.2867485856986054</v>
      </c>
      <c r="AC77">
        <f t="shared" si="20"/>
        <v>3</v>
      </c>
    </row>
    <row r="78" spans="6:29">
      <c r="F78">
        <v>64</v>
      </c>
      <c r="G78" s="3" t="s">
        <v>4107</v>
      </c>
      <c r="H78" s="3"/>
      <c r="I78" s="3">
        <v>2</v>
      </c>
      <c r="J78" s="3">
        <v>1</v>
      </c>
      <c r="K78" s="3">
        <v>1</v>
      </c>
      <c r="L78" s="3">
        <v>2</v>
      </c>
      <c r="M78" s="3">
        <v>1</v>
      </c>
      <c r="N78" s="3">
        <v>1</v>
      </c>
      <c r="O78" s="5">
        <v>-9.4899999999999998E-2</v>
      </c>
      <c r="P78">
        <f t="shared" si="5"/>
        <v>-0.38362120619034407</v>
      </c>
      <c r="Q78">
        <f t="shared" si="6"/>
        <v>-0.34990763514755024</v>
      </c>
      <c r="R78">
        <f t="shared" si="7"/>
        <v>-0.34990763514755024</v>
      </c>
      <c r="S78">
        <f t="shared" si="8"/>
        <v>-0.38045464468594958</v>
      </c>
      <c r="T78">
        <f t="shared" si="9"/>
        <v>-0.39095063715775985</v>
      </c>
      <c r="U78">
        <f t="shared" si="10"/>
        <v>-0.29907875012806745</v>
      </c>
      <c r="V78">
        <f t="shared" si="11"/>
        <v>-0.27045250579168817</v>
      </c>
      <c r="W78">
        <f t="shared" si="12"/>
        <v>23.131206972823929</v>
      </c>
      <c r="X78">
        <f t="shared" si="13"/>
        <v>0.29543700336789525</v>
      </c>
      <c r="Y78">
        <f t="shared" si="14"/>
        <v>0.3739559435236765</v>
      </c>
      <c r="Z78">
        <f t="shared" si="15"/>
        <v>7.2420487222995957</v>
      </c>
      <c r="AA78">
        <f t="shared" si="16"/>
        <v>181.18964039819247</v>
      </c>
      <c r="AB78">
        <f t="shared" si="19"/>
        <v>0.29543700336789525</v>
      </c>
      <c r="AC78">
        <f t="shared" si="20"/>
        <v>2</v>
      </c>
    </row>
    <row r="79" spans="6:29">
      <c r="F79">
        <v>65</v>
      </c>
      <c r="G79" s="3" t="s">
        <v>1154</v>
      </c>
      <c r="H79" s="3"/>
      <c r="I79" s="3">
        <v>15</v>
      </c>
      <c r="J79" s="3">
        <v>3</v>
      </c>
      <c r="K79" s="3">
        <v>3</v>
      </c>
      <c r="L79" s="3">
        <v>14</v>
      </c>
      <c r="M79" s="3">
        <v>3</v>
      </c>
      <c r="N79" s="3">
        <v>8</v>
      </c>
      <c r="O79" s="5">
        <v>-9.4799999999999995E-2</v>
      </c>
      <c r="P79">
        <f t="shared" si="5"/>
        <v>-0.3596717830131631</v>
      </c>
      <c r="Q79">
        <f t="shared" si="6"/>
        <v>-0.30807510223046886</v>
      </c>
      <c r="R79">
        <f t="shared" si="7"/>
        <v>-0.30807510223046886</v>
      </c>
      <c r="S79">
        <f t="shared" si="8"/>
        <v>-0.35306907658544734</v>
      </c>
      <c r="T79">
        <f t="shared" si="9"/>
        <v>-0.37147590802559954</v>
      </c>
      <c r="U79">
        <f t="shared" si="10"/>
        <v>-0.24627111602954729</v>
      </c>
      <c r="V79">
        <f t="shared" si="11"/>
        <v>-0.27035125489294215</v>
      </c>
      <c r="W79">
        <f t="shared" si="12"/>
        <v>23.125007254145711</v>
      </c>
      <c r="X79">
        <f t="shared" si="13"/>
        <v>0.25985661003406729</v>
      </c>
      <c r="Y79">
        <f t="shared" si="14"/>
        <v>0.30862885338820839</v>
      </c>
      <c r="Z79">
        <f t="shared" si="15"/>
        <v>6.781838001644636</v>
      </c>
      <c r="AA79">
        <f t="shared" si="16"/>
        <v>179.05854946942449</v>
      </c>
      <c r="AB79">
        <f t="shared" si="19"/>
        <v>0.25985661003406729</v>
      </c>
      <c r="AC79">
        <f t="shared" si="20"/>
        <v>2</v>
      </c>
    </row>
    <row r="80" spans="6:29">
      <c r="F80">
        <v>66</v>
      </c>
      <c r="G80" s="3" t="s">
        <v>1152</v>
      </c>
      <c r="H80" s="3"/>
      <c r="I80" s="3">
        <v>23</v>
      </c>
      <c r="J80" s="3">
        <v>1</v>
      </c>
      <c r="K80" s="3">
        <v>1</v>
      </c>
      <c r="L80" s="3">
        <v>23</v>
      </c>
      <c r="M80" s="3">
        <v>6</v>
      </c>
      <c r="N80" s="3">
        <v>1</v>
      </c>
      <c r="O80" s="5">
        <v>-9.4299999999999995E-2</v>
      </c>
      <c r="P80">
        <f t="shared" ref="P80:P121" si="21">STANDARDIZE(I80,$I$11,$I$12)</f>
        <v>-0.34493367644259021</v>
      </c>
      <c r="Q80">
        <f t="shared" ref="Q80:Q121" si="22">STANDARDIZE(J80,$J$11,$J$12)</f>
        <v>-0.34990763514755024</v>
      </c>
      <c r="R80">
        <f t="shared" ref="R80:R121" si="23">STANDARDIZE(K80,$K$11,$K$12)</f>
        <v>-0.34990763514755024</v>
      </c>
      <c r="S80">
        <f t="shared" ref="S80:S121" si="24">STANDARDIZE(L80,$L$11,$L$12)</f>
        <v>-0.33252990051007064</v>
      </c>
      <c r="T80">
        <f t="shared" ref="T80:T121" si="25">STANDARDIZE(M80,$M$11,$M$12)</f>
        <v>-0.34226381432735908</v>
      </c>
      <c r="U80">
        <f t="shared" ref="U80:U121" si="26">STANDARDIZE(N80,$N$11,$N$12)</f>
        <v>-0.29907875012806745</v>
      </c>
      <c r="V80">
        <f t="shared" ref="V80:V121" si="27">STANDARDIZE(O80,$O$11,$O$12)</f>
        <v>-0.26984500039921183</v>
      </c>
      <c r="W80">
        <f t="shared" ref="W80:W121" si="28">SUMXMY2($I$4:$O$4,P80:V80)</f>
        <v>23.113678770654463</v>
      </c>
      <c r="X80">
        <f t="shared" ref="X80:X121" si="29">SUMXMY2($I$5:$O$5,P80:V80)</f>
        <v>0.25717750271485829</v>
      </c>
      <c r="Y80">
        <f t="shared" ref="Y80:Y121" si="30">SUMXMY2($I$6:$O$6,P80:V80)</f>
        <v>0.33927638932022564</v>
      </c>
      <c r="Z80">
        <f t="shared" ref="Z80:Z121" si="31">SUMXMY2($I$7:$O$7,P80:V80)</f>
        <v>7.0363136029615951</v>
      </c>
      <c r="AA80">
        <f t="shared" ref="AA80:AA121" si="32">SUMXMY2($I$8:$O$8,P80:V80)</f>
        <v>179.57115404799188</v>
      </c>
      <c r="AB80">
        <f t="shared" si="19"/>
        <v>0.25717750271485829</v>
      </c>
      <c r="AC80">
        <f t="shared" si="20"/>
        <v>2</v>
      </c>
    </row>
    <row r="81" spans="6:29">
      <c r="F81">
        <v>67</v>
      </c>
      <c r="G81" s="3" t="s">
        <v>2865</v>
      </c>
      <c r="H81" s="3"/>
      <c r="I81" s="3">
        <v>87</v>
      </c>
      <c r="J81" s="3">
        <v>33</v>
      </c>
      <c r="K81" s="3">
        <v>33</v>
      </c>
      <c r="L81" s="3">
        <v>78</v>
      </c>
      <c r="M81" s="3">
        <v>19</v>
      </c>
      <c r="N81" s="3">
        <v>1</v>
      </c>
      <c r="O81" s="5">
        <v>-8.9300000000000004E-2</v>
      </c>
      <c r="P81">
        <f t="shared" si="21"/>
        <v>-0.22702882387800713</v>
      </c>
      <c r="Q81">
        <f t="shared" si="22"/>
        <v>0.31941289152575264</v>
      </c>
      <c r="R81">
        <f t="shared" si="23"/>
        <v>0.31941289152575264</v>
      </c>
      <c r="S81">
        <f t="shared" si="24"/>
        <v>-0.20701271338276864</v>
      </c>
      <c r="T81">
        <f t="shared" si="25"/>
        <v>-0.21567807496831723</v>
      </c>
      <c r="U81">
        <f t="shared" si="26"/>
        <v>-0.29907875012806745</v>
      </c>
      <c r="V81">
        <f t="shared" si="27"/>
        <v>-0.26478245546190921</v>
      </c>
      <c r="W81">
        <f t="shared" si="28"/>
        <v>23.935931367649008</v>
      </c>
      <c r="X81">
        <f t="shared" si="29"/>
        <v>0.99705062840644876</v>
      </c>
      <c r="Y81">
        <f t="shared" si="30"/>
        <v>0.52957637139238978</v>
      </c>
      <c r="Z81">
        <f t="shared" si="31"/>
        <v>4.9670945158441464</v>
      </c>
      <c r="AA81">
        <f t="shared" si="32"/>
        <v>161.2700654845126</v>
      </c>
      <c r="AB81">
        <f t="shared" si="19"/>
        <v>0.52957637139238978</v>
      </c>
      <c r="AC81">
        <f t="shared" si="20"/>
        <v>3</v>
      </c>
    </row>
    <row r="82" spans="6:29">
      <c r="F82">
        <v>68</v>
      </c>
      <c r="G82" s="3" t="s">
        <v>1150</v>
      </c>
      <c r="H82" s="3"/>
      <c r="I82" s="3">
        <v>19</v>
      </c>
      <c r="J82" s="3">
        <v>8</v>
      </c>
      <c r="K82" s="3">
        <v>8</v>
      </c>
      <c r="L82" s="3">
        <v>18</v>
      </c>
      <c r="M82" s="3">
        <v>4</v>
      </c>
      <c r="N82" s="3">
        <v>9</v>
      </c>
      <c r="O82" s="5">
        <v>-7.0099999999999996E-2</v>
      </c>
      <c r="P82">
        <f t="shared" si="21"/>
        <v>-0.35230272972787668</v>
      </c>
      <c r="Q82">
        <f t="shared" si="22"/>
        <v>-0.20349376993776525</v>
      </c>
      <c r="R82">
        <f t="shared" si="23"/>
        <v>-0.20349376993776525</v>
      </c>
      <c r="S82">
        <f t="shared" si="24"/>
        <v>-0.34394055388527989</v>
      </c>
      <c r="T82">
        <f t="shared" si="25"/>
        <v>-0.36173854345951939</v>
      </c>
      <c r="U82">
        <f t="shared" si="26"/>
        <v>-0.23872716830118726</v>
      </c>
      <c r="V82">
        <f t="shared" si="27"/>
        <v>-0.24534228290266705</v>
      </c>
      <c r="W82">
        <f t="shared" si="28"/>
        <v>22.914498898960154</v>
      </c>
      <c r="X82">
        <f t="shared" si="29"/>
        <v>0.25206693731353469</v>
      </c>
      <c r="Y82">
        <f t="shared" si="30"/>
        <v>0.25592918480943888</v>
      </c>
      <c r="Z82">
        <f t="shared" si="31"/>
        <v>6.3674879293758293</v>
      </c>
      <c r="AA82">
        <f t="shared" si="32"/>
        <v>176.39936814020515</v>
      </c>
      <c r="AB82">
        <f t="shared" si="19"/>
        <v>0.25206693731353469</v>
      </c>
      <c r="AC82">
        <f t="shared" si="20"/>
        <v>2</v>
      </c>
    </row>
    <row r="83" spans="6:29">
      <c r="F83">
        <v>69</v>
      </c>
      <c r="G83" s="3" t="s">
        <v>1150</v>
      </c>
      <c r="H83" s="3"/>
      <c r="I83" s="3">
        <v>439</v>
      </c>
      <c r="J83" s="3">
        <v>45</v>
      </c>
      <c r="K83" s="3">
        <v>45</v>
      </c>
      <c r="L83" s="3">
        <v>339</v>
      </c>
      <c r="M83" s="3">
        <v>81</v>
      </c>
      <c r="N83" s="3">
        <v>256</v>
      </c>
      <c r="O83" s="5">
        <v>-6.3700000000000007E-2</v>
      </c>
      <c r="P83">
        <f t="shared" si="21"/>
        <v>0.4214478652271999</v>
      </c>
      <c r="Q83">
        <f t="shared" si="22"/>
        <v>0.57040808902824125</v>
      </c>
      <c r="R83">
        <f t="shared" si="23"/>
        <v>0.57040808902824125</v>
      </c>
      <c r="S83">
        <f t="shared" si="24"/>
        <v>0.38862339280315544</v>
      </c>
      <c r="T83">
        <f t="shared" si="25"/>
        <v>0.38803852812865169</v>
      </c>
      <c r="U83">
        <f t="shared" si="26"/>
        <v>1.6246279206037384</v>
      </c>
      <c r="V83">
        <f t="shared" si="27"/>
        <v>-0.23886222538291965</v>
      </c>
      <c r="W83">
        <f t="shared" si="28"/>
        <v>29.659078272770973</v>
      </c>
      <c r="X83">
        <f t="shared" si="29"/>
        <v>6.0823556617414534</v>
      </c>
      <c r="Y83">
        <f t="shared" si="30"/>
        <v>5.6368756237301314</v>
      </c>
      <c r="Z83">
        <f t="shared" si="31"/>
        <v>0</v>
      </c>
      <c r="AA83">
        <f t="shared" si="32"/>
        <v>126.49710614770737</v>
      </c>
      <c r="AB83">
        <f t="shared" si="19"/>
        <v>0</v>
      </c>
      <c r="AC83">
        <f t="shared" si="20"/>
        <v>4</v>
      </c>
    </row>
    <row r="84" spans="6:29">
      <c r="F84">
        <v>70</v>
      </c>
      <c r="G84" s="3" t="s">
        <v>2862</v>
      </c>
      <c r="H84" s="3"/>
      <c r="I84" s="3">
        <v>5</v>
      </c>
      <c r="J84" s="3">
        <v>1</v>
      </c>
      <c r="K84" s="3">
        <v>1</v>
      </c>
      <c r="L84" s="3">
        <v>5</v>
      </c>
      <c r="M84" s="3">
        <v>2</v>
      </c>
      <c r="N84" s="3">
        <v>1</v>
      </c>
      <c r="O84" s="5">
        <v>-6.2199999999999998E-2</v>
      </c>
      <c r="P84">
        <f t="shared" si="21"/>
        <v>-0.37809441622637924</v>
      </c>
      <c r="Q84">
        <f t="shared" si="22"/>
        <v>-0.34990763514755024</v>
      </c>
      <c r="R84">
        <f t="shared" si="23"/>
        <v>-0.34990763514755024</v>
      </c>
      <c r="S84">
        <f t="shared" si="24"/>
        <v>-0.37360825266082404</v>
      </c>
      <c r="T84">
        <f t="shared" si="25"/>
        <v>-0.3812132725916797</v>
      </c>
      <c r="U84">
        <f t="shared" si="26"/>
        <v>-0.29907875012806745</v>
      </c>
      <c r="V84">
        <f t="shared" si="27"/>
        <v>-0.23734346190172886</v>
      </c>
      <c r="W84">
        <f t="shared" si="28"/>
        <v>22.811061110317251</v>
      </c>
      <c r="X84">
        <f t="shared" si="29"/>
        <v>0.26015271905195048</v>
      </c>
      <c r="Y84">
        <f t="shared" si="30"/>
        <v>0.3940967407493744</v>
      </c>
      <c r="Z84">
        <f t="shared" si="31"/>
        <v>7.2066250000811758</v>
      </c>
      <c r="AA84">
        <f t="shared" si="32"/>
        <v>180.90387705049963</v>
      </c>
      <c r="AB84">
        <f t="shared" si="19"/>
        <v>0.26015271905195048</v>
      </c>
      <c r="AC84">
        <f t="shared" si="20"/>
        <v>2</v>
      </c>
    </row>
    <row r="85" spans="6:29">
      <c r="F85">
        <v>71</v>
      </c>
      <c r="G85" s="3" t="s">
        <v>1148</v>
      </c>
      <c r="H85" s="3"/>
      <c r="I85" s="3">
        <v>4</v>
      </c>
      <c r="J85" s="3">
        <v>1</v>
      </c>
      <c r="K85" s="3">
        <v>1</v>
      </c>
      <c r="L85" s="3">
        <v>4</v>
      </c>
      <c r="M85" s="3">
        <v>1</v>
      </c>
      <c r="N85" s="3">
        <v>3</v>
      </c>
      <c r="O85" s="5">
        <v>-3.8100000000000002E-2</v>
      </c>
      <c r="P85">
        <f t="shared" si="21"/>
        <v>-0.37993667954770083</v>
      </c>
      <c r="Q85">
        <f t="shared" si="22"/>
        <v>-0.34990763514755024</v>
      </c>
      <c r="R85">
        <f t="shared" si="23"/>
        <v>-0.34990763514755024</v>
      </c>
      <c r="S85">
        <f t="shared" si="24"/>
        <v>-0.37589038333586589</v>
      </c>
      <c r="T85">
        <f t="shared" si="25"/>
        <v>-0.39095063715775985</v>
      </c>
      <c r="U85">
        <f t="shared" si="26"/>
        <v>-0.28399085467134738</v>
      </c>
      <c r="V85">
        <f t="shared" si="27"/>
        <v>-0.21294199530393013</v>
      </c>
      <c r="W85">
        <f t="shared" si="28"/>
        <v>22.58064039362192</v>
      </c>
      <c r="X85">
        <f t="shared" si="29"/>
        <v>0.24200024933621272</v>
      </c>
      <c r="Y85">
        <f t="shared" si="30"/>
        <v>0.41633222467606057</v>
      </c>
      <c r="Z85">
        <f t="shared" si="31"/>
        <v>7.1709821741343802</v>
      </c>
      <c r="AA85">
        <f t="shared" si="32"/>
        <v>180.95667246670089</v>
      </c>
      <c r="AB85">
        <f t="shared" si="19"/>
        <v>0.24200024933621272</v>
      </c>
      <c r="AC85">
        <f t="shared" si="20"/>
        <v>2</v>
      </c>
    </row>
    <row r="86" spans="6:29">
      <c r="F86">
        <v>72</v>
      </c>
      <c r="G86" s="3" t="s">
        <v>3893</v>
      </c>
      <c r="H86" s="3"/>
      <c r="I86" s="3">
        <v>12</v>
      </c>
      <c r="J86" s="3">
        <v>3</v>
      </c>
      <c r="K86" s="3">
        <v>3</v>
      </c>
      <c r="L86" s="3">
        <v>11</v>
      </c>
      <c r="M86" s="3">
        <v>3</v>
      </c>
      <c r="N86" s="3">
        <v>1</v>
      </c>
      <c r="O86" s="5">
        <v>-1.9900000000000001E-2</v>
      </c>
      <c r="P86">
        <f t="shared" si="21"/>
        <v>-0.36519857297712793</v>
      </c>
      <c r="Q86">
        <f t="shared" si="22"/>
        <v>-0.30807510223046886</v>
      </c>
      <c r="R86">
        <f t="shared" si="23"/>
        <v>-0.30807510223046886</v>
      </c>
      <c r="S86">
        <f t="shared" si="24"/>
        <v>-0.35991546861057289</v>
      </c>
      <c r="T86">
        <f t="shared" si="25"/>
        <v>-0.37147590802559954</v>
      </c>
      <c r="U86">
        <f t="shared" si="26"/>
        <v>-0.29907875012806745</v>
      </c>
      <c r="V86">
        <f t="shared" si="27"/>
        <v>-0.19451433173214849</v>
      </c>
      <c r="W86">
        <f t="shared" si="28"/>
        <v>22.400302822278672</v>
      </c>
      <c r="X86">
        <f t="shared" si="29"/>
        <v>0.21328187518327035</v>
      </c>
      <c r="Y86">
        <f t="shared" si="30"/>
        <v>0.3823190544802812</v>
      </c>
      <c r="Z86">
        <f t="shared" si="31"/>
        <v>7.0020647498503097</v>
      </c>
      <c r="AA86">
        <f t="shared" si="32"/>
        <v>179.52626649019294</v>
      </c>
      <c r="AB86">
        <f t="shared" si="19"/>
        <v>0.21328187518327035</v>
      </c>
      <c r="AC86">
        <f t="shared" si="20"/>
        <v>2</v>
      </c>
    </row>
    <row r="87" spans="6:29">
      <c r="F87">
        <v>73</v>
      </c>
      <c r="G87" s="3" t="s">
        <v>1146</v>
      </c>
      <c r="H87" s="3"/>
      <c r="I87" s="3">
        <v>38</v>
      </c>
      <c r="J87" s="3">
        <v>9</v>
      </c>
      <c r="K87" s="3">
        <v>9</v>
      </c>
      <c r="L87" s="3">
        <v>37</v>
      </c>
      <c r="M87" s="3">
        <v>6</v>
      </c>
      <c r="N87" s="3">
        <v>1</v>
      </c>
      <c r="O87" s="5">
        <v>-1.4800000000000001E-2</v>
      </c>
      <c r="P87">
        <f t="shared" si="21"/>
        <v>-0.31729972662276607</v>
      </c>
      <c r="Q87">
        <f t="shared" si="22"/>
        <v>-0.18257750347922455</v>
      </c>
      <c r="R87">
        <f t="shared" si="23"/>
        <v>-0.18257750347922455</v>
      </c>
      <c r="S87">
        <f t="shared" si="24"/>
        <v>-0.3005800710594847</v>
      </c>
      <c r="T87">
        <f t="shared" si="25"/>
        <v>-0.34226381432735908</v>
      </c>
      <c r="U87">
        <f t="shared" si="26"/>
        <v>-0.29907875012806745</v>
      </c>
      <c r="V87">
        <f t="shared" si="27"/>
        <v>-0.18935053589609979</v>
      </c>
      <c r="W87">
        <f t="shared" si="28"/>
        <v>22.388810400415835</v>
      </c>
      <c r="X87">
        <f t="shared" si="29"/>
        <v>0.21142151275375234</v>
      </c>
      <c r="Y87">
        <f t="shared" si="30"/>
        <v>0.28171930359370895</v>
      </c>
      <c r="Z87">
        <f t="shared" si="31"/>
        <v>6.3911642979226491</v>
      </c>
      <c r="AA87">
        <f t="shared" si="32"/>
        <v>175.18340372621182</v>
      </c>
      <c r="AB87">
        <f t="shared" si="19"/>
        <v>0.21142151275375234</v>
      </c>
      <c r="AC87">
        <f t="shared" si="20"/>
        <v>2</v>
      </c>
    </row>
    <row r="88" spans="6:29">
      <c r="F88">
        <v>74</v>
      </c>
      <c r="G88" s="3" t="s">
        <v>1143</v>
      </c>
      <c r="H88" s="3"/>
      <c r="I88" s="3">
        <v>402</v>
      </c>
      <c r="J88" s="3">
        <v>19</v>
      </c>
      <c r="K88" s="3">
        <v>19</v>
      </c>
      <c r="L88" s="3">
        <v>295</v>
      </c>
      <c r="M88" s="3">
        <v>99</v>
      </c>
      <c r="N88" s="3">
        <v>210</v>
      </c>
      <c r="O88" s="5">
        <v>-6.6E-3</v>
      </c>
      <c r="P88">
        <f t="shared" si="21"/>
        <v>0.35328412233830031</v>
      </c>
      <c r="Q88">
        <f t="shared" si="22"/>
        <v>2.6585161106182614E-2</v>
      </c>
      <c r="R88">
        <f t="shared" si="23"/>
        <v>2.6585161106182614E-2</v>
      </c>
      <c r="S88">
        <f t="shared" si="24"/>
        <v>0.28820964310131386</v>
      </c>
      <c r="T88">
        <f t="shared" si="25"/>
        <v>0.56331109031809434</v>
      </c>
      <c r="U88">
        <f t="shared" si="26"/>
        <v>1.2776063250991774</v>
      </c>
      <c r="V88">
        <f t="shared" si="27"/>
        <v>-0.18104796219892344</v>
      </c>
      <c r="W88">
        <f t="shared" si="28"/>
        <v>26.577520343657277</v>
      </c>
      <c r="X88">
        <f t="shared" si="29"/>
        <v>3.6280683944465957</v>
      </c>
      <c r="Y88">
        <f t="shared" si="30"/>
        <v>3.7358957152671755</v>
      </c>
      <c r="Z88">
        <f t="shared" si="31"/>
        <v>0.76070291867174078</v>
      </c>
      <c r="AA88">
        <f t="shared" si="32"/>
        <v>138.15152576499861</v>
      </c>
      <c r="AB88">
        <f t="shared" si="19"/>
        <v>0.76070291867174078</v>
      </c>
      <c r="AC88">
        <f t="shared" si="20"/>
        <v>4</v>
      </c>
    </row>
    <row r="89" spans="6:29">
      <c r="F89">
        <v>75</v>
      </c>
      <c r="G89" s="3" t="s">
        <v>1141</v>
      </c>
      <c r="H89" s="3"/>
      <c r="I89" s="3">
        <v>13</v>
      </c>
      <c r="J89" s="3">
        <v>1</v>
      </c>
      <c r="K89" s="3">
        <v>1</v>
      </c>
      <c r="L89" s="3">
        <v>12</v>
      </c>
      <c r="M89" s="3">
        <v>1</v>
      </c>
      <c r="N89" s="3">
        <v>4</v>
      </c>
      <c r="O89" s="5">
        <v>2.7000000000000001E-3</v>
      </c>
      <c r="P89">
        <f t="shared" si="21"/>
        <v>-0.36335630965580634</v>
      </c>
      <c r="Q89">
        <f t="shared" si="22"/>
        <v>-0.34990763514755024</v>
      </c>
      <c r="R89">
        <f t="shared" si="23"/>
        <v>-0.34990763514755024</v>
      </c>
      <c r="S89">
        <f t="shared" si="24"/>
        <v>-0.35763333793553104</v>
      </c>
      <c r="T89">
        <f t="shared" si="25"/>
        <v>-0.39095063715775985</v>
      </c>
      <c r="U89">
        <f t="shared" si="26"/>
        <v>-0.2764469069429874</v>
      </c>
      <c r="V89">
        <f t="shared" si="27"/>
        <v>-0.17163162861554052</v>
      </c>
      <c r="W89">
        <f t="shared" si="28"/>
        <v>22.18719310293654</v>
      </c>
      <c r="X89">
        <f t="shared" si="29"/>
        <v>0.20161721224702148</v>
      </c>
      <c r="Y89">
        <f t="shared" si="30"/>
        <v>0.44206133377211537</v>
      </c>
      <c r="Z89">
        <f t="shared" si="31"/>
        <v>7.0922083381241441</v>
      </c>
      <c r="AA89">
        <f t="shared" si="32"/>
        <v>180.47863512093122</v>
      </c>
      <c r="AB89">
        <f t="shared" si="19"/>
        <v>0.20161721224702148</v>
      </c>
      <c r="AC89">
        <f t="shared" si="20"/>
        <v>2</v>
      </c>
    </row>
    <row r="90" spans="6:29">
      <c r="F90">
        <v>76</v>
      </c>
      <c r="G90" s="3" t="s">
        <v>1137</v>
      </c>
      <c r="H90" s="3"/>
      <c r="I90" s="3">
        <v>131</v>
      </c>
      <c r="J90" s="3">
        <v>7</v>
      </c>
      <c r="K90" s="3">
        <v>7</v>
      </c>
      <c r="L90" s="3">
        <v>128</v>
      </c>
      <c r="M90" s="3">
        <v>48</v>
      </c>
      <c r="N90" s="3">
        <v>68</v>
      </c>
      <c r="O90" s="5">
        <v>2.7000000000000001E-3</v>
      </c>
      <c r="P90">
        <f t="shared" si="21"/>
        <v>-0.14596923773985626</v>
      </c>
      <c r="Q90">
        <f t="shared" si="22"/>
        <v>-0.22441003639630597</v>
      </c>
      <c r="R90">
        <f t="shared" si="23"/>
        <v>-0.22441003639630597</v>
      </c>
      <c r="S90">
        <f t="shared" si="24"/>
        <v>-9.2906179630675892E-2</v>
      </c>
      <c r="T90">
        <f t="shared" si="25"/>
        <v>6.6705497448006953E-2</v>
      </c>
      <c r="U90">
        <f t="shared" si="26"/>
        <v>0.2063657476720541</v>
      </c>
      <c r="V90">
        <f t="shared" si="27"/>
        <v>-0.17163162861554052</v>
      </c>
      <c r="W90">
        <f t="shared" si="28"/>
        <v>22.671502373054295</v>
      </c>
      <c r="X90">
        <f t="shared" si="29"/>
        <v>0.36307059258546892</v>
      </c>
      <c r="Y90">
        <f t="shared" si="30"/>
        <v>0.59582631358173954</v>
      </c>
      <c r="Z90">
        <f t="shared" si="31"/>
        <v>3.9365470637916258</v>
      </c>
      <c r="AA90">
        <f t="shared" si="32"/>
        <v>163.60523034209098</v>
      </c>
      <c r="AB90">
        <f t="shared" si="19"/>
        <v>0.36307059258546892</v>
      </c>
      <c r="AC90">
        <f t="shared" si="20"/>
        <v>2</v>
      </c>
    </row>
    <row r="91" spans="6:29">
      <c r="F91">
        <v>77</v>
      </c>
      <c r="G91" s="3" t="s">
        <v>1139</v>
      </c>
      <c r="H91" s="3"/>
      <c r="I91" s="3">
        <v>131</v>
      </c>
      <c r="J91" s="3">
        <v>7</v>
      </c>
      <c r="K91" s="3">
        <v>7</v>
      </c>
      <c r="L91" s="3">
        <v>128</v>
      </c>
      <c r="M91" s="3">
        <v>48</v>
      </c>
      <c r="N91" s="3">
        <v>68</v>
      </c>
      <c r="O91" s="5">
        <v>2.7000000000000001E-3</v>
      </c>
      <c r="P91">
        <f t="shared" si="21"/>
        <v>-0.14596923773985626</v>
      </c>
      <c r="Q91">
        <f t="shared" si="22"/>
        <v>-0.22441003639630597</v>
      </c>
      <c r="R91">
        <f t="shared" si="23"/>
        <v>-0.22441003639630597</v>
      </c>
      <c r="S91">
        <f t="shared" si="24"/>
        <v>-9.2906179630675892E-2</v>
      </c>
      <c r="T91">
        <f t="shared" si="25"/>
        <v>6.6705497448006953E-2</v>
      </c>
      <c r="U91">
        <f t="shared" si="26"/>
        <v>0.2063657476720541</v>
      </c>
      <c r="V91">
        <f t="shared" si="27"/>
        <v>-0.17163162861554052</v>
      </c>
      <c r="W91">
        <f t="shared" si="28"/>
        <v>22.671502373054295</v>
      </c>
      <c r="X91">
        <f t="shared" si="29"/>
        <v>0.36307059258546892</v>
      </c>
      <c r="Y91">
        <f t="shared" si="30"/>
        <v>0.59582631358173954</v>
      </c>
      <c r="Z91">
        <f t="shared" si="31"/>
        <v>3.9365470637916258</v>
      </c>
      <c r="AA91">
        <f t="shared" si="32"/>
        <v>163.60523034209098</v>
      </c>
      <c r="AB91">
        <f t="shared" si="19"/>
        <v>0.36307059258546892</v>
      </c>
      <c r="AC91">
        <f t="shared" si="20"/>
        <v>2</v>
      </c>
    </row>
    <row r="92" spans="6:29">
      <c r="F92">
        <v>78</v>
      </c>
      <c r="G92" s="3" t="s">
        <v>1135</v>
      </c>
      <c r="H92" s="3"/>
      <c r="I92" s="3">
        <v>117</v>
      </c>
      <c r="J92" s="3">
        <v>13</v>
      </c>
      <c r="K92" s="3">
        <v>13</v>
      </c>
      <c r="L92" s="3">
        <v>117</v>
      </c>
      <c r="M92" s="3">
        <v>6</v>
      </c>
      <c r="N92" s="3">
        <v>109</v>
      </c>
      <c r="O92" s="5">
        <v>6.6E-3</v>
      </c>
      <c r="P92">
        <f t="shared" si="21"/>
        <v>-0.17176092423835881</v>
      </c>
      <c r="Q92">
        <f t="shared" si="22"/>
        <v>-9.8912437645061677E-2</v>
      </c>
      <c r="R92">
        <f t="shared" si="23"/>
        <v>-9.8912437645061677E-2</v>
      </c>
      <c r="S92">
        <f t="shared" si="24"/>
        <v>-0.11800961705613629</v>
      </c>
      <c r="T92">
        <f t="shared" si="25"/>
        <v>-0.34226381432735908</v>
      </c>
      <c r="U92">
        <f t="shared" si="26"/>
        <v>0.51566760453481508</v>
      </c>
      <c r="V92">
        <f t="shared" si="27"/>
        <v>-0.16768284356444449</v>
      </c>
      <c r="W92">
        <f t="shared" si="28"/>
        <v>22.966628021680982</v>
      </c>
      <c r="X92">
        <f t="shared" si="29"/>
        <v>0.70698750030303015</v>
      </c>
      <c r="Y92">
        <f t="shared" si="30"/>
        <v>0.80686579001387015</v>
      </c>
      <c r="Z92">
        <f t="shared" si="31"/>
        <v>3.2727546078392162</v>
      </c>
      <c r="AA92">
        <f t="shared" si="32"/>
        <v>164.65373475711513</v>
      </c>
      <c r="AB92">
        <f t="shared" si="19"/>
        <v>0.70698750030303015</v>
      </c>
      <c r="AC92">
        <f t="shared" si="20"/>
        <v>2</v>
      </c>
    </row>
    <row r="93" spans="6:29">
      <c r="F93">
        <v>79</v>
      </c>
      <c r="G93" s="3" t="s">
        <v>1130</v>
      </c>
      <c r="H93" s="3"/>
      <c r="I93" s="3">
        <v>8</v>
      </c>
      <c r="J93" s="3">
        <v>1</v>
      </c>
      <c r="K93" s="3">
        <v>1</v>
      </c>
      <c r="L93" s="3">
        <v>6</v>
      </c>
      <c r="M93" s="3">
        <v>1</v>
      </c>
      <c r="N93" s="3">
        <v>1</v>
      </c>
      <c r="O93" s="5">
        <v>1.54E-2</v>
      </c>
      <c r="P93">
        <f t="shared" si="21"/>
        <v>-0.37256762626241441</v>
      </c>
      <c r="Q93">
        <f t="shared" si="22"/>
        <v>-0.34990763514755024</v>
      </c>
      <c r="R93">
        <f t="shared" si="23"/>
        <v>-0.34990763514755024</v>
      </c>
      <c r="S93">
        <f t="shared" si="24"/>
        <v>-0.37132612198578219</v>
      </c>
      <c r="T93">
        <f t="shared" si="25"/>
        <v>-0.39095063715775985</v>
      </c>
      <c r="U93">
        <f t="shared" si="26"/>
        <v>-0.29907875012806745</v>
      </c>
      <c r="V93">
        <f t="shared" si="27"/>
        <v>-0.15877276447479183</v>
      </c>
      <c r="W93">
        <f t="shared" si="28"/>
        <v>22.067831158024955</v>
      </c>
      <c r="X93">
        <f t="shared" si="29"/>
        <v>0.20428849788707973</v>
      </c>
      <c r="Y93">
        <f t="shared" si="30"/>
        <v>0.46473490905529874</v>
      </c>
      <c r="Z93">
        <f t="shared" si="31"/>
        <v>7.2158317264840823</v>
      </c>
      <c r="AA93">
        <f t="shared" si="32"/>
        <v>180.89826440004092</v>
      </c>
      <c r="AB93">
        <f t="shared" si="19"/>
        <v>0.20428849788707973</v>
      </c>
      <c r="AC93">
        <f t="shared" si="20"/>
        <v>2</v>
      </c>
    </row>
    <row r="94" spans="6:29">
      <c r="F94">
        <v>80</v>
      </c>
      <c r="G94" s="3" t="s">
        <v>1132</v>
      </c>
      <c r="H94" s="3"/>
      <c r="I94" s="3">
        <v>27</v>
      </c>
      <c r="J94" s="3">
        <v>5</v>
      </c>
      <c r="K94" s="3">
        <v>5</v>
      </c>
      <c r="L94" s="3">
        <v>18</v>
      </c>
      <c r="M94" s="3">
        <v>3</v>
      </c>
      <c r="N94" s="3">
        <v>14</v>
      </c>
      <c r="O94" s="5">
        <v>2.0899999999999998E-2</v>
      </c>
      <c r="P94">
        <f t="shared" si="21"/>
        <v>-0.33756462315730379</v>
      </c>
      <c r="Q94">
        <f t="shared" si="22"/>
        <v>-0.26624256931338741</v>
      </c>
      <c r="R94">
        <f t="shared" si="23"/>
        <v>-0.26624256931338741</v>
      </c>
      <c r="S94">
        <f t="shared" si="24"/>
        <v>-0.34394055388527989</v>
      </c>
      <c r="T94">
        <f t="shared" si="25"/>
        <v>-0.37147590802559954</v>
      </c>
      <c r="U94">
        <f t="shared" si="26"/>
        <v>-0.20100742965938714</v>
      </c>
      <c r="V94">
        <f t="shared" si="27"/>
        <v>-0.15320396504375891</v>
      </c>
      <c r="W94">
        <f t="shared" si="28"/>
        <v>22.024302380541108</v>
      </c>
      <c r="X94">
        <f t="shared" si="29"/>
        <v>0.16228098068519409</v>
      </c>
      <c r="Y94">
        <f t="shared" si="30"/>
        <v>0.36875960813502751</v>
      </c>
      <c r="Z94">
        <f t="shared" si="31"/>
        <v>6.4298624901397421</v>
      </c>
      <c r="AA94">
        <f t="shared" si="32"/>
        <v>177.41538303774621</v>
      </c>
      <c r="AB94">
        <f t="shared" ref="AB94:AB121" si="33">MIN(W94:AA94)</f>
        <v>0.16228098068519409</v>
      </c>
      <c r="AC94">
        <f t="shared" ref="AC94:AC121" si="34">MATCH(AB94,W94:AA94,0)</f>
        <v>2</v>
      </c>
    </row>
    <row r="95" spans="6:29">
      <c r="F95">
        <v>81</v>
      </c>
      <c r="G95" s="3" t="s">
        <v>1124</v>
      </c>
      <c r="H95" s="3"/>
      <c r="I95" s="3">
        <v>73</v>
      </c>
      <c r="J95" s="3">
        <v>5</v>
      </c>
      <c r="K95" s="3">
        <v>5</v>
      </c>
      <c r="L95" s="3">
        <v>49</v>
      </c>
      <c r="M95" s="3">
        <v>12</v>
      </c>
      <c r="N95" s="3">
        <v>14</v>
      </c>
      <c r="O95" s="5">
        <v>5.57E-2</v>
      </c>
      <c r="P95">
        <f t="shared" si="21"/>
        <v>-0.25282051037650971</v>
      </c>
      <c r="Q95">
        <f t="shared" si="22"/>
        <v>-0.26624256931338741</v>
      </c>
      <c r="R95">
        <f t="shared" si="23"/>
        <v>-0.26624256931338741</v>
      </c>
      <c r="S95">
        <f t="shared" si="24"/>
        <v>-0.2731945029589824</v>
      </c>
      <c r="T95">
        <f t="shared" si="25"/>
        <v>-0.28383962693087822</v>
      </c>
      <c r="U95">
        <f t="shared" si="26"/>
        <v>-0.20100742965938714</v>
      </c>
      <c r="V95">
        <f t="shared" si="27"/>
        <v>-0.11796865228013251</v>
      </c>
      <c r="W95">
        <f t="shared" si="28"/>
        <v>21.699372926952304</v>
      </c>
      <c r="X95">
        <f t="shared" si="29"/>
        <v>9.8657578482485964E-2</v>
      </c>
      <c r="Y95">
        <f t="shared" si="30"/>
        <v>0.36224501871324011</v>
      </c>
      <c r="Z95">
        <f t="shared" si="31"/>
        <v>6.0915893610913727</v>
      </c>
      <c r="AA95">
        <f t="shared" si="32"/>
        <v>174.52639330299607</v>
      </c>
      <c r="AB95">
        <f t="shared" si="33"/>
        <v>9.8657578482485964E-2</v>
      </c>
      <c r="AC95">
        <f t="shared" si="34"/>
        <v>2</v>
      </c>
    </row>
    <row r="96" spans="6:29">
      <c r="F96">
        <v>82</v>
      </c>
      <c r="G96" s="3" t="s">
        <v>1124</v>
      </c>
      <c r="H96" s="3"/>
      <c r="I96" s="3">
        <v>9</v>
      </c>
      <c r="J96" s="3">
        <v>1</v>
      </c>
      <c r="K96" s="3">
        <v>1</v>
      </c>
      <c r="L96" s="3">
        <v>8</v>
      </c>
      <c r="M96" s="3">
        <v>3</v>
      </c>
      <c r="N96" s="3">
        <v>1</v>
      </c>
      <c r="O96" s="5">
        <v>8.5099999999999995E-2</v>
      </c>
      <c r="P96">
        <f t="shared" si="21"/>
        <v>-0.37072536294109276</v>
      </c>
      <c r="Q96">
        <f t="shared" si="22"/>
        <v>-0.34990763514755024</v>
      </c>
      <c r="R96">
        <f t="shared" si="23"/>
        <v>-0.34990763514755024</v>
      </c>
      <c r="S96">
        <f t="shared" si="24"/>
        <v>-0.36676186063569843</v>
      </c>
      <c r="T96">
        <f t="shared" si="25"/>
        <v>-0.37147590802559954</v>
      </c>
      <c r="U96">
        <f t="shared" si="26"/>
        <v>-0.29907875012806745</v>
      </c>
      <c r="V96">
        <f t="shared" si="27"/>
        <v>-8.8200888048792961E-2</v>
      </c>
      <c r="W96">
        <f t="shared" si="28"/>
        <v>21.406365335227161</v>
      </c>
      <c r="X96">
        <f t="shared" si="29"/>
        <v>0.1536636572267211</v>
      </c>
      <c r="Y96">
        <f t="shared" si="30"/>
        <v>0.53377252808294295</v>
      </c>
      <c r="Z96">
        <f t="shared" si="31"/>
        <v>7.1923157411819441</v>
      </c>
      <c r="AA96">
        <f t="shared" si="32"/>
        <v>180.55747991078411</v>
      </c>
      <c r="AB96">
        <f t="shared" si="33"/>
        <v>0.1536636572267211</v>
      </c>
      <c r="AC96">
        <f t="shared" si="34"/>
        <v>2</v>
      </c>
    </row>
    <row r="97" spans="6:29">
      <c r="F97">
        <v>83</v>
      </c>
      <c r="G97" s="3" t="s">
        <v>1124</v>
      </c>
      <c r="H97" s="3"/>
      <c r="I97" s="3">
        <v>91</v>
      </c>
      <c r="J97" s="3">
        <v>4</v>
      </c>
      <c r="K97" s="3">
        <v>4</v>
      </c>
      <c r="L97" s="3">
        <v>62</v>
      </c>
      <c r="M97" s="3">
        <v>15</v>
      </c>
      <c r="N97" s="3">
        <v>23</v>
      </c>
      <c r="O97" s="5">
        <v>0.16450000000000001</v>
      </c>
      <c r="P97">
        <f t="shared" si="21"/>
        <v>-0.21965977059272068</v>
      </c>
      <c r="Q97">
        <f t="shared" si="22"/>
        <v>-0.28715883577192813</v>
      </c>
      <c r="R97">
        <f t="shared" si="23"/>
        <v>-0.28715883577192813</v>
      </c>
      <c r="S97">
        <f t="shared" si="24"/>
        <v>-0.24352680418343831</v>
      </c>
      <c r="T97">
        <f t="shared" si="25"/>
        <v>-0.25462753323263781</v>
      </c>
      <c r="U97">
        <f t="shared" si="26"/>
        <v>-0.13311190010414695</v>
      </c>
      <c r="V97">
        <f t="shared" si="27"/>
        <v>-7.8076744444269498E-3</v>
      </c>
      <c r="W97">
        <f t="shared" si="28"/>
        <v>20.710649600702411</v>
      </c>
      <c r="X97">
        <f t="shared" si="29"/>
        <v>3.924379918601309E-2</v>
      </c>
      <c r="Y97">
        <f t="shared" si="30"/>
        <v>0.50798707562707057</v>
      </c>
      <c r="Z97">
        <f t="shared" si="31"/>
        <v>5.8375300825164462</v>
      </c>
      <c r="AA97">
        <f t="shared" si="32"/>
        <v>173.4332960795382</v>
      </c>
      <c r="AB97">
        <f t="shared" si="33"/>
        <v>3.924379918601309E-2</v>
      </c>
      <c r="AC97">
        <f t="shared" si="34"/>
        <v>2</v>
      </c>
    </row>
    <row r="98" spans="6:29">
      <c r="F98">
        <v>84</v>
      </c>
      <c r="G98" s="3" t="s">
        <v>1127</v>
      </c>
      <c r="H98" s="3"/>
      <c r="I98" s="3">
        <v>282</v>
      </c>
      <c r="J98" s="3">
        <v>29</v>
      </c>
      <c r="K98" s="3">
        <v>29</v>
      </c>
      <c r="L98" s="3">
        <v>253</v>
      </c>
      <c r="M98" s="3">
        <v>60</v>
      </c>
      <c r="N98" s="3">
        <v>4</v>
      </c>
      <c r="O98" s="5">
        <v>0.1706</v>
      </c>
      <c r="P98">
        <f t="shared" si="21"/>
        <v>0.13221252377970699</v>
      </c>
      <c r="Q98">
        <f t="shared" si="22"/>
        <v>0.23574782569158978</v>
      </c>
      <c r="R98">
        <f t="shared" si="23"/>
        <v>0.23574782569158978</v>
      </c>
      <c r="S98">
        <f t="shared" si="24"/>
        <v>0.19236015474955595</v>
      </c>
      <c r="T98">
        <f t="shared" si="25"/>
        <v>0.18355387224096867</v>
      </c>
      <c r="U98">
        <f t="shared" si="26"/>
        <v>-0.2764469069429874</v>
      </c>
      <c r="V98">
        <f t="shared" si="27"/>
        <v>-1.6313696209177293E-3</v>
      </c>
      <c r="W98">
        <f t="shared" si="28"/>
        <v>21.962527693287413</v>
      </c>
      <c r="X98">
        <f t="shared" si="29"/>
        <v>1.1023510629601752</v>
      </c>
      <c r="Y98">
        <f t="shared" si="30"/>
        <v>1.1512863125801291</v>
      </c>
      <c r="Z98">
        <f t="shared" si="31"/>
        <v>4.0583492784175341</v>
      </c>
      <c r="AA98">
        <f t="shared" si="32"/>
        <v>149.63000395585945</v>
      </c>
      <c r="AB98">
        <f t="shared" si="33"/>
        <v>1.1023510629601752</v>
      </c>
      <c r="AC98">
        <f t="shared" si="34"/>
        <v>2</v>
      </c>
    </row>
    <row r="99" spans="6:29">
      <c r="F99">
        <v>85</v>
      </c>
      <c r="G99" s="3" t="s">
        <v>4105</v>
      </c>
      <c r="H99" s="3"/>
      <c r="I99" s="4">
        <v>3129</v>
      </c>
      <c r="J99" s="3">
        <v>266</v>
      </c>
      <c r="K99" s="3">
        <v>266</v>
      </c>
      <c r="L99" s="4">
        <v>2607</v>
      </c>
      <c r="M99" s="3">
        <v>643</v>
      </c>
      <c r="N99" s="3">
        <v>461</v>
      </c>
      <c r="O99" s="5">
        <v>0.20649999999999999</v>
      </c>
      <c r="P99">
        <f t="shared" si="21"/>
        <v>5.377136199582333</v>
      </c>
      <c r="Q99">
        <f t="shared" si="22"/>
        <v>5.1929029763657395</v>
      </c>
      <c r="R99">
        <f t="shared" si="23"/>
        <v>5.1929029763657395</v>
      </c>
      <c r="S99">
        <f t="shared" si="24"/>
        <v>5.5644957637980825</v>
      </c>
      <c r="T99">
        <f t="shared" si="25"/>
        <v>5.860437414265693</v>
      </c>
      <c r="U99">
        <f t="shared" si="26"/>
        <v>3.1711372049175433</v>
      </c>
      <c r="V99">
        <f t="shared" si="27"/>
        <v>3.4717703028915248E-2</v>
      </c>
      <c r="W99">
        <f t="shared" si="28"/>
        <v>198.52308524686012</v>
      </c>
      <c r="X99">
        <f t="shared" si="29"/>
        <v>173.56749773983248</v>
      </c>
      <c r="Y99">
        <f t="shared" si="30"/>
        <v>169.97291641224774</v>
      </c>
      <c r="Z99">
        <f t="shared" si="31"/>
        <v>126.49710614770737</v>
      </c>
      <c r="AA99">
        <f t="shared" si="32"/>
        <v>0</v>
      </c>
      <c r="AB99">
        <f t="shared" si="33"/>
        <v>0</v>
      </c>
      <c r="AC99">
        <f t="shared" si="34"/>
        <v>5</v>
      </c>
    </row>
    <row r="100" spans="6:29">
      <c r="F100">
        <v>86</v>
      </c>
      <c r="G100" s="3" t="s">
        <v>1122</v>
      </c>
      <c r="H100" s="3"/>
      <c r="I100" s="3">
        <v>72</v>
      </c>
      <c r="J100" s="3">
        <v>3</v>
      </c>
      <c r="K100" s="3">
        <v>3</v>
      </c>
      <c r="L100" s="3">
        <v>66</v>
      </c>
      <c r="M100" s="3">
        <v>22</v>
      </c>
      <c r="N100" s="3">
        <v>19</v>
      </c>
      <c r="O100" s="5">
        <v>0.33979999999999999</v>
      </c>
      <c r="P100">
        <f t="shared" si="21"/>
        <v>-0.2546627736978313</v>
      </c>
      <c r="Q100">
        <f t="shared" si="22"/>
        <v>-0.30807510223046886</v>
      </c>
      <c r="R100">
        <f t="shared" si="23"/>
        <v>-0.30807510223046886</v>
      </c>
      <c r="S100">
        <f t="shared" si="24"/>
        <v>-0.23439828148327088</v>
      </c>
      <c r="T100">
        <f t="shared" si="25"/>
        <v>-0.1864659812700768</v>
      </c>
      <c r="U100">
        <f t="shared" si="26"/>
        <v>-0.16328769101758703</v>
      </c>
      <c r="V100">
        <f t="shared" si="27"/>
        <v>0.16968515105740375</v>
      </c>
      <c r="W100">
        <f t="shared" si="28"/>
        <v>19.123395782473416</v>
      </c>
      <c r="X100">
        <f t="shared" si="29"/>
        <v>0</v>
      </c>
      <c r="Y100">
        <f t="shared" si="30"/>
        <v>0.79795837049598495</v>
      </c>
      <c r="Z100">
        <f t="shared" si="31"/>
        <v>6.0823556617414534</v>
      </c>
      <c r="AA100">
        <f t="shared" si="32"/>
        <v>173.56749773983248</v>
      </c>
      <c r="AB100">
        <f t="shared" si="33"/>
        <v>0</v>
      </c>
      <c r="AC100">
        <f t="shared" si="34"/>
        <v>2</v>
      </c>
    </row>
    <row r="101" spans="6:29">
      <c r="F101">
        <v>87</v>
      </c>
      <c r="G101" s="3" t="s">
        <v>1118</v>
      </c>
      <c r="H101" s="3"/>
      <c r="I101" s="3">
        <v>72</v>
      </c>
      <c r="J101" s="3">
        <v>3</v>
      </c>
      <c r="K101" s="3">
        <v>3</v>
      </c>
      <c r="L101" s="3">
        <v>66</v>
      </c>
      <c r="M101" s="3">
        <v>22</v>
      </c>
      <c r="N101" s="3">
        <v>19</v>
      </c>
      <c r="O101" s="5">
        <v>0.33979999999999999</v>
      </c>
      <c r="P101">
        <f t="shared" si="21"/>
        <v>-0.2546627736978313</v>
      </c>
      <c r="Q101">
        <f t="shared" si="22"/>
        <v>-0.30807510223046886</v>
      </c>
      <c r="R101">
        <f t="shared" si="23"/>
        <v>-0.30807510223046886</v>
      </c>
      <c r="S101">
        <f t="shared" si="24"/>
        <v>-0.23439828148327088</v>
      </c>
      <c r="T101">
        <f t="shared" si="25"/>
        <v>-0.1864659812700768</v>
      </c>
      <c r="U101">
        <f t="shared" si="26"/>
        <v>-0.16328769101758703</v>
      </c>
      <c r="V101">
        <f t="shared" si="27"/>
        <v>0.16968515105740375</v>
      </c>
      <c r="W101">
        <f t="shared" si="28"/>
        <v>19.123395782473416</v>
      </c>
      <c r="X101">
        <f t="shared" si="29"/>
        <v>0</v>
      </c>
      <c r="Y101">
        <f t="shared" si="30"/>
        <v>0.79795837049598495</v>
      </c>
      <c r="Z101">
        <f t="shared" si="31"/>
        <v>6.0823556617414534</v>
      </c>
      <c r="AA101">
        <f t="shared" si="32"/>
        <v>173.56749773983248</v>
      </c>
      <c r="AB101">
        <f t="shared" si="33"/>
        <v>0</v>
      </c>
      <c r="AC101">
        <f t="shared" si="34"/>
        <v>2</v>
      </c>
    </row>
    <row r="102" spans="6:29">
      <c r="F102">
        <v>88</v>
      </c>
      <c r="G102" s="3" t="s">
        <v>1120</v>
      </c>
      <c r="H102" s="3"/>
      <c r="I102" s="3">
        <v>28</v>
      </c>
      <c r="J102" s="3">
        <v>5</v>
      </c>
      <c r="K102" s="3">
        <v>5</v>
      </c>
      <c r="L102" s="3">
        <v>17</v>
      </c>
      <c r="M102" s="3">
        <v>4</v>
      </c>
      <c r="N102" s="3">
        <v>5</v>
      </c>
      <c r="O102" s="5">
        <v>0.37930000000000003</v>
      </c>
      <c r="P102">
        <f t="shared" si="21"/>
        <v>-0.3357223598359822</v>
      </c>
      <c r="Q102">
        <f t="shared" si="22"/>
        <v>-0.26624256931338741</v>
      </c>
      <c r="R102">
        <f t="shared" si="23"/>
        <v>-0.26624256931338741</v>
      </c>
      <c r="S102">
        <f t="shared" si="24"/>
        <v>-0.34622268456032179</v>
      </c>
      <c r="T102">
        <f t="shared" si="25"/>
        <v>-0.36173854345951939</v>
      </c>
      <c r="U102">
        <f t="shared" si="26"/>
        <v>-0.26890295921462737</v>
      </c>
      <c r="V102">
        <f t="shared" si="27"/>
        <v>0.20967925606209467</v>
      </c>
      <c r="W102">
        <f t="shared" si="28"/>
        <v>18.742769641842468</v>
      </c>
      <c r="X102">
        <f t="shared" si="29"/>
        <v>6.6049859616855486E-2</v>
      </c>
      <c r="Y102">
        <f t="shared" si="30"/>
        <v>0.86443371459101792</v>
      </c>
      <c r="Z102">
        <f t="shared" si="31"/>
        <v>6.8620884658276164</v>
      </c>
      <c r="AA102">
        <f t="shared" si="32"/>
        <v>177.75784719827593</v>
      </c>
      <c r="AB102">
        <f t="shared" si="33"/>
        <v>6.6049859616855486E-2</v>
      </c>
      <c r="AC102">
        <f t="shared" si="34"/>
        <v>2</v>
      </c>
    </row>
    <row r="103" spans="6:29">
      <c r="F103">
        <v>89</v>
      </c>
      <c r="G103" s="3" t="s">
        <v>2860</v>
      </c>
      <c r="H103" s="3"/>
      <c r="I103" s="3">
        <v>3</v>
      </c>
      <c r="J103" s="3">
        <v>1</v>
      </c>
      <c r="K103" s="3">
        <v>1</v>
      </c>
      <c r="L103" s="3">
        <v>3</v>
      </c>
      <c r="M103" s="3">
        <v>1</v>
      </c>
      <c r="N103" s="3">
        <v>1</v>
      </c>
      <c r="O103" s="5">
        <v>0.40029999999999999</v>
      </c>
      <c r="P103">
        <f t="shared" si="21"/>
        <v>-0.38177894286902248</v>
      </c>
      <c r="Q103">
        <f t="shared" si="22"/>
        <v>-0.34990763514755024</v>
      </c>
      <c r="R103">
        <f t="shared" si="23"/>
        <v>-0.34990763514755024</v>
      </c>
      <c r="S103">
        <f t="shared" si="24"/>
        <v>-0.37817251401090773</v>
      </c>
      <c r="T103">
        <f t="shared" si="25"/>
        <v>-0.39095063715775985</v>
      </c>
      <c r="U103">
        <f t="shared" si="26"/>
        <v>-0.29907875012806745</v>
      </c>
      <c r="V103">
        <f t="shared" si="27"/>
        <v>0.23094194479876576</v>
      </c>
      <c r="W103">
        <f t="shared" si="28"/>
        <v>18.560759076267768</v>
      </c>
      <c r="X103">
        <f t="shared" si="29"/>
        <v>0.10433505303150918</v>
      </c>
      <c r="Y103">
        <f t="shared" si="30"/>
        <v>1.0089497775405436</v>
      </c>
      <c r="Z103">
        <f t="shared" si="31"/>
        <v>7.455298765253441</v>
      </c>
      <c r="AA103">
        <f t="shared" si="32"/>
        <v>181.08666412543263</v>
      </c>
      <c r="AB103">
        <f t="shared" si="33"/>
        <v>0.10433505303150918</v>
      </c>
      <c r="AC103">
        <f t="shared" si="34"/>
        <v>2</v>
      </c>
    </row>
    <row r="104" spans="6:29">
      <c r="F104">
        <v>90</v>
      </c>
      <c r="G104" s="3" t="s">
        <v>1116</v>
      </c>
      <c r="H104" s="3"/>
      <c r="I104" s="3">
        <v>3</v>
      </c>
      <c r="J104" s="3">
        <v>1</v>
      </c>
      <c r="K104" s="3">
        <v>1</v>
      </c>
      <c r="L104" s="3">
        <v>3</v>
      </c>
      <c r="M104" s="3">
        <v>1</v>
      </c>
      <c r="N104" s="3">
        <v>1</v>
      </c>
      <c r="O104" s="5">
        <v>0.40029999999999999</v>
      </c>
      <c r="P104">
        <f t="shared" si="21"/>
        <v>-0.38177894286902248</v>
      </c>
      <c r="Q104">
        <f t="shared" si="22"/>
        <v>-0.34990763514755024</v>
      </c>
      <c r="R104">
        <f t="shared" si="23"/>
        <v>-0.34990763514755024</v>
      </c>
      <c r="S104">
        <f t="shared" si="24"/>
        <v>-0.37817251401090773</v>
      </c>
      <c r="T104">
        <f t="shared" si="25"/>
        <v>-0.39095063715775985</v>
      </c>
      <c r="U104">
        <f t="shared" si="26"/>
        <v>-0.29907875012806745</v>
      </c>
      <c r="V104">
        <f t="shared" si="27"/>
        <v>0.23094194479876576</v>
      </c>
      <c r="W104">
        <f t="shared" si="28"/>
        <v>18.560759076267768</v>
      </c>
      <c r="X104">
        <f t="shared" si="29"/>
        <v>0.10433505303150918</v>
      </c>
      <c r="Y104">
        <f t="shared" si="30"/>
        <v>1.0089497775405436</v>
      </c>
      <c r="Z104">
        <f t="shared" si="31"/>
        <v>7.455298765253441</v>
      </c>
      <c r="AA104">
        <f t="shared" si="32"/>
        <v>181.08666412543263</v>
      </c>
      <c r="AB104">
        <f t="shared" si="33"/>
        <v>0.10433505303150918</v>
      </c>
      <c r="AC104">
        <f t="shared" si="34"/>
        <v>2</v>
      </c>
    </row>
    <row r="105" spans="6:29">
      <c r="F105">
        <v>91</v>
      </c>
      <c r="G105" s="3" t="s">
        <v>1113</v>
      </c>
      <c r="H105" s="3"/>
      <c r="I105" s="3">
        <v>10</v>
      </c>
      <c r="J105" s="3">
        <v>1</v>
      </c>
      <c r="K105" s="3">
        <v>1</v>
      </c>
      <c r="L105" s="3">
        <v>9</v>
      </c>
      <c r="M105" s="3">
        <v>2</v>
      </c>
      <c r="N105" s="3">
        <v>6</v>
      </c>
      <c r="O105" s="5">
        <v>0.40160000000000001</v>
      </c>
      <c r="P105">
        <f t="shared" si="21"/>
        <v>-0.36888309961977117</v>
      </c>
      <c r="Q105">
        <f t="shared" si="22"/>
        <v>-0.34990763514755024</v>
      </c>
      <c r="R105">
        <f t="shared" si="23"/>
        <v>-0.34990763514755024</v>
      </c>
      <c r="S105">
        <f t="shared" si="24"/>
        <v>-0.36447972996065658</v>
      </c>
      <c r="T105">
        <f t="shared" si="25"/>
        <v>-0.3812132725916797</v>
      </c>
      <c r="U105">
        <f t="shared" si="26"/>
        <v>-0.26135901148626733</v>
      </c>
      <c r="V105">
        <f t="shared" si="27"/>
        <v>0.23225820648246445</v>
      </c>
      <c r="W105">
        <f t="shared" si="28"/>
        <v>18.546283823642511</v>
      </c>
      <c r="X105">
        <f t="shared" si="29"/>
        <v>8.4927266353005904E-2</v>
      </c>
      <c r="Y105">
        <f t="shared" si="30"/>
        <v>0.99519820724246699</v>
      </c>
      <c r="Z105">
        <f t="shared" si="31"/>
        <v>7.2563989140897434</v>
      </c>
      <c r="AA105">
        <f t="shared" si="32"/>
        <v>180.39424296548165</v>
      </c>
      <c r="AB105">
        <f t="shared" si="33"/>
        <v>8.4927266353005904E-2</v>
      </c>
      <c r="AC105">
        <f t="shared" si="34"/>
        <v>2</v>
      </c>
    </row>
    <row r="106" spans="6:29">
      <c r="F106">
        <v>92</v>
      </c>
      <c r="G106" s="3" t="s">
        <v>1113</v>
      </c>
      <c r="H106" s="3"/>
      <c r="I106" s="3">
        <v>328</v>
      </c>
      <c r="J106" s="3">
        <v>52</v>
      </c>
      <c r="K106" s="3">
        <v>52</v>
      </c>
      <c r="L106" s="3">
        <v>286</v>
      </c>
      <c r="M106" s="3">
        <v>93</v>
      </c>
      <c r="N106" s="3">
        <v>2</v>
      </c>
      <c r="O106" s="5">
        <v>0.40250000000000002</v>
      </c>
      <c r="P106">
        <f t="shared" si="21"/>
        <v>0.2169566365605011</v>
      </c>
      <c r="Q106">
        <f t="shared" si="22"/>
        <v>0.71682195423802619</v>
      </c>
      <c r="R106">
        <f t="shared" si="23"/>
        <v>0.71682195423802619</v>
      </c>
      <c r="S106">
        <f t="shared" si="24"/>
        <v>0.26767046702593716</v>
      </c>
      <c r="T106">
        <f t="shared" si="25"/>
        <v>0.50488690292161342</v>
      </c>
      <c r="U106">
        <f t="shared" si="26"/>
        <v>-0.29153480239970742</v>
      </c>
      <c r="V106">
        <f t="shared" si="27"/>
        <v>0.23316946457117896</v>
      </c>
      <c r="W106">
        <f t="shared" si="28"/>
        <v>22.021099073244081</v>
      </c>
      <c r="X106">
        <f t="shared" si="29"/>
        <v>3.0737722391979321</v>
      </c>
      <c r="Y106">
        <f t="shared" si="30"/>
        <v>3.1460462481343443</v>
      </c>
      <c r="Z106">
        <f t="shared" si="31"/>
        <v>4.0074673527476827</v>
      </c>
      <c r="AA106">
        <f t="shared" si="32"/>
        <v>135.46581579193281</v>
      </c>
      <c r="AB106">
        <f t="shared" si="33"/>
        <v>3.0737722391979321</v>
      </c>
      <c r="AC106">
        <f t="shared" si="34"/>
        <v>2</v>
      </c>
    </row>
    <row r="107" spans="6:29">
      <c r="F107">
        <v>93</v>
      </c>
      <c r="G107" s="3" t="s">
        <v>3891</v>
      </c>
      <c r="H107" s="3"/>
      <c r="I107" s="3">
        <v>14</v>
      </c>
      <c r="J107" s="3">
        <v>3</v>
      </c>
      <c r="K107" s="3">
        <v>3</v>
      </c>
      <c r="L107" s="3">
        <v>12</v>
      </c>
      <c r="M107" s="3">
        <v>7</v>
      </c>
      <c r="N107" s="3">
        <v>3</v>
      </c>
      <c r="O107" s="5">
        <v>0.4289</v>
      </c>
      <c r="P107">
        <f t="shared" si="21"/>
        <v>-0.36151404633448475</v>
      </c>
      <c r="Q107">
        <f t="shared" si="22"/>
        <v>-0.30807510223046886</v>
      </c>
      <c r="R107">
        <f t="shared" si="23"/>
        <v>-0.30807510223046886</v>
      </c>
      <c r="S107">
        <f t="shared" si="24"/>
        <v>-0.35763333793553104</v>
      </c>
      <c r="T107">
        <f t="shared" si="25"/>
        <v>-0.33252644976127899</v>
      </c>
      <c r="U107">
        <f t="shared" si="26"/>
        <v>-0.28399085467134738</v>
      </c>
      <c r="V107">
        <f t="shared" si="27"/>
        <v>0.25989970184013694</v>
      </c>
      <c r="W107">
        <f t="shared" si="28"/>
        <v>18.3019928574024</v>
      </c>
      <c r="X107">
        <f t="shared" si="29"/>
        <v>7.0645652947690457E-2</v>
      </c>
      <c r="Y107">
        <f t="shared" si="30"/>
        <v>0.99626525364454555</v>
      </c>
      <c r="Z107">
        <f t="shared" si="31"/>
        <v>7.1241968745186366</v>
      </c>
      <c r="AA107">
        <f t="shared" si="32"/>
        <v>178.8666576468444</v>
      </c>
      <c r="AB107">
        <f t="shared" si="33"/>
        <v>7.0645652947690457E-2</v>
      </c>
      <c r="AC107">
        <f t="shared" si="34"/>
        <v>2</v>
      </c>
    </row>
    <row r="108" spans="6:29">
      <c r="F108">
        <v>94</v>
      </c>
      <c r="G108" s="3" t="s">
        <v>4102</v>
      </c>
      <c r="H108" s="3"/>
      <c r="I108" s="3">
        <v>155</v>
      </c>
      <c r="J108" s="3">
        <v>16</v>
      </c>
      <c r="K108" s="3">
        <v>16</v>
      </c>
      <c r="L108" s="3">
        <v>132</v>
      </c>
      <c r="M108" s="3">
        <v>34</v>
      </c>
      <c r="N108" s="3">
        <v>2</v>
      </c>
      <c r="O108" s="5">
        <v>0.44950000000000001</v>
      </c>
      <c r="P108">
        <f t="shared" si="21"/>
        <v>-0.1017549180281376</v>
      </c>
      <c r="Q108">
        <f t="shared" si="22"/>
        <v>-3.6163638269439531E-2</v>
      </c>
      <c r="R108">
        <f t="shared" si="23"/>
        <v>-3.6163638269439531E-2</v>
      </c>
      <c r="S108">
        <f t="shared" si="24"/>
        <v>-8.3777656930508468E-2</v>
      </c>
      <c r="T108">
        <f t="shared" si="25"/>
        <v>-6.9617606477115068E-2</v>
      </c>
      <c r="U108">
        <f t="shared" si="26"/>
        <v>-0.29153480239970742</v>
      </c>
      <c r="V108">
        <f t="shared" si="27"/>
        <v>0.28075738698182379</v>
      </c>
      <c r="W108">
        <f t="shared" si="28"/>
        <v>18.457675487432574</v>
      </c>
      <c r="X108">
        <f t="shared" si="29"/>
        <v>0.23637697919589287</v>
      </c>
      <c r="Y108">
        <f t="shared" si="30"/>
        <v>0.96958678101365436</v>
      </c>
      <c r="Z108">
        <f t="shared" si="31"/>
        <v>5.3838956850337416</v>
      </c>
      <c r="AA108">
        <f t="shared" si="32"/>
        <v>163.82370133989949</v>
      </c>
      <c r="AB108">
        <f t="shared" si="33"/>
        <v>0.23637697919589287</v>
      </c>
      <c r="AC108">
        <f t="shared" si="34"/>
        <v>2</v>
      </c>
    </row>
    <row r="109" spans="6:29">
      <c r="F109">
        <v>95</v>
      </c>
      <c r="G109" s="3" t="s">
        <v>1109</v>
      </c>
      <c r="H109" s="3"/>
      <c r="I109" s="3">
        <v>155</v>
      </c>
      <c r="J109" s="3">
        <v>16</v>
      </c>
      <c r="K109" s="3">
        <v>16</v>
      </c>
      <c r="L109" s="3">
        <v>132</v>
      </c>
      <c r="M109" s="3">
        <v>34</v>
      </c>
      <c r="N109" s="3">
        <v>2</v>
      </c>
      <c r="O109" s="5">
        <v>0.44950000000000001</v>
      </c>
      <c r="P109">
        <f t="shared" si="21"/>
        <v>-0.1017549180281376</v>
      </c>
      <c r="Q109">
        <f t="shared" si="22"/>
        <v>-3.6163638269439531E-2</v>
      </c>
      <c r="R109">
        <f t="shared" si="23"/>
        <v>-3.6163638269439531E-2</v>
      </c>
      <c r="S109">
        <f t="shared" si="24"/>
        <v>-8.3777656930508468E-2</v>
      </c>
      <c r="T109">
        <f t="shared" si="25"/>
        <v>-6.9617606477115068E-2</v>
      </c>
      <c r="U109">
        <f t="shared" si="26"/>
        <v>-0.29153480239970742</v>
      </c>
      <c r="V109">
        <f t="shared" si="27"/>
        <v>0.28075738698182379</v>
      </c>
      <c r="W109">
        <f t="shared" si="28"/>
        <v>18.457675487432574</v>
      </c>
      <c r="X109">
        <f t="shared" si="29"/>
        <v>0.23637697919589287</v>
      </c>
      <c r="Y109">
        <f t="shared" si="30"/>
        <v>0.96958678101365436</v>
      </c>
      <c r="Z109">
        <f t="shared" si="31"/>
        <v>5.3838956850337416</v>
      </c>
      <c r="AA109">
        <f t="shared" si="32"/>
        <v>163.82370133989949</v>
      </c>
      <c r="AB109">
        <f t="shared" si="33"/>
        <v>0.23637697919589287</v>
      </c>
      <c r="AC109">
        <f t="shared" si="34"/>
        <v>2</v>
      </c>
    </row>
    <row r="110" spans="6:29">
      <c r="F110">
        <v>96</v>
      </c>
      <c r="G110" s="3" t="s">
        <v>1106</v>
      </c>
      <c r="H110" s="3"/>
      <c r="I110" s="3">
        <v>149</v>
      </c>
      <c r="J110" s="3">
        <v>10</v>
      </c>
      <c r="K110" s="3">
        <v>10</v>
      </c>
      <c r="L110" s="3">
        <v>143</v>
      </c>
      <c r="M110" s="3">
        <v>36</v>
      </c>
      <c r="N110" s="3">
        <v>3</v>
      </c>
      <c r="O110" s="5">
        <v>0.53500000000000003</v>
      </c>
      <c r="P110">
        <f t="shared" si="21"/>
        <v>-0.11280849795606726</v>
      </c>
      <c r="Q110">
        <f t="shared" si="22"/>
        <v>-0.16166123702068383</v>
      </c>
      <c r="R110">
        <f t="shared" si="23"/>
        <v>-0.16166123702068383</v>
      </c>
      <c r="S110">
        <f t="shared" si="24"/>
        <v>-5.8674219505048066E-2</v>
      </c>
      <c r="T110">
        <f t="shared" si="25"/>
        <v>-5.0142877344954775E-2</v>
      </c>
      <c r="U110">
        <f t="shared" si="26"/>
        <v>-0.28399085467134738</v>
      </c>
      <c r="V110">
        <f t="shared" si="27"/>
        <v>0.36732690540969903</v>
      </c>
      <c r="W110">
        <f t="shared" si="28"/>
        <v>17.629845817374928</v>
      </c>
      <c r="X110">
        <f t="shared" si="29"/>
        <v>0.16609112679894403</v>
      </c>
      <c r="Y110">
        <f t="shared" si="30"/>
        <v>1.1566092859885297</v>
      </c>
      <c r="Z110">
        <f t="shared" si="31"/>
        <v>5.7596498475883902</v>
      </c>
      <c r="AA110">
        <f t="shared" si="32"/>
        <v>166.08574744695153</v>
      </c>
      <c r="AB110">
        <f t="shared" si="33"/>
        <v>0.16609112679894403</v>
      </c>
      <c r="AC110">
        <f t="shared" si="34"/>
        <v>2</v>
      </c>
    </row>
    <row r="111" spans="6:29">
      <c r="F111">
        <v>97</v>
      </c>
      <c r="G111" s="3" t="s">
        <v>1111</v>
      </c>
      <c r="H111" s="3"/>
      <c r="I111" s="3">
        <v>46</v>
      </c>
      <c r="J111" s="3">
        <v>8</v>
      </c>
      <c r="K111" s="3">
        <v>8</v>
      </c>
      <c r="L111" s="3">
        <v>36</v>
      </c>
      <c r="M111" s="3">
        <v>14</v>
      </c>
      <c r="N111" s="3">
        <v>10</v>
      </c>
      <c r="O111" s="5">
        <v>0.54200000000000004</v>
      </c>
      <c r="P111">
        <f t="shared" si="21"/>
        <v>-0.30256162005219317</v>
      </c>
      <c r="Q111">
        <f t="shared" si="22"/>
        <v>-0.20349376993776525</v>
      </c>
      <c r="R111">
        <f t="shared" si="23"/>
        <v>-0.20349376993776525</v>
      </c>
      <c r="S111">
        <f t="shared" si="24"/>
        <v>-0.30286220173452655</v>
      </c>
      <c r="T111">
        <f t="shared" si="25"/>
        <v>-0.26436489779871797</v>
      </c>
      <c r="U111">
        <f t="shared" si="26"/>
        <v>-0.23118322057282725</v>
      </c>
      <c r="V111">
        <f t="shared" si="27"/>
        <v>0.37441446832192271</v>
      </c>
      <c r="W111">
        <f t="shared" si="28"/>
        <v>17.369739445129138</v>
      </c>
      <c r="X111">
        <f t="shared" si="29"/>
        <v>8.1448255464001612E-2</v>
      </c>
      <c r="Y111">
        <f t="shared" si="30"/>
        <v>1.1150089726283781</v>
      </c>
      <c r="Z111">
        <f t="shared" si="31"/>
        <v>6.4459637617681231</v>
      </c>
      <c r="AA111">
        <f t="shared" si="32"/>
        <v>174.13143403701932</v>
      </c>
      <c r="AB111">
        <f t="shared" si="33"/>
        <v>8.1448255464001612E-2</v>
      </c>
      <c r="AC111">
        <f t="shared" si="34"/>
        <v>2</v>
      </c>
    </row>
    <row r="112" spans="6:29">
      <c r="F112">
        <v>98</v>
      </c>
      <c r="G112" s="3" t="s">
        <v>1106</v>
      </c>
      <c r="H112" s="3"/>
      <c r="I112" s="3">
        <v>240</v>
      </c>
      <c r="J112" s="3">
        <v>22</v>
      </c>
      <c r="K112" s="3">
        <v>22</v>
      </c>
      <c r="L112" s="3">
        <v>218</v>
      </c>
      <c r="M112" s="3">
        <v>32</v>
      </c>
      <c r="N112" s="3">
        <v>20</v>
      </c>
      <c r="O112" s="5">
        <v>1.0355000000000001</v>
      </c>
      <c r="P112">
        <f t="shared" si="21"/>
        <v>5.4837464284199326E-2</v>
      </c>
      <c r="Q112">
        <f t="shared" si="22"/>
        <v>8.9333960481804753E-2</v>
      </c>
      <c r="R112">
        <f t="shared" si="23"/>
        <v>8.9333960481804753E-2</v>
      </c>
      <c r="S112">
        <f t="shared" si="24"/>
        <v>0.11248558112309104</v>
      </c>
      <c r="T112">
        <f t="shared" si="25"/>
        <v>-8.9092335609275361E-2</v>
      </c>
      <c r="U112">
        <f t="shared" si="26"/>
        <v>-0.15574374328922702</v>
      </c>
      <c r="V112">
        <f t="shared" si="27"/>
        <v>0.87408765363369378</v>
      </c>
      <c r="W112">
        <f t="shared" si="28"/>
        <v>14.176360537507479</v>
      </c>
      <c r="X112">
        <f t="shared" si="29"/>
        <v>1.0377081613516823</v>
      </c>
      <c r="Y112">
        <f t="shared" si="30"/>
        <v>2.6308690533649752</v>
      </c>
      <c r="Z112">
        <f t="shared" si="31"/>
        <v>5.3095544673598702</v>
      </c>
      <c r="AA112">
        <f t="shared" si="32"/>
        <v>157.31369526169567</v>
      </c>
      <c r="AB112">
        <f t="shared" si="33"/>
        <v>1.0377081613516823</v>
      </c>
      <c r="AC112">
        <f t="shared" si="34"/>
        <v>2</v>
      </c>
    </row>
    <row r="113" spans="6:29">
      <c r="F113">
        <v>99</v>
      </c>
      <c r="G113" s="3" t="s">
        <v>1104</v>
      </c>
      <c r="H113" s="3"/>
      <c r="I113" s="3">
        <v>34</v>
      </c>
      <c r="J113" s="3">
        <v>2</v>
      </c>
      <c r="K113" s="3">
        <v>2</v>
      </c>
      <c r="L113" s="3">
        <v>32</v>
      </c>
      <c r="M113" s="3">
        <v>10</v>
      </c>
      <c r="N113" s="3">
        <v>5</v>
      </c>
      <c r="O113" s="5">
        <v>1.1035999999999999</v>
      </c>
      <c r="P113">
        <f t="shared" si="21"/>
        <v>-0.32466877990805248</v>
      </c>
      <c r="Q113">
        <f t="shared" si="22"/>
        <v>-0.32899136868900952</v>
      </c>
      <c r="R113">
        <f t="shared" si="23"/>
        <v>-0.32899136868900952</v>
      </c>
      <c r="S113">
        <f t="shared" si="24"/>
        <v>-0.31199072443469394</v>
      </c>
      <c r="T113">
        <f t="shared" si="25"/>
        <v>-0.30331435606303853</v>
      </c>
      <c r="U113">
        <f t="shared" si="26"/>
        <v>-0.26890295921462737</v>
      </c>
      <c r="V113">
        <f t="shared" si="27"/>
        <v>0.94303951567975564</v>
      </c>
      <c r="W113">
        <f t="shared" si="28"/>
        <v>12.921216137998426</v>
      </c>
      <c r="X113">
        <f t="shared" si="29"/>
        <v>0.63468150936233547</v>
      </c>
      <c r="Y113">
        <f t="shared" si="30"/>
        <v>2.7047682553990655</v>
      </c>
      <c r="Z113">
        <f t="shared" si="31"/>
        <v>8.125708687337891</v>
      </c>
      <c r="AA113">
        <f t="shared" si="32"/>
        <v>178.67706851882934</v>
      </c>
      <c r="AB113">
        <f t="shared" si="33"/>
        <v>0.63468150936233547</v>
      </c>
      <c r="AC113">
        <f t="shared" si="34"/>
        <v>2</v>
      </c>
    </row>
    <row r="114" spans="6:29">
      <c r="F114">
        <v>100</v>
      </c>
      <c r="G114" s="3" t="s">
        <v>2857</v>
      </c>
      <c r="H114" s="3"/>
      <c r="I114" s="3">
        <v>34</v>
      </c>
      <c r="J114" s="3">
        <v>2</v>
      </c>
      <c r="K114" s="3">
        <v>2</v>
      </c>
      <c r="L114" s="3">
        <v>32</v>
      </c>
      <c r="M114" s="3">
        <v>10</v>
      </c>
      <c r="N114" s="3">
        <v>5</v>
      </c>
      <c r="O114" s="5">
        <v>1.1035999999999999</v>
      </c>
      <c r="P114">
        <f t="shared" si="21"/>
        <v>-0.32466877990805248</v>
      </c>
      <c r="Q114">
        <f t="shared" si="22"/>
        <v>-0.32899136868900952</v>
      </c>
      <c r="R114">
        <f t="shared" si="23"/>
        <v>-0.32899136868900952</v>
      </c>
      <c r="S114">
        <f t="shared" si="24"/>
        <v>-0.31199072443469394</v>
      </c>
      <c r="T114">
        <f t="shared" si="25"/>
        <v>-0.30331435606303853</v>
      </c>
      <c r="U114">
        <f t="shared" si="26"/>
        <v>-0.26890295921462737</v>
      </c>
      <c r="V114">
        <f t="shared" si="27"/>
        <v>0.94303951567975564</v>
      </c>
      <c r="W114">
        <f t="shared" si="28"/>
        <v>12.921216137998426</v>
      </c>
      <c r="X114">
        <f t="shared" si="29"/>
        <v>0.63468150936233547</v>
      </c>
      <c r="Y114">
        <f t="shared" si="30"/>
        <v>2.7047682553990655</v>
      </c>
      <c r="Z114">
        <f t="shared" si="31"/>
        <v>8.125708687337891</v>
      </c>
      <c r="AA114">
        <f t="shared" si="32"/>
        <v>178.67706851882934</v>
      </c>
      <c r="AB114">
        <f t="shared" si="33"/>
        <v>0.63468150936233547</v>
      </c>
      <c r="AC114">
        <f t="shared" si="34"/>
        <v>2</v>
      </c>
    </row>
    <row r="115" spans="6:29">
      <c r="F115">
        <v>101</v>
      </c>
      <c r="G115" s="3" t="s">
        <v>1102</v>
      </c>
      <c r="H115" s="3"/>
      <c r="I115" s="3">
        <v>65</v>
      </c>
      <c r="J115" s="3">
        <v>4</v>
      </c>
      <c r="K115" s="3">
        <v>4</v>
      </c>
      <c r="L115" s="3">
        <v>48</v>
      </c>
      <c r="M115" s="3">
        <v>12</v>
      </c>
      <c r="N115" s="3">
        <v>20</v>
      </c>
      <c r="O115" s="5">
        <v>1.2464999999999999</v>
      </c>
      <c r="P115">
        <f t="shared" si="21"/>
        <v>-0.26755861694708255</v>
      </c>
      <c r="Q115">
        <f t="shared" si="22"/>
        <v>-0.28715883577192813</v>
      </c>
      <c r="R115">
        <f t="shared" si="23"/>
        <v>-0.28715883577192813</v>
      </c>
      <c r="S115">
        <f t="shared" si="24"/>
        <v>-0.27547663363402425</v>
      </c>
      <c r="T115">
        <f t="shared" si="25"/>
        <v>-0.28383962693087822</v>
      </c>
      <c r="U115">
        <f t="shared" si="26"/>
        <v>-0.15574374328922702</v>
      </c>
      <c r="V115">
        <f t="shared" si="27"/>
        <v>1.0877270499878653</v>
      </c>
      <c r="W115">
        <f t="shared" si="28"/>
        <v>11.930276042683474</v>
      </c>
      <c r="X115">
        <f t="shared" si="29"/>
        <v>0.85506818040211119</v>
      </c>
      <c r="Y115">
        <f t="shared" si="30"/>
        <v>3.1319174386078141</v>
      </c>
      <c r="Z115">
        <f t="shared" si="31"/>
        <v>7.7675834609824692</v>
      </c>
      <c r="AA115">
        <f t="shared" si="32"/>
        <v>175.95911799152148</v>
      </c>
      <c r="AB115">
        <f t="shared" si="33"/>
        <v>0.85506818040211119</v>
      </c>
      <c r="AC115">
        <f t="shared" si="34"/>
        <v>2</v>
      </c>
    </row>
    <row r="116" spans="6:29">
      <c r="F116">
        <v>102</v>
      </c>
      <c r="G116" s="3" t="s">
        <v>2855</v>
      </c>
      <c r="H116" s="3"/>
      <c r="I116" s="3">
        <v>65</v>
      </c>
      <c r="J116" s="3">
        <v>4</v>
      </c>
      <c r="K116" s="3">
        <v>4</v>
      </c>
      <c r="L116" s="3">
        <v>48</v>
      </c>
      <c r="M116" s="3">
        <v>12</v>
      </c>
      <c r="N116" s="3">
        <v>20</v>
      </c>
      <c r="O116" s="5">
        <v>1.2464999999999999</v>
      </c>
      <c r="P116">
        <f t="shared" si="21"/>
        <v>-0.26755861694708255</v>
      </c>
      <c r="Q116">
        <f t="shared" si="22"/>
        <v>-0.28715883577192813</v>
      </c>
      <c r="R116">
        <f t="shared" si="23"/>
        <v>-0.28715883577192813</v>
      </c>
      <c r="S116">
        <f t="shared" si="24"/>
        <v>-0.27547663363402425</v>
      </c>
      <c r="T116">
        <f t="shared" si="25"/>
        <v>-0.28383962693087822</v>
      </c>
      <c r="U116">
        <f t="shared" si="26"/>
        <v>-0.15574374328922702</v>
      </c>
      <c r="V116">
        <f t="shared" si="27"/>
        <v>1.0877270499878653</v>
      </c>
      <c r="W116">
        <f t="shared" si="28"/>
        <v>11.930276042683474</v>
      </c>
      <c r="X116">
        <f t="shared" si="29"/>
        <v>0.85506818040211119</v>
      </c>
      <c r="Y116">
        <f t="shared" si="30"/>
        <v>3.1319174386078141</v>
      </c>
      <c r="Z116">
        <f t="shared" si="31"/>
        <v>7.7675834609824692</v>
      </c>
      <c r="AA116">
        <f t="shared" si="32"/>
        <v>175.95911799152148</v>
      </c>
      <c r="AB116">
        <f t="shared" si="33"/>
        <v>0.85506818040211119</v>
      </c>
      <c r="AC116">
        <f t="shared" si="34"/>
        <v>2</v>
      </c>
    </row>
    <row r="117" spans="6:29">
      <c r="F117">
        <v>103</v>
      </c>
      <c r="G117" s="3" t="s">
        <v>2852</v>
      </c>
      <c r="H117" s="3"/>
      <c r="I117" s="3">
        <v>53</v>
      </c>
      <c r="J117" s="3">
        <v>8</v>
      </c>
      <c r="K117" s="3">
        <v>8</v>
      </c>
      <c r="L117" s="3">
        <v>47</v>
      </c>
      <c r="M117" s="3">
        <v>11</v>
      </c>
      <c r="N117" s="3">
        <v>2</v>
      </c>
      <c r="O117" s="5">
        <v>1.345</v>
      </c>
      <c r="P117">
        <f t="shared" si="21"/>
        <v>-0.28966577680294192</v>
      </c>
      <c r="Q117">
        <f t="shared" si="22"/>
        <v>-0.20349376993776525</v>
      </c>
      <c r="R117">
        <f t="shared" si="23"/>
        <v>-0.20349376993776525</v>
      </c>
      <c r="S117">
        <f t="shared" si="24"/>
        <v>-0.2777587643090661</v>
      </c>
      <c r="T117">
        <f t="shared" si="25"/>
        <v>-0.29357699149695837</v>
      </c>
      <c r="U117">
        <f t="shared" si="26"/>
        <v>-0.29153480239970742</v>
      </c>
      <c r="V117">
        <f t="shared" si="27"/>
        <v>1.1874591852527274</v>
      </c>
      <c r="W117">
        <f t="shared" si="28"/>
        <v>11.258725134549389</v>
      </c>
      <c r="X117">
        <f t="shared" si="29"/>
        <v>1.0887639265974012</v>
      </c>
      <c r="Y117">
        <f t="shared" si="30"/>
        <v>3.4497500648801567</v>
      </c>
      <c r="Z117">
        <f t="shared" si="31"/>
        <v>8.3182680298811231</v>
      </c>
      <c r="AA117">
        <f t="shared" si="32"/>
        <v>175.67758195921493</v>
      </c>
      <c r="AB117">
        <f t="shared" si="33"/>
        <v>1.0887639265974012</v>
      </c>
      <c r="AC117">
        <f t="shared" si="34"/>
        <v>2</v>
      </c>
    </row>
    <row r="118" spans="6:29">
      <c r="F118">
        <v>104</v>
      </c>
      <c r="G118" s="3" t="s">
        <v>1100</v>
      </c>
      <c r="H118" s="3"/>
      <c r="I118" s="3">
        <v>70</v>
      </c>
      <c r="J118" s="3">
        <v>1</v>
      </c>
      <c r="K118" s="3">
        <v>1</v>
      </c>
      <c r="L118" s="3">
        <v>67</v>
      </c>
      <c r="M118" s="3">
        <v>15</v>
      </c>
      <c r="N118" s="3">
        <v>4</v>
      </c>
      <c r="O118" s="5">
        <v>2.2359</v>
      </c>
      <c r="P118">
        <f t="shared" si="21"/>
        <v>-0.25834730034047454</v>
      </c>
      <c r="Q118">
        <f t="shared" si="22"/>
        <v>-0.34990763514755024</v>
      </c>
      <c r="R118">
        <f t="shared" si="23"/>
        <v>-0.34990763514755024</v>
      </c>
      <c r="S118">
        <f t="shared" si="24"/>
        <v>-0.23211615080822903</v>
      </c>
      <c r="T118">
        <f t="shared" si="25"/>
        <v>-0.25462753323263781</v>
      </c>
      <c r="U118">
        <f t="shared" si="26"/>
        <v>-0.2764469069429874</v>
      </c>
      <c r="V118">
        <f t="shared" si="27"/>
        <v>2.0895034421813126</v>
      </c>
      <c r="W118">
        <f t="shared" si="28"/>
        <v>6.0104317791372797</v>
      </c>
      <c r="X118">
        <f t="shared" si="29"/>
        <v>3.7066719817262377</v>
      </c>
      <c r="Y118">
        <f t="shared" si="30"/>
        <v>7.681126526702899</v>
      </c>
      <c r="Z118">
        <f t="shared" si="31"/>
        <v>11.989792960711753</v>
      </c>
      <c r="AA118">
        <f t="shared" si="32"/>
        <v>180.30688287096675</v>
      </c>
      <c r="AB118">
        <f t="shared" si="33"/>
        <v>3.7066719817262377</v>
      </c>
      <c r="AC118">
        <f t="shared" si="34"/>
        <v>2</v>
      </c>
    </row>
    <row r="119" spans="6:29">
      <c r="F119">
        <v>105</v>
      </c>
      <c r="G119" s="3" t="s">
        <v>1098</v>
      </c>
      <c r="H119" s="3"/>
      <c r="I119" s="3">
        <v>139</v>
      </c>
      <c r="J119" s="3">
        <v>16</v>
      </c>
      <c r="K119" s="3">
        <v>16</v>
      </c>
      <c r="L119" s="3">
        <v>77</v>
      </c>
      <c r="M119" s="3">
        <v>34</v>
      </c>
      <c r="N119" s="3">
        <v>40</v>
      </c>
      <c r="O119" s="5">
        <v>2.4578000000000002</v>
      </c>
      <c r="P119">
        <f t="shared" si="21"/>
        <v>-0.13123113116928337</v>
      </c>
      <c r="Q119">
        <f t="shared" si="22"/>
        <v>-3.6163638269439531E-2</v>
      </c>
      <c r="R119">
        <f t="shared" si="23"/>
        <v>-3.6163638269439531E-2</v>
      </c>
      <c r="S119">
        <f t="shared" si="24"/>
        <v>-0.20929484405781049</v>
      </c>
      <c r="T119">
        <f t="shared" si="25"/>
        <v>-6.9617606477115068E-2</v>
      </c>
      <c r="U119">
        <f t="shared" si="26"/>
        <v>-4.8647887220265446E-3</v>
      </c>
      <c r="V119">
        <f t="shared" si="27"/>
        <v>2.3141791864988042</v>
      </c>
      <c r="W119">
        <f t="shared" si="28"/>
        <v>5.3057443537165216</v>
      </c>
      <c r="X119">
        <f t="shared" si="29"/>
        <v>4.8013432681219772</v>
      </c>
      <c r="Y119">
        <f t="shared" si="30"/>
        <v>8.9122446820581764</v>
      </c>
      <c r="Z119">
        <f t="shared" si="31"/>
        <v>10.781534889813674</v>
      </c>
      <c r="AA119">
        <f t="shared" si="32"/>
        <v>168.81352982170324</v>
      </c>
      <c r="AB119">
        <f t="shared" si="33"/>
        <v>4.8013432681219772</v>
      </c>
      <c r="AC119">
        <f t="shared" si="34"/>
        <v>2</v>
      </c>
    </row>
    <row r="120" spans="6:29">
      <c r="F120">
        <v>106</v>
      </c>
      <c r="G120" s="3" t="s">
        <v>2850</v>
      </c>
      <c r="H120" s="3"/>
      <c r="I120" s="3">
        <v>65</v>
      </c>
      <c r="J120" s="3">
        <v>10</v>
      </c>
      <c r="K120" s="3">
        <v>10</v>
      </c>
      <c r="L120" s="3">
        <v>58</v>
      </c>
      <c r="M120" s="3">
        <v>15</v>
      </c>
      <c r="N120" s="3">
        <v>1</v>
      </c>
      <c r="O120" s="5">
        <v>3.1703999999999999</v>
      </c>
      <c r="P120">
        <f t="shared" si="21"/>
        <v>-0.26755861694708255</v>
      </c>
      <c r="Q120">
        <f t="shared" si="22"/>
        <v>-0.16166123702068383</v>
      </c>
      <c r="R120">
        <f t="shared" si="23"/>
        <v>-0.16166123702068383</v>
      </c>
      <c r="S120">
        <f t="shared" si="24"/>
        <v>-0.2526553268836057</v>
      </c>
      <c r="T120">
        <f t="shared" si="25"/>
        <v>-0.25462753323263781</v>
      </c>
      <c r="U120">
        <f t="shared" si="26"/>
        <v>-0.29907875012806745</v>
      </c>
      <c r="V120">
        <f t="shared" si="27"/>
        <v>3.0356930909631767</v>
      </c>
      <c r="W120">
        <f t="shared" si="28"/>
        <v>2.3233967889382892</v>
      </c>
      <c r="X120">
        <f t="shared" si="29"/>
        <v>8.2804603828344199</v>
      </c>
      <c r="Y120">
        <f t="shared" si="30"/>
        <v>13.6550449751693</v>
      </c>
      <c r="Z120">
        <f t="shared" si="31"/>
        <v>16.794198866338888</v>
      </c>
      <c r="AA120">
        <f t="shared" si="32"/>
        <v>181.48681357989341</v>
      </c>
      <c r="AB120">
        <f t="shared" si="33"/>
        <v>2.3233967889382892</v>
      </c>
      <c r="AC120">
        <f t="shared" si="34"/>
        <v>1</v>
      </c>
    </row>
    <row r="121" spans="6:29">
      <c r="F121">
        <v>107</v>
      </c>
      <c r="G121" s="3" t="s">
        <v>1096</v>
      </c>
      <c r="H121" s="3"/>
      <c r="I121" s="3">
        <v>29</v>
      </c>
      <c r="J121" s="3">
        <v>2</v>
      </c>
      <c r="K121" s="3">
        <v>2</v>
      </c>
      <c r="L121" s="3">
        <v>27</v>
      </c>
      <c r="M121" s="3">
        <v>10</v>
      </c>
      <c r="N121" s="3">
        <v>2</v>
      </c>
      <c r="O121" s="5">
        <v>4.6536999999999997</v>
      </c>
      <c r="P121">
        <f t="shared" si="21"/>
        <v>-0.33388009651466055</v>
      </c>
      <c r="Q121">
        <f t="shared" si="22"/>
        <v>-0.32899136868900952</v>
      </c>
      <c r="R121">
        <f t="shared" si="23"/>
        <v>-0.32899136868900952</v>
      </c>
      <c r="S121">
        <f t="shared" si="24"/>
        <v>-0.32340137780990325</v>
      </c>
      <c r="T121">
        <f t="shared" si="25"/>
        <v>-0.30331435606303853</v>
      </c>
      <c r="U121">
        <f t="shared" si="26"/>
        <v>-0.29153480239970742</v>
      </c>
      <c r="V121">
        <f t="shared" si="27"/>
        <v>4.5375476720633792</v>
      </c>
      <c r="W121">
        <f t="shared" si="28"/>
        <v>0</v>
      </c>
      <c r="X121">
        <f t="shared" si="29"/>
        <v>19.123395782473416</v>
      </c>
      <c r="Y121">
        <f t="shared" si="30"/>
        <v>27.116842284868415</v>
      </c>
      <c r="Z121">
        <f t="shared" si="31"/>
        <v>29.659078272770973</v>
      </c>
      <c r="AA121">
        <f t="shared" si="32"/>
        <v>198.52308524686012</v>
      </c>
      <c r="AB121">
        <f t="shared" si="33"/>
        <v>0</v>
      </c>
      <c r="AC121">
        <f t="shared" si="3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5E473-3CBD-F140-BFE8-7A0A82F74394}">
  <dimension ref="F2:AM121"/>
  <sheetViews>
    <sheetView topLeftCell="AK18" zoomScale="88" workbookViewId="0">
      <selection activeCell="AX61" sqref="AX61"/>
    </sheetView>
  </sheetViews>
  <sheetFormatPr baseColWidth="10" defaultRowHeight="16"/>
  <cols>
    <col min="7" max="7" width="16.1640625" customWidth="1"/>
    <col min="25" max="25" width="12.6640625" bestFit="1" customWidth="1"/>
    <col min="28" max="28" width="17.83203125" customWidth="1"/>
    <col min="29" max="29" width="12.6640625" customWidth="1"/>
    <col min="30" max="30" width="12.5" customWidth="1"/>
    <col min="32" max="32" width="12.83203125" customWidth="1"/>
    <col min="33" max="33" width="11.5" customWidth="1"/>
    <col min="34" max="34" width="12.33203125" customWidth="1"/>
  </cols>
  <sheetData>
    <row r="2" spans="6:39">
      <c r="G2" s="12"/>
      <c r="H2" s="12" t="s">
        <v>4236</v>
      </c>
      <c r="I2" s="12">
        <v>11</v>
      </c>
      <c r="J2" s="12">
        <v>12</v>
      </c>
      <c r="K2" s="12">
        <v>13</v>
      </c>
      <c r="L2" s="12">
        <v>14</v>
      </c>
      <c r="M2" s="12">
        <v>15</v>
      </c>
      <c r="N2" s="12">
        <v>16</v>
      </c>
      <c r="O2" s="12">
        <v>17</v>
      </c>
    </row>
    <row r="3" spans="6:39" ht="51">
      <c r="G3" s="12" t="s">
        <v>4238</v>
      </c>
      <c r="H3" s="12" t="s">
        <v>4237</v>
      </c>
      <c r="I3" s="12" t="s">
        <v>4239</v>
      </c>
      <c r="J3" s="12" t="s">
        <v>4240</v>
      </c>
      <c r="K3" s="12" t="s">
        <v>4241</v>
      </c>
      <c r="L3" s="12" t="s">
        <v>4242</v>
      </c>
      <c r="M3" s="12" t="s">
        <v>4243</v>
      </c>
      <c r="N3" s="12" t="s">
        <v>4244</v>
      </c>
      <c r="O3" s="12" t="s">
        <v>4245</v>
      </c>
      <c r="Q3" s="12" t="s">
        <v>4239</v>
      </c>
      <c r="R3" s="12" t="s">
        <v>4240</v>
      </c>
      <c r="S3" s="12" t="s">
        <v>4242</v>
      </c>
      <c r="T3" s="12" t="s">
        <v>4243</v>
      </c>
      <c r="U3" s="12" t="s">
        <v>4244</v>
      </c>
      <c r="V3" s="12" t="s">
        <v>4245</v>
      </c>
      <c r="W3" s="12"/>
      <c r="AB3" s="16" t="s">
        <v>4258</v>
      </c>
      <c r="AC3" s="16" t="s">
        <v>4259</v>
      </c>
      <c r="AD3" s="16" t="s">
        <v>4239</v>
      </c>
      <c r="AE3" s="16" t="s">
        <v>4240</v>
      </c>
      <c r="AF3" s="16" t="s">
        <v>4242</v>
      </c>
      <c r="AG3" s="16" t="s">
        <v>4261</v>
      </c>
      <c r="AH3" s="16" t="s">
        <v>4260</v>
      </c>
      <c r="AI3" s="16" t="s">
        <v>4245</v>
      </c>
    </row>
    <row r="4" spans="6:39" ht="17">
      <c r="G4" t="str">
        <f>VLOOKUP(H4,$F$15:$V$121,2)</f>
        <v>FinTech Sandbox</v>
      </c>
      <c r="H4" s="1">
        <v>107.00000000000001</v>
      </c>
      <c r="I4">
        <f t="shared" ref="I4:J8" si="0">VLOOKUP($H4,$F$15:$V$121,I$2)</f>
        <v>-0.33388009651466055</v>
      </c>
      <c r="J4">
        <f t="shared" si="0"/>
        <v>-0.32899136868900952</v>
      </c>
      <c r="L4">
        <f t="shared" ref="L4:O8" si="1">VLOOKUP($H4,$F$15:$V$121,L$2)</f>
        <v>-0.32340137780990325</v>
      </c>
      <c r="M4">
        <f t="shared" si="1"/>
        <v>-0.30331435606303853</v>
      </c>
      <c r="N4">
        <f t="shared" si="1"/>
        <v>-0.29153480239970742</v>
      </c>
      <c r="O4">
        <f t="shared" si="1"/>
        <v>4.5375476720633792</v>
      </c>
      <c r="Q4" t="s">
        <v>4251</v>
      </c>
      <c r="R4" t="s">
        <v>4251</v>
      </c>
      <c r="S4" t="s">
        <v>4251</v>
      </c>
      <c r="T4" t="s">
        <v>4251</v>
      </c>
      <c r="U4" t="s">
        <v>4251</v>
      </c>
      <c r="V4" t="s">
        <v>4252</v>
      </c>
      <c r="W4" t="s">
        <v>4255</v>
      </c>
      <c r="AB4" s="14" t="s">
        <v>1096</v>
      </c>
      <c r="AC4" s="14">
        <v>107.00000000000001</v>
      </c>
      <c r="AD4" s="15">
        <v>-0.33388009651466055</v>
      </c>
      <c r="AE4" s="15">
        <v>-0.32899136868900952</v>
      </c>
      <c r="AF4" s="15">
        <v>-0.32340137780990325</v>
      </c>
      <c r="AG4" s="15">
        <v>-0.30331435606303853</v>
      </c>
      <c r="AH4" s="15">
        <v>-0.29153480239970742</v>
      </c>
      <c r="AI4" s="15">
        <v>4.5375476720633792</v>
      </c>
    </row>
    <row r="5" spans="6:39" ht="51">
      <c r="G5" t="str">
        <f>VLOOKUP(H5,$F$15:$V$121,2)</f>
        <v>IDEA Northeastern University's Venture Accelerator</v>
      </c>
      <c r="H5" s="1">
        <v>60</v>
      </c>
      <c r="I5">
        <f t="shared" si="0"/>
        <v>1.6815559770111816</v>
      </c>
      <c r="J5">
        <f t="shared" si="0"/>
        <v>1.5743888790381955</v>
      </c>
      <c r="L5">
        <f t="shared" si="1"/>
        <v>1.7282340990527243</v>
      </c>
      <c r="M5">
        <f t="shared" si="1"/>
        <v>0.96254303752738024</v>
      </c>
      <c r="N5">
        <f t="shared" si="1"/>
        <v>0.13092627038845386</v>
      </c>
      <c r="O5">
        <f t="shared" si="1"/>
        <v>-0.32988678335562122</v>
      </c>
      <c r="Q5" t="s">
        <v>4252</v>
      </c>
      <c r="R5" t="s">
        <v>4252</v>
      </c>
      <c r="S5" t="s">
        <v>4252</v>
      </c>
      <c r="T5" t="s">
        <v>4252</v>
      </c>
      <c r="U5" t="s">
        <v>4252</v>
      </c>
      <c r="V5" t="s">
        <v>4251</v>
      </c>
      <c r="W5" t="s">
        <v>4257</v>
      </c>
      <c r="AB5" s="10" t="s">
        <v>3895</v>
      </c>
      <c r="AC5" s="10">
        <v>60</v>
      </c>
      <c r="AD5" s="13">
        <v>1.6815559770111816</v>
      </c>
      <c r="AE5" s="13">
        <v>1.5743888790381955</v>
      </c>
      <c r="AF5" s="13">
        <v>1.7282340990527243</v>
      </c>
      <c r="AG5" s="13">
        <v>0.96254303752738024</v>
      </c>
      <c r="AH5" s="13">
        <v>0.13092627038845386</v>
      </c>
      <c r="AI5" s="13">
        <v>-0.32988678335562122</v>
      </c>
    </row>
    <row r="6" spans="6:39" ht="17">
      <c r="G6" t="str">
        <f>VLOOKUP(H6,$F$15:$V$121,2)</f>
        <v>BioGenerator</v>
      </c>
      <c r="H6" s="12">
        <v>96</v>
      </c>
      <c r="I6">
        <f t="shared" si="0"/>
        <v>-0.11280849795606726</v>
      </c>
      <c r="J6">
        <f t="shared" si="0"/>
        <v>-0.16166123702068383</v>
      </c>
      <c r="L6">
        <f t="shared" si="1"/>
        <v>-5.8674219505048066E-2</v>
      </c>
      <c r="M6">
        <f t="shared" si="1"/>
        <v>-5.0142877344954775E-2</v>
      </c>
      <c r="N6">
        <f t="shared" si="1"/>
        <v>-0.28399085467134738</v>
      </c>
      <c r="O6">
        <f t="shared" si="1"/>
        <v>0.36732690540969903</v>
      </c>
      <c r="Q6" t="s">
        <v>4251</v>
      </c>
      <c r="R6" t="s">
        <v>4251</v>
      </c>
      <c r="S6" t="s">
        <v>4251</v>
      </c>
      <c r="T6" t="s">
        <v>4251</v>
      </c>
      <c r="U6" t="s">
        <v>4251</v>
      </c>
      <c r="V6" t="s">
        <v>4252</v>
      </c>
      <c r="W6" t="s">
        <v>4253</v>
      </c>
      <c r="AB6" s="14" t="s">
        <v>1106</v>
      </c>
      <c r="AC6" s="14">
        <v>96</v>
      </c>
      <c r="AD6" s="15">
        <v>-0.11280849795606726</v>
      </c>
      <c r="AE6" s="15">
        <v>-0.16166123702068383</v>
      </c>
      <c r="AF6" s="15">
        <v>-5.8674219505048066E-2</v>
      </c>
      <c r="AG6" s="15">
        <v>-5.0142877344954775E-2</v>
      </c>
      <c r="AH6" s="15">
        <v>-0.28399085467134738</v>
      </c>
      <c r="AI6" s="15">
        <v>0.36732690540969903</v>
      </c>
    </row>
    <row r="7" spans="6:39" ht="17">
      <c r="G7" t="str">
        <f>VLOOKUP(H7,$F$15:$V$121,2)</f>
        <v>Nex Cubed</v>
      </c>
      <c r="H7" s="12">
        <v>81</v>
      </c>
      <c r="I7">
        <f t="shared" si="0"/>
        <v>-0.25282051037650971</v>
      </c>
      <c r="J7">
        <f t="shared" si="0"/>
        <v>-0.26624256931338741</v>
      </c>
      <c r="L7">
        <f t="shared" si="1"/>
        <v>-0.2731945029589824</v>
      </c>
      <c r="M7">
        <f t="shared" si="1"/>
        <v>-0.28383962693087822</v>
      </c>
      <c r="N7">
        <f t="shared" si="1"/>
        <v>-0.20100742965938714</v>
      </c>
      <c r="O7">
        <f t="shared" si="1"/>
        <v>-0.11796865228013251</v>
      </c>
      <c r="Q7" t="s">
        <v>4251</v>
      </c>
      <c r="R7" t="s">
        <v>4251</v>
      </c>
      <c r="S7" t="s">
        <v>4251</v>
      </c>
      <c r="T7" t="s">
        <v>4251</v>
      </c>
      <c r="U7" t="s">
        <v>4251</v>
      </c>
      <c r="V7" t="s">
        <v>4251</v>
      </c>
      <c r="W7" t="s">
        <v>4254</v>
      </c>
      <c r="AB7" s="10" t="s">
        <v>1124</v>
      </c>
      <c r="AC7" s="10">
        <v>81</v>
      </c>
      <c r="AD7" s="13">
        <v>-0.25282051037650971</v>
      </c>
      <c r="AE7" s="13">
        <v>-0.26624256931338741</v>
      </c>
      <c r="AF7" s="13">
        <v>-0.2731945029589824</v>
      </c>
      <c r="AG7" s="13">
        <v>-0.28383962693087822</v>
      </c>
      <c r="AH7" s="13">
        <v>-0.20100742965938714</v>
      </c>
      <c r="AI7" s="13">
        <v>-0.11796865228013251</v>
      </c>
    </row>
    <row r="8" spans="6:39" ht="17">
      <c r="G8" t="str">
        <f>VLOOKUP(H8,$F$15:$V$121,2)</f>
        <v>Acumen</v>
      </c>
      <c r="H8" s="12">
        <v>85</v>
      </c>
      <c r="I8">
        <f t="shared" si="0"/>
        <v>5.377136199582333</v>
      </c>
      <c r="J8">
        <f t="shared" si="0"/>
        <v>5.1929029763657395</v>
      </c>
      <c r="L8">
        <f t="shared" si="1"/>
        <v>5.5644957637980825</v>
      </c>
      <c r="M8">
        <f t="shared" si="1"/>
        <v>5.860437414265693</v>
      </c>
      <c r="N8">
        <f t="shared" si="1"/>
        <v>3.1711372049175433</v>
      </c>
      <c r="O8">
        <f t="shared" si="1"/>
        <v>3.4717703028915248E-2</v>
      </c>
      <c r="Q8" t="s">
        <v>4252</v>
      </c>
      <c r="R8" t="s">
        <v>4252</v>
      </c>
      <c r="S8" t="s">
        <v>4252</v>
      </c>
      <c r="T8" t="s">
        <v>4252</v>
      </c>
      <c r="U8" t="s">
        <v>4252</v>
      </c>
      <c r="V8" t="s">
        <v>4252</v>
      </c>
      <c r="W8" t="s">
        <v>4256</v>
      </c>
      <c r="AB8" s="14" t="s">
        <v>4105</v>
      </c>
      <c r="AC8" s="14">
        <v>85</v>
      </c>
      <c r="AD8" s="15">
        <v>5.377136199582333</v>
      </c>
      <c r="AE8" s="15">
        <v>5.1929029763657395</v>
      </c>
      <c r="AF8" s="15">
        <v>5.5644957637980825</v>
      </c>
      <c r="AG8" s="15">
        <v>5.860437414265693</v>
      </c>
      <c r="AH8" s="15">
        <v>3.1711372049175433</v>
      </c>
      <c r="AI8" s="15">
        <v>3.4717703028915248E-2</v>
      </c>
    </row>
    <row r="11" spans="6:39">
      <c r="G11" t="s">
        <v>4230</v>
      </c>
      <c r="I11">
        <f>AVERAGE(I15:I121)</f>
        <v>210.2336448598131</v>
      </c>
      <c r="J11">
        <f t="shared" ref="J11:O11" si="2">AVERAGE(J15:J121)</f>
        <v>17.728971962616821</v>
      </c>
      <c r="L11">
        <f t="shared" si="2"/>
        <v>168.71028037383178</v>
      </c>
      <c r="M11">
        <f t="shared" si="2"/>
        <v>41.149532710280376</v>
      </c>
      <c r="N11">
        <f t="shared" si="2"/>
        <v>40.644859813084111</v>
      </c>
      <c r="O11">
        <f t="shared" si="2"/>
        <v>0.17221121495327105</v>
      </c>
    </row>
    <row r="12" spans="6:39">
      <c r="G12" t="s">
        <v>4231</v>
      </c>
      <c r="I12">
        <f>STDEV(I15:I121)</f>
        <v>542.81056808025448</v>
      </c>
      <c r="J12">
        <f t="shared" ref="J12:O12" si="3">STDEV(J15:J121)</f>
        <v>47.809679704652602</v>
      </c>
      <c r="L12">
        <f t="shared" si="3"/>
        <v>438.1870025833029</v>
      </c>
      <c r="M12">
        <f t="shared" si="3"/>
        <v>102.69719216259746</v>
      </c>
      <c r="N12">
        <f t="shared" si="3"/>
        <v>132.55659185451299</v>
      </c>
      <c r="O12">
        <f t="shared" si="3"/>
        <v>0.98764555414771904</v>
      </c>
    </row>
    <row r="13" spans="6:39">
      <c r="AA13" t="s">
        <v>4250</v>
      </c>
      <c r="AB13">
        <f>SUM(AB15:AB121)</f>
        <v>115.25370506732042</v>
      </c>
    </row>
    <row r="14" spans="6:39" ht="68">
      <c r="F14" s="10" t="s">
        <v>4229</v>
      </c>
      <c r="G14" s="11" t="s">
        <v>0</v>
      </c>
      <c r="H14" s="11"/>
      <c r="I14" s="11" t="s">
        <v>1</v>
      </c>
      <c r="J14" s="11" t="s">
        <v>2</v>
      </c>
      <c r="K14" s="11" t="s">
        <v>7</v>
      </c>
      <c r="L14" s="11" t="s">
        <v>13</v>
      </c>
      <c r="M14" s="11" t="s">
        <v>15</v>
      </c>
      <c r="N14" s="11" t="s">
        <v>16</v>
      </c>
      <c r="O14" s="11" t="s">
        <v>18</v>
      </c>
      <c r="P14" s="12" t="s">
        <v>4239</v>
      </c>
      <c r="Q14" s="12" t="s">
        <v>4240</v>
      </c>
      <c r="R14" s="12" t="s">
        <v>4241</v>
      </c>
      <c r="S14" s="12" t="s">
        <v>4242</v>
      </c>
      <c r="T14" s="12" t="s">
        <v>4243</v>
      </c>
      <c r="U14" s="12" t="s">
        <v>4244</v>
      </c>
      <c r="V14" s="12" t="s">
        <v>4245</v>
      </c>
      <c r="W14" s="12" t="s">
        <v>4233</v>
      </c>
      <c r="X14" s="12" t="s">
        <v>4232</v>
      </c>
      <c r="Y14" s="12" t="s">
        <v>4234</v>
      </c>
      <c r="Z14" s="12" t="s">
        <v>4246</v>
      </c>
      <c r="AA14" s="12" t="s">
        <v>4247</v>
      </c>
      <c r="AB14" s="12" t="s">
        <v>4248</v>
      </c>
      <c r="AC14" s="12" t="s">
        <v>4249</v>
      </c>
      <c r="AF14">
        <v>9</v>
      </c>
      <c r="AG14">
        <v>1</v>
      </c>
      <c r="AH14" s="3" t="s">
        <v>4112</v>
      </c>
      <c r="AL14">
        <v>1</v>
      </c>
      <c r="AM14">
        <f>COUNTIF($AG$14:$AG$120,1)</f>
        <v>3</v>
      </c>
    </row>
    <row r="15" spans="6:39">
      <c r="F15">
        <v>1</v>
      </c>
      <c r="G15" s="3" t="s">
        <v>1257</v>
      </c>
      <c r="H15" s="3"/>
      <c r="I15" s="3">
        <v>199</v>
      </c>
      <c r="J15" s="3">
        <v>10</v>
      </c>
      <c r="K15" s="3"/>
      <c r="L15" s="3">
        <v>160</v>
      </c>
      <c r="M15" s="3">
        <v>82</v>
      </c>
      <c r="N15" s="3">
        <v>15</v>
      </c>
      <c r="O15" s="5">
        <v>0.57679999999999998</v>
      </c>
      <c r="P15">
        <f t="shared" ref="P15:P46" si="4">STANDARDIZE(I15,$I$11,$I$12)</f>
        <v>-2.0695331889986717E-2</v>
      </c>
      <c r="Q15">
        <f t="shared" ref="Q15:Q46" si="5">STANDARDIZE(J15,$J$11,$J$12)</f>
        <v>-0.16166123702068383</v>
      </c>
      <c r="S15">
        <f t="shared" ref="S15:S46" si="6">STANDARDIZE(L15,$L$11,$L$12)</f>
        <v>-1.9877998029336538E-2</v>
      </c>
      <c r="T15">
        <f t="shared" ref="T15:T46" si="7">STANDARDIZE(M15,$M$11,$M$12)</f>
        <v>0.39777589269473185</v>
      </c>
      <c r="U15">
        <f t="shared" ref="U15:U46" si="8">STANDARDIZE(N15,$N$11,$N$12)</f>
        <v>-0.19346348193102714</v>
      </c>
      <c r="V15">
        <f t="shared" ref="V15:V46" si="9">STANDARDIZE(O15,$O$11,$O$12)</f>
        <v>0.40964978108554906</v>
      </c>
      <c r="W15">
        <f>SUMXMY2($I$4:$O$4,P15:V15)</f>
        <v>17.75889703097149</v>
      </c>
      <c r="X15">
        <f t="shared" ref="X15:X46" si="10">SUMXMY2($I$5:$O$5,P15:V15)</f>
        <v>9.9385303975261952</v>
      </c>
      <c r="Y15">
        <f t="shared" ref="Y15:Y46" si="11">SUMXMY2($I$6:$O$6,P15:V15)</f>
        <v>0.22060763773811376</v>
      </c>
      <c r="Z15">
        <f t="shared" ref="Z15:Z46" si="12">SUMXMY2($I$7:$O$7,P15:V15)</f>
        <v>0.87202644419036313</v>
      </c>
      <c r="AA15">
        <f>SUMXMY2($I$8:$O$8,P15:V15)</f>
        <v>130.2949562135716</v>
      </c>
      <c r="AB15">
        <f>MIN(W15:AA15)</f>
        <v>0.22060763773811376</v>
      </c>
      <c r="AC15">
        <f>MATCH(AB15,W15:AA15,0)</f>
        <v>3</v>
      </c>
      <c r="AF15">
        <v>106</v>
      </c>
      <c r="AG15">
        <v>1</v>
      </c>
      <c r="AH15" s="3" t="s">
        <v>2850</v>
      </c>
      <c r="AL15">
        <v>2</v>
      </c>
      <c r="AM15">
        <f>COUNTIF($AG$14:$AG$120,2)</f>
        <v>3</v>
      </c>
    </row>
    <row r="16" spans="6:39">
      <c r="F16">
        <v>2</v>
      </c>
      <c r="G16" s="3" t="s">
        <v>1255</v>
      </c>
      <c r="H16" s="3"/>
      <c r="I16" s="3">
        <v>5</v>
      </c>
      <c r="J16" s="3">
        <v>1</v>
      </c>
      <c r="K16" s="3"/>
      <c r="L16" s="3">
        <v>5</v>
      </c>
      <c r="M16" s="3">
        <v>2</v>
      </c>
      <c r="N16" s="3">
        <v>1</v>
      </c>
      <c r="O16" s="5">
        <v>-0.61339999999999995</v>
      </c>
      <c r="P16">
        <f t="shared" si="4"/>
        <v>-0.37809441622637924</v>
      </c>
      <c r="Q16">
        <f t="shared" si="5"/>
        <v>-0.34990763514755024</v>
      </c>
      <c r="S16">
        <f t="shared" si="6"/>
        <v>-0.37360825266082404</v>
      </c>
      <c r="T16">
        <f t="shared" si="7"/>
        <v>-0.3812132725916797</v>
      </c>
      <c r="U16">
        <f t="shared" si="8"/>
        <v>-0.29907875012806745</v>
      </c>
      <c r="V16">
        <f t="shared" si="9"/>
        <v>-0.79543841578997243</v>
      </c>
      <c r="W16">
        <f t="shared" ref="W15:W46" si="13">SUMXMY2($I$4:$O$4,P16:V16)</f>
        <v>28.451778892133486</v>
      </c>
      <c r="X16">
        <f t="shared" si="10"/>
        <v>14.570141749444284</v>
      </c>
      <c r="Y16">
        <f t="shared" si="11"/>
        <v>1.6668552134627357</v>
      </c>
      <c r="Z16">
        <f t="shared" si="12"/>
        <v>0.5108412070949252</v>
      </c>
      <c r="AA16">
        <f t="shared" ref="AA15:AA46" si="14">SUMXMY2($I$8:$O$8,P16:V16)</f>
        <v>150.79626947954435</v>
      </c>
      <c r="AB16">
        <f>MIN(W16:AA16)</f>
        <v>0.5108412070949252</v>
      </c>
      <c r="AC16">
        <f t="shared" ref="AC16:AC79" si="15">MATCH(AB16,W16:AA16,0)</f>
        <v>4</v>
      </c>
      <c r="AF16">
        <v>107</v>
      </c>
      <c r="AG16">
        <v>1</v>
      </c>
      <c r="AH16" s="3" t="s">
        <v>1096</v>
      </c>
      <c r="AL16">
        <v>3</v>
      </c>
      <c r="AM16">
        <f>COUNTIF($AG$14:$AG$120,3)</f>
        <v>25</v>
      </c>
    </row>
    <row r="17" spans="6:39">
      <c r="F17">
        <v>3</v>
      </c>
      <c r="G17" s="3" t="s">
        <v>1253</v>
      </c>
      <c r="H17" s="3"/>
      <c r="I17" s="3">
        <v>174</v>
      </c>
      <c r="J17" s="3">
        <v>36</v>
      </c>
      <c r="K17" s="3"/>
      <c r="L17" s="3">
        <v>114</v>
      </c>
      <c r="M17" s="3">
        <v>22</v>
      </c>
      <c r="N17" s="3">
        <v>5</v>
      </c>
      <c r="O17" s="5">
        <v>-0.87270000000000003</v>
      </c>
      <c r="P17">
        <f t="shared" si="4"/>
        <v>-6.6751914923026984E-2</v>
      </c>
      <c r="Q17">
        <f t="shared" si="5"/>
        <v>0.38216169090137475</v>
      </c>
      <c r="S17">
        <f t="shared" si="6"/>
        <v>-0.12485600908126186</v>
      </c>
      <c r="T17">
        <f t="shared" si="7"/>
        <v>-0.1864659812700768</v>
      </c>
      <c r="U17">
        <f t="shared" si="8"/>
        <v>-0.26890295921462737</v>
      </c>
      <c r="V17">
        <f t="shared" si="9"/>
        <v>-1.0579819962384875</v>
      </c>
      <c r="W17">
        <f t="shared" si="13"/>
        <v>31.940634414872914</v>
      </c>
      <c r="X17">
        <f t="shared" si="10"/>
        <v>9.9221368791419309</v>
      </c>
      <c r="Y17">
        <f t="shared" si="11"/>
        <v>2.3525617134165628</v>
      </c>
      <c r="Z17">
        <f t="shared" si="12"/>
        <v>1.3747704322672258</v>
      </c>
      <c r="AA17">
        <f t="shared" si="14"/>
        <v>134.740782753053</v>
      </c>
      <c r="AB17">
        <f t="shared" ref="AB16:AB79" si="16">MIN(W17:AA17)</f>
        <v>1.3747704322672258</v>
      </c>
      <c r="AC17">
        <f t="shared" si="15"/>
        <v>4</v>
      </c>
      <c r="AF17">
        <v>16</v>
      </c>
      <c r="AG17">
        <v>2</v>
      </c>
      <c r="AH17" s="3" t="s">
        <v>1233</v>
      </c>
      <c r="AL17">
        <v>4</v>
      </c>
      <c r="AM17">
        <f>COUNTIF($AG$14:$AG$120,4)</f>
        <v>73</v>
      </c>
    </row>
    <row r="18" spans="6:39">
      <c r="F18">
        <v>4</v>
      </c>
      <c r="G18" s="3" t="s">
        <v>1251</v>
      </c>
      <c r="H18" s="3"/>
      <c r="I18" s="3">
        <v>174</v>
      </c>
      <c r="J18" s="3">
        <v>36</v>
      </c>
      <c r="K18" s="3"/>
      <c r="L18" s="3">
        <v>114</v>
      </c>
      <c r="M18" s="3">
        <v>22</v>
      </c>
      <c r="N18" s="3">
        <v>5</v>
      </c>
      <c r="O18" s="5">
        <v>-0.87270000000000003</v>
      </c>
      <c r="P18">
        <f t="shared" si="4"/>
        <v>-6.6751914923026984E-2</v>
      </c>
      <c r="Q18">
        <f t="shared" si="5"/>
        <v>0.38216169090137475</v>
      </c>
      <c r="S18">
        <f t="shared" si="6"/>
        <v>-0.12485600908126186</v>
      </c>
      <c r="T18">
        <f t="shared" si="7"/>
        <v>-0.1864659812700768</v>
      </c>
      <c r="U18">
        <f t="shared" si="8"/>
        <v>-0.26890295921462737</v>
      </c>
      <c r="V18">
        <f t="shared" si="9"/>
        <v>-1.0579819962384875</v>
      </c>
      <c r="W18">
        <f t="shared" si="13"/>
        <v>31.940634414872914</v>
      </c>
      <c r="X18">
        <f t="shared" si="10"/>
        <v>9.9221368791419309</v>
      </c>
      <c r="Y18">
        <f t="shared" si="11"/>
        <v>2.3525617134165628</v>
      </c>
      <c r="Z18">
        <f t="shared" si="12"/>
        <v>1.3747704322672258</v>
      </c>
      <c r="AA18">
        <f t="shared" si="14"/>
        <v>134.740782753053</v>
      </c>
      <c r="AB18">
        <f t="shared" si="16"/>
        <v>1.3747704322672258</v>
      </c>
      <c r="AC18">
        <f t="shared" si="15"/>
        <v>4</v>
      </c>
      <c r="AF18">
        <v>24</v>
      </c>
      <c r="AG18">
        <v>2</v>
      </c>
      <c r="AH18" s="3" t="s">
        <v>1219</v>
      </c>
      <c r="AL18">
        <v>5</v>
      </c>
      <c r="AM18">
        <f>COUNTIF($AG$14:$AG$120,5)</f>
        <v>3</v>
      </c>
    </row>
    <row r="19" spans="6:39">
      <c r="F19">
        <v>5</v>
      </c>
      <c r="G19" s="3" t="s">
        <v>1249</v>
      </c>
      <c r="H19" s="3"/>
      <c r="I19" s="3">
        <v>124</v>
      </c>
      <c r="J19" s="3">
        <v>2</v>
      </c>
      <c r="K19" s="3"/>
      <c r="L19" s="3">
        <v>90</v>
      </c>
      <c r="M19" s="3">
        <v>49</v>
      </c>
      <c r="N19" s="3">
        <v>4</v>
      </c>
      <c r="O19" s="5">
        <v>-0.75639999999999996</v>
      </c>
      <c r="P19">
        <f t="shared" si="4"/>
        <v>-0.15886508098910754</v>
      </c>
      <c r="Q19">
        <f t="shared" si="5"/>
        <v>-0.32899136868900952</v>
      </c>
      <c r="S19">
        <f t="shared" si="6"/>
        <v>-0.17962714528226637</v>
      </c>
      <c r="T19">
        <f t="shared" si="7"/>
        <v>7.6442862014087093E-2</v>
      </c>
      <c r="U19">
        <f t="shared" si="8"/>
        <v>-0.2764469069429874</v>
      </c>
      <c r="V19">
        <f t="shared" si="9"/>
        <v>-0.94022720099682799</v>
      </c>
      <c r="W19">
        <f t="shared" si="13"/>
        <v>30.201762034799081</v>
      </c>
      <c r="X19">
        <f t="shared" si="10"/>
        <v>11.973582417864684</v>
      </c>
      <c r="Y19">
        <f t="shared" si="11"/>
        <v>1.7705287937958627</v>
      </c>
      <c r="Z19">
        <f t="shared" si="12"/>
        <v>0.83312359246794387</v>
      </c>
      <c r="AA19">
        <f t="shared" si="14"/>
        <v>140.42452208577313</v>
      </c>
      <c r="AB19">
        <f t="shared" si="16"/>
        <v>0.83312359246794387</v>
      </c>
      <c r="AC19">
        <f t="shared" si="15"/>
        <v>4</v>
      </c>
      <c r="AF19">
        <v>60</v>
      </c>
      <c r="AG19">
        <v>2</v>
      </c>
      <c r="AH19" s="3" t="s">
        <v>3895</v>
      </c>
    </row>
    <row r="20" spans="6:39">
      <c r="F20">
        <v>6</v>
      </c>
      <c r="G20" s="3" t="s">
        <v>1247</v>
      </c>
      <c r="H20" s="3"/>
      <c r="I20" s="3">
        <v>22</v>
      </c>
      <c r="J20" s="3">
        <v>2</v>
      </c>
      <c r="K20" s="3"/>
      <c r="L20" s="3">
        <v>20</v>
      </c>
      <c r="M20" s="3">
        <v>4</v>
      </c>
      <c r="N20" s="3">
        <v>10</v>
      </c>
      <c r="O20" s="5">
        <v>-6.8599999999999994E-2</v>
      </c>
      <c r="P20">
        <f t="shared" si="4"/>
        <v>-0.34677593976391186</v>
      </c>
      <c r="Q20">
        <f t="shared" si="5"/>
        <v>-0.32899136868900952</v>
      </c>
      <c r="S20">
        <f t="shared" si="6"/>
        <v>-0.33937629253519619</v>
      </c>
      <c r="T20">
        <f t="shared" si="7"/>
        <v>-0.36173854345951939</v>
      </c>
      <c r="U20">
        <f t="shared" si="8"/>
        <v>-0.23118322057282725</v>
      </c>
      <c r="V20">
        <f t="shared" si="9"/>
        <v>-0.24382351942147623</v>
      </c>
      <c r="W20">
        <f t="shared" si="13"/>
        <v>22.868987670536843</v>
      </c>
      <c r="X20">
        <f t="shared" si="10"/>
        <v>13.904251338033355</v>
      </c>
      <c r="Y20">
        <f t="shared" si="11"/>
        <v>0.63491913772545727</v>
      </c>
      <c r="Z20">
        <f t="shared" si="12"/>
        <v>3.9963330942716563E-2</v>
      </c>
      <c r="AA20">
        <f t="shared" si="14"/>
        <v>148.47903573366267</v>
      </c>
      <c r="AB20">
        <f t="shared" si="16"/>
        <v>3.9963330942716563E-2</v>
      </c>
      <c r="AC20">
        <f t="shared" si="15"/>
        <v>4</v>
      </c>
      <c r="AF20">
        <v>1</v>
      </c>
      <c r="AG20">
        <v>3</v>
      </c>
      <c r="AH20" s="3" t="s">
        <v>1257</v>
      </c>
    </row>
    <row r="21" spans="6:39">
      <c r="F21">
        <v>7</v>
      </c>
      <c r="G21" s="3" t="s">
        <v>1245</v>
      </c>
      <c r="H21" s="3"/>
      <c r="I21" s="4">
        <v>3325</v>
      </c>
      <c r="J21" s="3">
        <v>322</v>
      </c>
      <c r="K21" s="3"/>
      <c r="L21" s="4">
        <v>2683</v>
      </c>
      <c r="M21" s="3">
        <v>664</v>
      </c>
      <c r="N21" s="3">
        <v>935</v>
      </c>
      <c r="O21" s="5">
        <v>2.6599999999999999E-2</v>
      </c>
      <c r="P21">
        <f t="shared" si="4"/>
        <v>5.7382198105613691</v>
      </c>
      <c r="Q21">
        <f t="shared" si="5"/>
        <v>6.3642138980440199</v>
      </c>
      <c r="S21">
        <f t="shared" si="6"/>
        <v>5.7379376951012633</v>
      </c>
      <c r="T21">
        <f t="shared" si="7"/>
        <v>6.0649220701533757</v>
      </c>
      <c r="U21">
        <f t="shared" si="8"/>
        <v>6.7469684281601934</v>
      </c>
      <c r="V21">
        <f t="shared" si="9"/>
        <v>-0.1474326638152339</v>
      </c>
      <c r="W21">
        <f t="shared" si="13"/>
        <v>230.45322903529615</v>
      </c>
      <c r="X21">
        <f t="shared" si="10"/>
        <v>125.31624323102442</v>
      </c>
      <c r="Y21">
        <f t="shared" si="11"/>
        <v>197.51567339715044</v>
      </c>
      <c r="Z21">
        <f t="shared" si="12"/>
        <v>204.57123913036531</v>
      </c>
      <c r="AA21">
        <f t="shared" si="14"/>
        <v>14.393994420646651</v>
      </c>
      <c r="AB21">
        <f t="shared" si="16"/>
        <v>14.393994420646651</v>
      </c>
      <c r="AC21">
        <f t="shared" si="15"/>
        <v>5</v>
      </c>
      <c r="AF21">
        <v>8</v>
      </c>
      <c r="AG21">
        <v>3</v>
      </c>
      <c r="AH21" s="3" t="s">
        <v>4115</v>
      </c>
    </row>
    <row r="22" spans="6:39">
      <c r="F22">
        <v>8</v>
      </c>
      <c r="G22" s="3" t="s">
        <v>4115</v>
      </c>
      <c r="H22" s="3"/>
      <c r="I22" s="3">
        <v>127</v>
      </c>
      <c r="J22" s="3">
        <v>5</v>
      </c>
      <c r="K22" s="3"/>
      <c r="L22" s="3">
        <v>98</v>
      </c>
      <c r="M22" s="3">
        <v>35</v>
      </c>
      <c r="N22" s="3">
        <v>33</v>
      </c>
      <c r="O22" s="5">
        <v>0.4728</v>
      </c>
      <c r="P22">
        <f t="shared" si="4"/>
        <v>-0.15333829102514271</v>
      </c>
      <c r="Q22">
        <f t="shared" si="5"/>
        <v>-0.26624256931338741</v>
      </c>
      <c r="S22">
        <f t="shared" si="6"/>
        <v>-0.16137009988193154</v>
      </c>
      <c r="T22">
        <f t="shared" si="7"/>
        <v>-5.9880241911034922E-2</v>
      </c>
      <c r="U22">
        <f t="shared" si="8"/>
        <v>-5.7672422820546708E-2</v>
      </c>
      <c r="V22">
        <f t="shared" si="9"/>
        <v>0.30434884638965409</v>
      </c>
      <c r="W22">
        <f t="shared" si="13"/>
        <v>18.096710968580268</v>
      </c>
      <c r="X22">
        <f t="shared" si="10"/>
        <v>11.808538795621018</v>
      </c>
      <c r="Y22">
        <f t="shared" si="11"/>
        <v>7.8407447818752654E-2</v>
      </c>
      <c r="Z22">
        <f t="shared" si="12"/>
        <v>0.2714562090972743</v>
      </c>
      <c r="AA22">
        <f t="shared" si="14"/>
        <v>138.72203178470647</v>
      </c>
      <c r="AB22">
        <f t="shared" si="16"/>
        <v>7.8407447818752654E-2</v>
      </c>
      <c r="AC22">
        <f t="shared" si="15"/>
        <v>3</v>
      </c>
      <c r="AF22">
        <v>15</v>
      </c>
      <c r="AG22">
        <v>3</v>
      </c>
      <c r="AH22" s="3" t="s">
        <v>1235</v>
      </c>
    </row>
    <row r="23" spans="6:39">
      <c r="F23">
        <v>9</v>
      </c>
      <c r="G23" s="3" t="s">
        <v>4112</v>
      </c>
      <c r="H23" s="3"/>
      <c r="I23" s="3">
        <v>76</v>
      </c>
      <c r="J23" s="3">
        <v>8</v>
      </c>
      <c r="K23" s="3"/>
      <c r="L23" s="3">
        <v>55</v>
      </c>
      <c r="M23" s="3">
        <v>25</v>
      </c>
      <c r="N23" s="3">
        <v>1</v>
      </c>
      <c r="O23" s="5">
        <v>6.1372999999999998</v>
      </c>
      <c r="P23">
        <f t="shared" si="4"/>
        <v>-0.24729372041254485</v>
      </c>
      <c r="Q23">
        <f t="shared" si="5"/>
        <v>-0.20349376993776525</v>
      </c>
      <c r="S23">
        <f t="shared" si="6"/>
        <v>-0.2595017189087313</v>
      </c>
      <c r="T23">
        <f t="shared" si="7"/>
        <v>-0.15725388757183636</v>
      </c>
      <c r="U23">
        <f t="shared" si="8"/>
        <v>-0.29907875012806745</v>
      </c>
      <c r="V23">
        <f t="shared" si="9"/>
        <v>6.03970600585982</v>
      </c>
      <c r="W23">
        <f t="shared" si="13"/>
        <v>2.3052002456238085</v>
      </c>
      <c r="X23">
        <f t="shared" si="10"/>
        <v>52.842983322344701</v>
      </c>
      <c r="Y23">
        <f t="shared" si="11"/>
        <v>32.247752992710623</v>
      </c>
      <c r="Z23">
        <f t="shared" si="12"/>
        <v>37.946754578371959</v>
      </c>
      <c r="AA23">
        <f t="shared" si="14"/>
        <v>178.98914834302411</v>
      </c>
      <c r="AB23">
        <f t="shared" si="16"/>
        <v>2.3052002456238085</v>
      </c>
      <c r="AC23">
        <f t="shared" si="15"/>
        <v>1</v>
      </c>
      <c r="AF23">
        <v>20</v>
      </c>
      <c r="AG23">
        <v>3</v>
      </c>
      <c r="AH23" s="3" t="s">
        <v>1227</v>
      </c>
    </row>
    <row r="24" spans="6:39">
      <c r="F24">
        <v>10</v>
      </c>
      <c r="G24" s="3" t="s">
        <v>2873</v>
      </c>
      <c r="H24" s="3"/>
      <c r="I24" s="3">
        <v>117</v>
      </c>
      <c r="J24" s="3">
        <v>7</v>
      </c>
      <c r="K24" s="3"/>
      <c r="L24" s="3">
        <v>105</v>
      </c>
      <c r="M24" s="3">
        <v>31</v>
      </c>
      <c r="N24" s="3">
        <v>5</v>
      </c>
      <c r="O24" s="5">
        <v>-0.15440000000000001</v>
      </c>
      <c r="P24">
        <f t="shared" si="4"/>
        <v>-0.17176092423835881</v>
      </c>
      <c r="Q24">
        <f t="shared" si="5"/>
        <v>-0.22441003639630597</v>
      </c>
      <c r="S24">
        <f t="shared" si="6"/>
        <v>-0.14539518515663855</v>
      </c>
      <c r="T24">
        <f t="shared" si="7"/>
        <v>-9.88297001753555E-2</v>
      </c>
      <c r="U24">
        <f t="shared" si="8"/>
        <v>-0.26890295921462737</v>
      </c>
      <c r="V24">
        <f t="shared" si="9"/>
        <v>-0.33069679054558965</v>
      </c>
      <c r="W24">
        <f t="shared" si="13"/>
        <v>23.811036408248928</v>
      </c>
      <c r="X24">
        <f t="shared" si="10"/>
        <v>11.467323926567669</v>
      </c>
      <c r="Y24">
        <f t="shared" si="11"/>
        <v>0.50476845769290846</v>
      </c>
      <c r="Z24">
        <f t="shared" si="12"/>
        <v>0.10874501968744932</v>
      </c>
      <c r="AA24">
        <f t="shared" si="14"/>
        <v>140.22066284215688</v>
      </c>
      <c r="AB24">
        <f t="shared" si="16"/>
        <v>0.10874501968744932</v>
      </c>
      <c r="AC24">
        <f t="shared" si="15"/>
        <v>4</v>
      </c>
      <c r="AF24">
        <v>21</v>
      </c>
      <c r="AG24">
        <v>3</v>
      </c>
      <c r="AH24" s="3" t="s">
        <v>1225</v>
      </c>
    </row>
    <row r="25" spans="6:39">
      <c r="F25">
        <v>11</v>
      </c>
      <c r="G25" s="3" t="s">
        <v>1243</v>
      </c>
      <c r="H25" s="3"/>
      <c r="I25" s="3">
        <v>81</v>
      </c>
      <c r="J25" s="3">
        <v>2</v>
      </c>
      <c r="K25" s="3"/>
      <c r="L25" s="3">
        <v>68</v>
      </c>
      <c r="M25" s="3">
        <v>23</v>
      </c>
      <c r="N25" s="3">
        <v>2</v>
      </c>
      <c r="O25" s="5">
        <v>-6.6E-3</v>
      </c>
      <c r="P25">
        <f t="shared" si="4"/>
        <v>-0.23808240380593679</v>
      </c>
      <c r="Q25">
        <f t="shared" si="5"/>
        <v>-0.32899136868900952</v>
      </c>
      <c r="S25">
        <f t="shared" si="6"/>
        <v>-0.22983402013318718</v>
      </c>
      <c r="T25">
        <f t="shared" si="7"/>
        <v>-0.17672861670399664</v>
      </c>
      <c r="U25">
        <f t="shared" si="8"/>
        <v>-0.29153480239970742</v>
      </c>
      <c r="V25">
        <f t="shared" si="9"/>
        <v>-0.18104796219892344</v>
      </c>
      <c r="W25">
        <f t="shared" si="13"/>
        <v>22.299100757439255</v>
      </c>
      <c r="X25">
        <f t="shared" si="10"/>
        <v>12.640464894756237</v>
      </c>
      <c r="Y25">
        <f t="shared" si="11"/>
        <v>0.38978445778326321</v>
      </c>
      <c r="Z25">
        <f t="shared" si="12"/>
        <v>2.9681728146172606E-2</v>
      </c>
      <c r="AA25">
        <f t="shared" si="14"/>
        <v>144.08028070478233</v>
      </c>
      <c r="AB25">
        <f t="shared" si="16"/>
        <v>2.9681728146172606E-2</v>
      </c>
      <c r="AC25">
        <f t="shared" si="15"/>
        <v>4</v>
      </c>
      <c r="AF25">
        <v>22</v>
      </c>
      <c r="AG25">
        <v>3</v>
      </c>
      <c r="AH25" s="3" t="s">
        <v>1223</v>
      </c>
    </row>
    <row r="26" spans="6:39">
      <c r="F26">
        <v>12</v>
      </c>
      <c r="G26" s="3" t="s">
        <v>1241</v>
      </c>
      <c r="H26" s="3"/>
      <c r="I26" s="3">
        <v>11</v>
      </c>
      <c r="J26" s="3">
        <v>1</v>
      </c>
      <c r="K26" s="3"/>
      <c r="L26" s="3">
        <v>10</v>
      </c>
      <c r="M26" s="3">
        <v>4</v>
      </c>
      <c r="N26" s="3">
        <v>9</v>
      </c>
      <c r="O26" s="5">
        <v>-0.86280000000000001</v>
      </c>
      <c r="P26">
        <f t="shared" si="4"/>
        <v>-0.36704083629844958</v>
      </c>
      <c r="Q26">
        <f t="shared" si="5"/>
        <v>-0.34990763514755024</v>
      </c>
      <c r="S26">
        <f t="shared" si="6"/>
        <v>-0.36219759928561474</v>
      </c>
      <c r="T26">
        <f t="shared" si="7"/>
        <v>-0.36173854345951939</v>
      </c>
      <c r="U26">
        <f t="shared" si="8"/>
        <v>-0.23872716830118726</v>
      </c>
      <c r="V26">
        <f t="shared" si="9"/>
        <v>-1.0479581572626284</v>
      </c>
      <c r="W26">
        <f t="shared" si="13"/>
        <v>31.207119672993194</v>
      </c>
      <c r="X26">
        <f t="shared" si="10"/>
        <v>14.675562531928435</v>
      </c>
      <c r="Y26">
        <f t="shared" si="11"/>
        <v>2.2943696994088016</v>
      </c>
      <c r="Z26">
        <f t="shared" si="12"/>
        <v>0.90033917650760642</v>
      </c>
      <c r="AA26">
        <f t="shared" si="14"/>
        <v>150.35884922576287</v>
      </c>
      <c r="AB26">
        <f t="shared" si="16"/>
        <v>0.90033917650760642</v>
      </c>
      <c r="AC26">
        <f t="shared" si="15"/>
        <v>4</v>
      </c>
      <c r="AF26">
        <v>25</v>
      </c>
      <c r="AG26">
        <v>3</v>
      </c>
      <c r="AH26" s="3" t="s">
        <v>1216</v>
      </c>
    </row>
    <row r="27" spans="6:39">
      <c r="F27">
        <v>13</v>
      </c>
      <c r="G27" s="3" t="s">
        <v>1239</v>
      </c>
      <c r="H27" s="3"/>
      <c r="I27" s="3">
        <v>47</v>
      </c>
      <c r="J27" s="3">
        <v>6</v>
      </c>
      <c r="K27" s="3"/>
      <c r="L27" s="3">
        <v>45</v>
      </c>
      <c r="M27" s="3">
        <v>5</v>
      </c>
      <c r="N27" s="3">
        <v>5</v>
      </c>
      <c r="O27" s="5">
        <v>-0.35909999999999997</v>
      </c>
      <c r="P27">
        <f t="shared" si="4"/>
        <v>-0.30071935673087158</v>
      </c>
      <c r="Q27">
        <f t="shared" si="5"/>
        <v>-0.24532630285484669</v>
      </c>
      <c r="S27">
        <f t="shared" si="6"/>
        <v>-0.28232302565914985</v>
      </c>
      <c r="T27">
        <f t="shared" si="7"/>
        <v>-0.35200117889343924</v>
      </c>
      <c r="U27">
        <f t="shared" si="8"/>
        <v>-0.26890295921462737</v>
      </c>
      <c r="V27">
        <f t="shared" si="9"/>
        <v>-0.53795738027875994</v>
      </c>
      <c r="W27">
        <f t="shared" si="13"/>
        <v>25.773421052313321</v>
      </c>
      <c r="X27">
        <f t="shared" si="10"/>
        <v>13.214302076778246</v>
      </c>
      <c r="Y27">
        <f t="shared" si="11"/>
        <v>1.0032148392981863</v>
      </c>
      <c r="Z27">
        <f t="shared" si="12"/>
        <v>0.18846145135676737</v>
      </c>
      <c r="AA27">
        <f t="shared" si="14"/>
        <v>146.75389772413587</v>
      </c>
      <c r="AB27">
        <f t="shared" si="16"/>
        <v>0.18846145135676737</v>
      </c>
      <c r="AC27">
        <f t="shared" si="15"/>
        <v>4</v>
      </c>
      <c r="AF27">
        <v>26</v>
      </c>
      <c r="AG27">
        <v>3</v>
      </c>
      <c r="AH27" s="3" t="s">
        <v>1216</v>
      </c>
    </row>
    <row r="28" spans="6:39">
      <c r="F28">
        <v>14</v>
      </c>
      <c r="G28" s="3" t="s">
        <v>1237</v>
      </c>
      <c r="H28" s="3"/>
      <c r="I28" s="3">
        <v>47</v>
      </c>
      <c r="J28" s="3">
        <v>6</v>
      </c>
      <c r="K28" s="3"/>
      <c r="L28" s="3">
        <v>45</v>
      </c>
      <c r="M28" s="3">
        <v>5</v>
      </c>
      <c r="N28" s="3">
        <v>5</v>
      </c>
      <c r="O28" s="5">
        <v>-0.35909999999999997</v>
      </c>
      <c r="P28">
        <f t="shared" si="4"/>
        <v>-0.30071935673087158</v>
      </c>
      <c r="Q28">
        <f t="shared" si="5"/>
        <v>-0.24532630285484669</v>
      </c>
      <c r="S28">
        <f t="shared" si="6"/>
        <v>-0.28232302565914985</v>
      </c>
      <c r="T28">
        <f t="shared" si="7"/>
        <v>-0.35200117889343924</v>
      </c>
      <c r="U28">
        <f t="shared" si="8"/>
        <v>-0.26890295921462737</v>
      </c>
      <c r="V28">
        <f t="shared" si="9"/>
        <v>-0.53795738027875994</v>
      </c>
      <c r="W28">
        <f t="shared" si="13"/>
        <v>25.773421052313321</v>
      </c>
      <c r="X28">
        <f t="shared" si="10"/>
        <v>13.214302076778246</v>
      </c>
      <c r="Y28">
        <f t="shared" si="11"/>
        <v>1.0032148392981863</v>
      </c>
      <c r="Z28">
        <f t="shared" si="12"/>
        <v>0.18846145135676737</v>
      </c>
      <c r="AA28">
        <f t="shared" si="14"/>
        <v>146.75389772413587</v>
      </c>
      <c r="AB28">
        <f t="shared" si="16"/>
        <v>0.18846145135676737</v>
      </c>
      <c r="AC28">
        <f t="shared" si="15"/>
        <v>4</v>
      </c>
      <c r="AF28">
        <v>29</v>
      </c>
      <c r="AG28">
        <v>3</v>
      </c>
      <c r="AH28" s="3" t="s">
        <v>1212</v>
      </c>
    </row>
    <row r="29" spans="6:39">
      <c r="F29">
        <v>15</v>
      </c>
      <c r="G29" s="3" t="s">
        <v>1235</v>
      </c>
      <c r="H29" s="3"/>
      <c r="I29" s="3">
        <v>91</v>
      </c>
      <c r="J29" s="3">
        <v>4</v>
      </c>
      <c r="K29" s="3"/>
      <c r="L29" s="3">
        <v>82</v>
      </c>
      <c r="M29" s="3">
        <v>46</v>
      </c>
      <c r="N29" s="3">
        <v>53</v>
      </c>
      <c r="O29" s="5">
        <v>1.0991</v>
      </c>
      <c r="P29">
        <f t="shared" si="4"/>
        <v>-0.21965977059272068</v>
      </c>
      <c r="Q29">
        <f t="shared" si="5"/>
        <v>-0.28715883577192813</v>
      </c>
      <c r="S29">
        <f t="shared" si="6"/>
        <v>-0.19788419068260121</v>
      </c>
      <c r="T29">
        <f t="shared" si="7"/>
        <v>4.7230768315846661E-2</v>
      </c>
      <c r="U29">
        <f t="shared" si="8"/>
        <v>9.3206531746653762E-2</v>
      </c>
      <c r="V29">
        <f t="shared" si="9"/>
        <v>0.93848322523618333</v>
      </c>
      <c r="W29">
        <f t="shared" si="13"/>
        <v>13.254723478770403</v>
      </c>
      <c r="X29">
        <f t="shared" si="10"/>
        <v>13.237894687052339</v>
      </c>
      <c r="Y29">
        <f t="shared" si="11"/>
        <v>0.52452529469923537</v>
      </c>
      <c r="Z29">
        <f t="shared" si="12"/>
        <v>1.3194687992035457</v>
      </c>
      <c r="AA29">
        <f t="shared" si="14"/>
        <v>138.64404619291037</v>
      </c>
      <c r="AB29">
        <f t="shared" si="16"/>
        <v>0.52452529469923537</v>
      </c>
      <c r="AC29">
        <f t="shared" si="15"/>
        <v>3</v>
      </c>
      <c r="AF29">
        <v>69</v>
      </c>
      <c r="AG29">
        <v>3</v>
      </c>
      <c r="AH29" s="3" t="s">
        <v>1150</v>
      </c>
    </row>
    <row r="30" spans="6:39">
      <c r="F30">
        <v>16</v>
      </c>
      <c r="G30" s="3" t="s">
        <v>1233</v>
      </c>
      <c r="H30" s="3"/>
      <c r="I30" s="4">
        <v>1817</v>
      </c>
      <c r="J30" s="3">
        <v>46</v>
      </c>
      <c r="K30" s="3"/>
      <c r="L30" s="4">
        <v>1042</v>
      </c>
      <c r="M30" s="3">
        <v>304</v>
      </c>
      <c r="N30" s="3">
        <v>822</v>
      </c>
      <c r="O30" s="5">
        <v>-0.45019999999999999</v>
      </c>
      <c r="P30">
        <f t="shared" si="4"/>
        <v>2.9600867220083797</v>
      </c>
      <c r="Q30">
        <f t="shared" si="5"/>
        <v>0.59132435548678197</v>
      </c>
      <c r="S30">
        <f t="shared" si="6"/>
        <v>1.9929612573575795</v>
      </c>
      <c r="T30">
        <f t="shared" si="7"/>
        <v>2.5594708263645241</v>
      </c>
      <c r="U30">
        <f t="shared" si="8"/>
        <v>5.8945023348555114</v>
      </c>
      <c r="V30">
        <f t="shared" si="9"/>
        <v>-0.6301969490364141</v>
      </c>
      <c r="W30">
        <f t="shared" si="13"/>
        <v>90.230913224429457</v>
      </c>
      <c r="X30">
        <f t="shared" si="10"/>
        <v>38.530310800981717</v>
      </c>
      <c r="Y30">
        <f t="shared" si="11"/>
        <v>60.197796081132616</v>
      </c>
      <c r="Z30">
        <f t="shared" si="12"/>
        <v>61.695687295551501</v>
      </c>
      <c r="AA30">
        <f t="shared" si="14"/>
        <v>58.527722251799105</v>
      </c>
      <c r="AB30">
        <f t="shared" si="16"/>
        <v>38.530310800981717</v>
      </c>
      <c r="AC30">
        <f t="shared" si="15"/>
        <v>2</v>
      </c>
      <c r="AF30">
        <v>74</v>
      </c>
      <c r="AG30">
        <v>3</v>
      </c>
      <c r="AH30" s="3" t="s">
        <v>1143</v>
      </c>
    </row>
    <row r="31" spans="6:39">
      <c r="F31">
        <v>17</v>
      </c>
      <c r="G31" s="3" t="s">
        <v>1231</v>
      </c>
      <c r="H31" s="3"/>
      <c r="I31" s="4">
        <v>2526</v>
      </c>
      <c r="J31" s="3">
        <v>255</v>
      </c>
      <c r="K31" s="3"/>
      <c r="L31" s="4">
        <v>1997</v>
      </c>
      <c r="M31" s="3">
        <v>440</v>
      </c>
      <c r="N31" s="3">
        <v>341</v>
      </c>
      <c r="O31" s="5">
        <v>-0.1986</v>
      </c>
      <c r="P31">
        <f t="shared" si="4"/>
        <v>4.2662514168254022</v>
      </c>
      <c r="Q31">
        <f t="shared" si="5"/>
        <v>4.962824045321792</v>
      </c>
      <c r="S31">
        <f t="shared" si="6"/>
        <v>4.1723960520225507</v>
      </c>
      <c r="T31">
        <f t="shared" si="7"/>
        <v>3.8837524073514236</v>
      </c>
      <c r="U31">
        <f t="shared" si="8"/>
        <v>2.2658634775143405</v>
      </c>
      <c r="V31">
        <f t="shared" si="9"/>
        <v>-0.37544968779134502</v>
      </c>
      <c r="W31">
        <f t="shared" si="13"/>
        <v>117.58607194741164</v>
      </c>
      <c r="X31">
        <f t="shared" si="10"/>
        <v>37.229568084027939</v>
      </c>
      <c r="Y31">
        <f t="shared" si="11"/>
        <v>85.867477082525028</v>
      </c>
      <c r="Z31">
        <f t="shared" si="12"/>
        <v>91.048996046578992</v>
      </c>
      <c r="AA31">
        <f t="shared" si="14"/>
        <v>8.1199843491752119</v>
      </c>
      <c r="AB31">
        <f t="shared" si="16"/>
        <v>8.1199843491752119</v>
      </c>
      <c r="AC31">
        <f t="shared" si="15"/>
        <v>5</v>
      </c>
      <c r="AF31">
        <v>84</v>
      </c>
      <c r="AG31">
        <v>3</v>
      </c>
      <c r="AH31" s="3" t="s">
        <v>1127</v>
      </c>
    </row>
    <row r="32" spans="6:39">
      <c r="F32">
        <v>18</v>
      </c>
      <c r="G32" s="3" t="s">
        <v>1229</v>
      </c>
      <c r="H32" s="3"/>
      <c r="I32" s="3">
        <v>258</v>
      </c>
      <c r="J32" s="3">
        <v>14</v>
      </c>
      <c r="K32" s="3"/>
      <c r="L32" s="3">
        <v>209</v>
      </c>
      <c r="M32" s="3">
        <v>48</v>
      </c>
      <c r="N32" s="3">
        <v>74</v>
      </c>
      <c r="O32" s="5">
        <v>4.0000000000000001E-3</v>
      </c>
      <c r="P32">
        <f t="shared" si="4"/>
        <v>8.799820406798832E-2</v>
      </c>
      <c r="Q32">
        <f t="shared" si="5"/>
        <v>-7.7996171186520968E-2</v>
      </c>
      <c r="S32">
        <f t="shared" si="6"/>
        <v>9.1946405047714341E-2</v>
      </c>
      <c r="T32">
        <f t="shared" si="7"/>
        <v>6.6705497448006953E-2</v>
      </c>
      <c r="U32">
        <f t="shared" si="8"/>
        <v>0.25162943404221422</v>
      </c>
      <c r="V32">
        <f t="shared" si="9"/>
        <v>-0.17031536693184185</v>
      </c>
      <c r="W32">
        <f t="shared" si="13"/>
        <v>23.009410144075744</v>
      </c>
      <c r="X32">
        <f t="shared" si="10"/>
        <v>8.7897973363370205</v>
      </c>
      <c r="Y32">
        <f t="shared" si="11"/>
        <v>0.65961159674140801</v>
      </c>
      <c r="Z32">
        <f t="shared" si="12"/>
        <v>0.61542417836555152</v>
      </c>
      <c r="AA32">
        <f t="shared" si="14"/>
        <v>127.83904875115063</v>
      </c>
      <c r="AB32">
        <f t="shared" si="16"/>
        <v>0.61542417836555152</v>
      </c>
      <c r="AC32">
        <f t="shared" si="15"/>
        <v>4</v>
      </c>
      <c r="AF32">
        <v>92</v>
      </c>
      <c r="AG32">
        <v>3</v>
      </c>
      <c r="AH32" s="3" t="s">
        <v>1113</v>
      </c>
    </row>
    <row r="33" spans="6:34">
      <c r="F33">
        <v>19</v>
      </c>
      <c r="G33" s="3" t="s">
        <v>2871</v>
      </c>
      <c r="H33" s="3"/>
      <c r="I33" s="3">
        <v>17</v>
      </c>
      <c r="J33" s="3">
        <v>1</v>
      </c>
      <c r="K33" s="3"/>
      <c r="L33" s="3">
        <v>17</v>
      </c>
      <c r="M33" s="3">
        <v>4</v>
      </c>
      <c r="N33" s="3">
        <v>2</v>
      </c>
      <c r="O33" s="5">
        <v>5.7500000000000002E-2</v>
      </c>
      <c r="P33">
        <f t="shared" si="4"/>
        <v>-0.35598725637051992</v>
      </c>
      <c r="Q33">
        <f t="shared" si="5"/>
        <v>-0.34990763514755024</v>
      </c>
      <c r="S33">
        <f t="shared" si="6"/>
        <v>-0.34622268456032179</v>
      </c>
      <c r="T33">
        <f t="shared" si="7"/>
        <v>-0.36173854345951939</v>
      </c>
      <c r="U33">
        <f t="shared" si="8"/>
        <v>-0.29153480239970742</v>
      </c>
      <c r="V33">
        <f t="shared" si="9"/>
        <v>-0.11614613610270355</v>
      </c>
      <c r="W33">
        <f t="shared" si="13"/>
        <v>21.661726474597533</v>
      </c>
      <c r="X33">
        <f t="shared" si="10"/>
        <v>14.135750577535738</v>
      </c>
      <c r="Y33">
        <f t="shared" si="11"/>
        <v>0.50815168686533818</v>
      </c>
      <c r="Z33">
        <f t="shared" si="12"/>
        <v>3.7243104004843708E-2</v>
      </c>
      <c r="AA33">
        <f t="shared" si="14"/>
        <v>149.25637758917517</v>
      </c>
      <c r="AB33">
        <f t="shared" si="16"/>
        <v>3.7243104004843708E-2</v>
      </c>
      <c r="AC33">
        <f t="shared" si="15"/>
        <v>4</v>
      </c>
      <c r="AF33">
        <v>94</v>
      </c>
      <c r="AG33">
        <v>3</v>
      </c>
      <c r="AH33" s="3" t="s">
        <v>4102</v>
      </c>
    </row>
    <row r="34" spans="6:34">
      <c r="F34">
        <v>20</v>
      </c>
      <c r="G34" s="3" t="s">
        <v>1227</v>
      </c>
      <c r="H34" s="3"/>
      <c r="I34" s="3">
        <v>240</v>
      </c>
      <c r="J34" s="3">
        <v>2</v>
      </c>
      <c r="K34" s="3"/>
      <c r="L34" s="3">
        <v>153</v>
      </c>
      <c r="M34" s="3">
        <v>67</v>
      </c>
      <c r="N34" s="3">
        <v>9</v>
      </c>
      <c r="O34" s="5">
        <v>0.34129999999999999</v>
      </c>
      <c r="P34">
        <f t="shared" si="4"/>
        <v>5.4837464284199326E-2</v>
      </c>
      <c r="Q34">
        <f t="shared" si="5"/>
        <v>-0.32899136868900952</v>
      </c>
      <c r="S34">
        <f t="shared" si="6"/>
        <v>-3.5852912754629519E-2</v>
      </c>
      <c r="T34">
        <f t="shared" si="7"/>
        <v>0.25171542420352971</v>
      </c>
      <c r="U34">
        <f t="shared" si="8"/>
        <v>-0.23872716830118726</v>
      </c>
      <c r="V34">
        <f t="shared" si="9"/>
        <v>0.17120391453859454</v>
      </c>
      <c r="W34">
        <f t="shared" si="13"/>
        <v>19.609589973906555</v>
      </c>
      <c r="X34">
        <f t="shared" si="10"/>
        <v>10.274083920429032</v>
      </c>
      <c r="Y34">
        <f t="shared" si="11"/>
        <v>0.18825681672718014</v>
      </c>
      <c r="Z34">
        <f t="shared" si="12"/>
        <v>0.52678463651545782</v>
      </c>
      <c r="AA34">
        <f t="shared" si="14"/>
        <v>133.28565217615491</v>
      </c>
      <c r="AB34">
        <f t="shared" si="16"/>
        <v>0.18825681672718014</v>
      </c>
      <c r="AC34">
        <f t="shared" si="15"/>
        <v>3</v>
      </c>
      <c r="AF34">
        <v>95</v>
      </c>
      <c r="AG34">
        <v>3</v>
      </c>
      <c r="AH34" s="3" t="s">
        <v>1109</v>
      </c>
    </row>
    <row r="35" spans="6:34">
      <c r="F35">
        <v>21</v>
      </c>
      <c r="G35" s="3" t="s">
        <v>1225</v>
      </c>
      <c r="H35" s="3"/>
      <c r="I35" s="3">
        <v>204</v>
      </c>
      <c r="J35" s="3">
        <v>10</v>
      </c>
      <c r="K35" s="3"/>
      <c r="L35" s="3">
        <v>198</v>
      </c>
      <c r="M35" s="3">
        <v>36</v>
      </c>
      <c r="N35" s="3">
        <v>3</v>
      </c>
      <c r="O35" s="5">
        <v>0.48320000000000002</v>
      </c>
      <c r="P35">
        <f t="shared" si="4"/>
        <v>-1.1484015283378664E-2</v>
      </c>
      <c r="Q35">
        <f t="shared" si="5"/>
        <v>-0.16166123702068383</v>
      </c>
      <c r="S35">
        <f t="shared" si="6"/>
        <v>6.6842967622253946E-2</v>
      </c>
      <c r="T35">
        <f t="shared" si="7"/>
        <v>-5.0142877344954775E-2</v>
      </c>
      <c r="U35">
        <f t="shared" si="8"/>
        <v>-0.28399085467134738</v>
      </c>
      <c r="V35">
        <f t="shared" si="9"/>
        <v>0.31487893985924365</v>
      </c>
      <c r="W35">
        <f t="shared" si="13"/>
        <v>18.179313186017307</v>
      </c>
      <c r="X35">
        <f t="shared" si="10"/>
        <v>10.253886733254129</v>
      </c>
      <c r="Y35">
        <f t="shared" si="11"/>
        <v>2.8772004143619873E-2</v>
      </c>
      <c r="Z35">
        <f t="shared" si="12"/>
        <v>0.43366349794183612</v>
      </c>
      <c r="AA35">
        <f t="shared" si="14"/>
        <v>134.88413161299488</v>
      </c>
      <c r="AB35">
        <f t="shared" si="16"/>
        <v>2.8772004143619873E-2</v>
      </c>
      <c r="AC35">
        <f t="shared" si="15"/>
        <v>3</v>
      </c>
      <c r="AF35">
        <v>96</v>
      </c>
      <c r="AG35">
        <v>3</v>
      </c>
      <c r="AH35" s="3" t="s">
        <v>1106</v>
      </c>
    </row>
    <row r="36" spans="6:34">
      <c r="F36">
        <v>22</v>
      </c>
      <c r="G36" s="3" t="s">
        <v>1223</v>
      </c>
      <c r="H36" s="3"/>
      <c r="I36" s="3">
        <v>253</v>
      </c>
      <c r="J36" s="3">
        <v>20</v>
      </c>
      <c r="K36" s="3"/>
      <c r="L36" s="3">
        <v>219</v>
      </c>
      <c r="M36" s="3">
        <v>71</v>
      </c>
      <c r="N36" s="3">
        <v>13</v>
      </c>
      <c r="O36" s="5">
        <v>0.60709999999999997</v>
      </c>
      <c r="P36">
        <f t="shared" si="4"/>
        <v>7.8786887461380267E-2</v>
      </c>
      <c r="Q36">
        <f t="shared" si="5"/>
        <v>4.7501427564723329E-2</v>
      </c>
      <c r="S36">
        <f t="shared" si="6"/>
        <v>0.11476771179813289</v>
      </c>
      <c r="T36">
        <f t="shared" si="7"/>
        <v>0.29066488246785027</v>
      </c>
      <c r="U36">
        <f t="shared" si="8"/>
        <v>-0.20855137738774718</v>
      </c>
      <c r="V36">
        <f t="shared" si="9"/>
        <v>0.4403288034056031</v>
      </c>
      <c r="W36">
        <f t="shared" si="13"/>
        <v>17.650933058700527</v>
      </c>
      <c r="X36">
        <f t="shared" si="10"/>
        <v>8.6634252053596352</v>
      </c>
      <c r="Y36">
        <f t="shared" si="11"/>
        <v>0.23771023649635498</v>
      </c>
      <c r="Z36">
        <f t="shared" si="12"/>
        <v>1.0007218334490824</v>
      </c>
      <c r="AA36">
        <f t="shared" si="14"/>
        <v>126.85637970649491</v>
      </c>
      <c r="AB36">
        <f t="shared" si="16"/>
        <v>0.23771023649635498</v>
      </c>
      <c r="AC36">
        <f t="shared" si="15"/>
        <v>3</v>
      </c>
      <c r="AF36">
        <v>97</v>
      </c>
      <c r="AG36">
        <v>3</v>
      </c>
      <c r="AH36" s="3" t="s">
        <v>1111</v>
      </c>
    </row>
    <row r="37" spans="6:34">
      <c r="F37">
        <v>23</v>
      </c>
      <c r="G37" s="3" t="s">
        <v>1221</v>
      </c>
      <c r="H37" s="3"/>
      <c r="I37" s="3">
        <v>23</v>
      </c>
      <c r="J37" s="3">
        <v>1</v>
      </c>
      <c r="K37" s="3"/>
      <c r="L37" s="3">
        <v>21</v>
      </c>
      <c r="M37" s="3">
        <v>5</v>
      </c>
      <c r="N37" s="3">
        <v>13</v>
      </c>
      <c r="O37" s="5">
        <v>-2.1899999999999999E-2</v>
      </c>
      <c r="P37">
        <f t="shared" si="4"/>
        <v>-0.34493367644259021</v>
      </c>
      <c r="Q37">
        <f t="shared" si="5"/>
        <v>-0.34990763514755024</v>
      </c>
      <c r="S37">
        <f t="shared" si="6"/>
        <v>-0.33709416186015434</v>
      </c>
      <c r="T37">
        <f t="shared" si="7"/>
        <v>-0.35200117889343924</v>
      </c>
      <c r="U37">
        <f t="shared" si="8"/>
        <v>-0.20855137738774718</v>
      </c>
      <c r="V37">
        <f t="shared" si="9"/>
        <v>-0.19653934970706954</v>
      </c>
      <c r="W37">
        <f t="shared" si="13"/>
        <v>22.421583749406267</v>
      </c>
      <c r="X37">
        <f t="shared" si="10"/>
        <v>13.93621132371376</v>
      </c>
      <c r="Y37">
        <f t="shared" si="11"/>
        <v>0.58159117180212694</v>
      </c>
      <c r="Z37">
        <f t="shared" si="12"/>
        <v>3.0444107818866674E-2</v>
      </c>
      <c r="AA37">
        <f t="shared" si="14"/>
        <v>148.36376480342489</v>
      </c>
      <c r="AB37">
        <f t="shared" si="16"/>
        <v>3.0444107818866674E-2</v>
      </c>
      <c r="AC37">
        <f t="shared" si="15"/>
        <v>4</v>
      </c>
      <c r="AF37">
        <v>98</v>
      </c>
      <c r="AG37">
        <v>3</v>
      </c>
      <c r="AH37" s="3" t="s">
        <v>1106</v>
      </c>
    </row>
    <row r="38" spans="6:34">
      <c r="F38">
        <v>24</v>
      </c>
      <c r="G38" s="3" t="s">
        <v>1219</v>
      </c>
      <c r="H38" s="3"/>
      <c r="I38" s="4">
        <v>1502</v>
      </c>
      <c r="J38" s="3">
        <v>94</v>
      </c>
      <c r="K38" s="3"/>
      <c r="L38" s="4">
        <v>1489</v>
      </c>
      <c r="M38" s="3">
        <v>207</v>
      </c>
      <c r="N38" s="3">
        <v>13</v>
      </c>
      <c r="O38" s="5">
        <v>0.30449999999999999</v>
      </c>
      <c r="P38">
        <f t="shared" si="4"/>
        <v>2.3797737757920725</v>
      </c>
      <c r="Q38">
        <f t="shared" si="5"/>
        <v>1.5953051454967362</v>
      </c>
      <c r="S38">
        <f t="shared" si="6"/>
        <v>3.0130736691012885</v>
      </c>
      <c r="T38">
        <f t="shared" si="7"/>
        <v>1.6149464634547499</v>
      </c>
      <c r="U38">
        <f t="shared" si="8"/>
        <v>-0.20855137738774718</v>
      </c>
      <c r="V38">
        <f t="shared" si="9"/>
        <v>0.13394358380004709</v>
      </c>
      <c r="W38">
        <f t="shared" si="13"/>
        <v>45.277239938547083</v>
      </c>
      <c r="X38">
        <f t="shared" si="10"/>
        <v>2.8947722184967701</v>
      </c>
      <c r="Y38">
        <f t="shared" si="11"/>
        <v>21.568213754240457</v>
      </c>
      <c r="Z38">
        <f t="shared" si="12"/>
        <v>24.864376371654796</v>
      </c>
      <c r="AA38">
        <f t="shared" si="14"/>
        <v>57.892980459727319</v>
      </c>
      <c r="AB38">
        <f t="shared" si="16"/>
        <v>2.8947722184967701</v>
      </c>
      <c r="AC38">
        <f t="shared" si="15"/>
        <v>2</v>
      </c>
      <c r="AF38">
        <v>99</v>
      </c>
      <c r="AG38">
        <v>3</v>
      </c>
      <c r="AH38" s="3" t="s">
        <v>1104</v>
      </c>
    </row>
    <row r="39" spans="6:34">
      <c r="F39">
        <v>25</v>
      </c>
      <c r="G39" s="3" t="s">
        <v>1216</v>
      </c>
      <c r="H39" s="3"/>
      <c r="I39" s="3">
        <v>49</v>
      </c>
      <c r="J39" s="3">
        <v>1</v>
      </c>
      <c r="K39" s="3"/>
      <c r="L39" s="3">
        <v>45</v>
      </c>
      <c r="M39" s="3">
        <v>16</v>
      </c>
      <c r="N39" s="3">
        <v>8</v>
      </c>
      <c r="O39" s="5">
        <v>0.69920000000000004</v>
      </c>
      <c r="P39">
        <f t="shared" si="4"/>
        <v>-0.29703483008822834</v>
      </c>
      <c r="Q39">
        <f t="shared" si="5"/>
        <v>-0.34990763514755024</v>
      </c>
      <c r="S39">
        <f t="shared" si="6"/>
        <v>-0.28232302565914985</v>
      </c>
      <c r="T39">
        <f t="shared" si="7"/>
        <v>-0.24489016866655766</v>
      </c>
      <c r="U39">
        <f t="shared" si="8"/>
        <v>-0.24627111602954729</v>
      </c>
      <c r="V39">
        <f t="shared" si="9"/>
        <v>0.53358088115071789</v>
      </c>
      <c r="W39">
        <f t="shared" si="13"/>
        <v>16.040694744584215</v>
      </c>
      <c r="X39">
        <f t="shared" si="10"/>
        <v>14.005827831563762</v>
      </c>
      <c r="Y39">
        <f t="shared" si="11"/>
        <v>0.18638450696276526</v>
      </c>
      <c r="Z39">
        <f t="shared" si="12"/>
        <v>0.43712073535215146</v>
      </c>
      <c r="AA39">
        <f t="shared" si="14"/>
        <v>146.30682530328471</v>
      </c>
      <c r="AB39">
        <f t="shared" si="16"/>
        <v>0.18638450696276526</v>
      </c>
      <c r="AC39">
        <f t="shared" si="15"/>
        <v>3</v>
      </c>
      <c r="AF39">
        <v>100</v>
      </c>
      <c r="AG39">
        <v>3</v>
      </c>
      <c r="AH39" s="3" t="s">
        <v>2857</v>
      </c>
    </row>
    <row r="40" spans="6:34">
      <c r="F40">
        <v>26</v>
      </c>
      <c r="G40" s="3" t="s">
        <v>1216</v>
      </c>
      <c r="H40" s="3"/>
      <c r="I40" s="3">
        <v>374</v>
      </c>
      <c r="J40" s="3">
        <v>11</v>
      </c>
      <c r="K40" s="3"/>
      <c r="L40" s="3">
        <v>365</v>
      </c>
      <c r="M40" s="3">
        <v>60</v>
      </c>
      <c r="N40" s="3">
        <v>6</v>
      </c>
      <c r="O40" s="5">
        <v>-1.55E-2</v>
      </c>
      <c r="P40">
        <f t="shared" si="4"/>
        <v>0.3017007493412952</v>
      </c>
      <c r="Q40">
        <f t="shared" si="5"/>
        <v>-0.14074497056214311</v>
      </c>
      <c r="S40">
        <f t="shared" si="6"/>
        <v>0.44795879035424369</v>
      </c>
      <c r="T40">
        <f t="shared" si="7"/>
        <v>0.18355387224096867</v>
      </c>
      <c r="U40">
        <f t="shared" si="8"/>
        <v>-0.26135901148626733</v>
      </c>
      <c r="V40">
        <f t="shared" si="9"/>
        <v>-0.19005929218732215</v>
      </c>
      <c r="W40">
        <f t="shared" si="13"/>
        <v>23.622615085577799</v>
      </c>
      <c r="X40">
        <f t="shared" si="10"/>
        <v>7.2650530267313513</v>
      </c>
      <c r="Y40">
        <f t="shared" si="11"/>
        <v>0.79473815734132125</v>
      </c>
      <c r="Z40">
        <f t="shared" si="12"/>
        <v>1.0706016040871993</v>
      </c>
      <c r="AA40">
        <f t="shared" si="14"/>
        <v>124.44635775486537</v>
      </c>
      <c r="AB40">
        <f t="shared" si="16"/>
        <v>0.79473815734132125</v>
      </c>
      <c r="AC40">
        <f t="shared" si="15"/>
        <v>3</v>
      </c>
      <c r="AF40">
        <v>101</v>
      </c>
      <c r="AG40">
        <v>3</v>
      </c>
      <c r="AH40" s="3" t="s">
        <v>1102</v>
      </c>
    </row>
    <row r="41" spans="6:34">
      <c r="F41">
        <v>27</v>
      </c>
      <c r="G41" s="3" t="s">
        <v>3900</v>
      </c>
      <c r="H41" s="3"/>
      <c r="I41" s="3">
        <v>10</v>
      </c>
      <c r="J41" s="3">
        <v>3</v>
      </c>
      <c r="K41" s="3"/>
      <c r="L41" s="3">
        <v>9</v>
      </c>
      <c r="M41" s="3">
        <v>2</v>
      </c>
      <c r="N41" s="3">
        <v>1</v>
      </c>
      <c r="O41" s="5">
        <v>3.73E-2</v>
      </c>
      <c r="P41">
        <f t="shared" si="4"/>
        <v>-0.36888309961977117</v>
      </c>
      <c r="Q41">
        <f t="shared" si="5"/>
        <v>-0.30807510223046886</v>
      </c>
      <c r="S41">
        <f t="shared" si="6"/>
        <v>-0.36447972996065658</v>
      </c>
      <c r="T41">
        <f t="shared" si="7"/>
        <v>-0.3812132725916797</v>
      </c>
      <c r="U41">
        <f t="shared" si="8"/>
        <v>-0.29907875012806745</v>
      </c>
      <c r="V41">
        <f t="shared" si="9"/>
        <v>-0.13659881764940623</v>
      </c>
      <c r="W41">
        <f t="shared" si="13"/>
        <v>21.857120691082383</v>
      </c>
      <c r="X41">
        <f t="shared" si="10"/>
        <v>14.155367794233964</v>
      </c>
      <c r="Y41">
        <f t="shared" si="11"/>
        <v>0.54430461732668656</v>
      </c>
      <c r="Z41">
        <f t="shared" si="12"/>
        <v>4.3000171930288315E-2</v>
      </c>
      <c r="AA41">
        <f t="shared" si="14"/>
        <v>149.46019943524831</v>
      </c>
      <c r="AB41">
        <f t="shared" si="16"/>
        <v>4.3000171930288315E-2</v>
      </c>
      <c r="AC41">
        <f t="shared" si="15"/>
        <v>4</v>
      </c>
      <c r="AF41">
        <v>102</v>
      </c>
      <c r="AG41">
        <v>3</v>
      </c>
      <c r="AH41" s="3" t="s">
        <v>2855</v>
      </c>
    </row>
    <row r="42" spans="6:34">
      <c r="F42">
        <v>28</v>
      </c>
      <c r="G42" s="3" t="s">
        <v>1214</v>
      </c>
      <c r="H42" s="3"/>
      <c r="I42" s="3">
        <v>65</v>
      </c>
      <c r="J42" s="3">
        <v>15</v>
      </c>
      <c r="K42" s="3"/>
      <c r="L42" s="3">
        <v>54</v>
      </c>
      <c r="M42" s="3">
        <v>27</v>
      </c>
      <c r="N42" s="3">
        <v>24</v>
      </c>
      <c r="O42" s="5">
        <v>0.29509999999999997</v>
      </c>
      <c r="P42">
        <f t="shared" si="4"/>
        <v>-0.26755861694708255</v>
      </c>
      <c r="Q42">
        <f t="shared" si="5"/>
        <v>-5.7079904727980246E-2</v>
      </c>
      <c r="S42">
        <f t="shared" si="6"/>
        <v>-0.26178384958377315</v>
      </c>
      <c r="T42">
        <f t="shared" si="7"/>
        <v>-0.13777915843967609</v>
      </c>
      <c r="U42">
        <f t="shared" si="8"/>
        <v>-0.12556795237578691</v>
      </c>
      <c r="V42">
        <f t="shared" si="9"/>
        <v>0.12442599931791809</v>
      </c>
      <c r="W42">
        <f t="shared" si="13"/>
        <v>19.61272089808493</v>
      </c>
      <c r="X42">
        <f t="shared" si="10"/>
        <v>11.903807854429758</v>
      </c>
      <c r="Y42">
        <f t="shared" si="11"/>
        <v>0.16791716013863672</v>
      </c>
      <c r="Z42">
        <f t="shared" si="12"/>
        <v>0.12987637736423491</v>
      </c>
      <c r="AA42">
        <f t="shared" si="14"/>
        <v>140.22534848246508</v>
      </c>
      <c r="AB42">
        <f t="shared" si="16"/>
        <v>0.12987637736423491</v>
      </c>
      <c r="AC42">
        <f t="shared" si="15"/>
        <v>4</v>
      </c>
      <c r="AF42">
        <v>103</v>
      </c>
      <c r="AG42">
        <v>3</v>
      </c>
      <c r="AH42" s="3" t="s">
        <v>2852</v>
      </c>
    </row>
    <row r="43" spans="6:34">
      <c r="F43">
        <v>29</v>
      </c>
      <c r="G43" s="3" t="s">
        <v>1212</v>
      </c>
      <c r="H43" s="3"/>
      <c r="I43" s="3">
        <v>523</v>
      </c>
      <c r="J43" s="3">
        <v>33</v>
      </c>
      <c r="K43" s="3"/>
      <c r="L43" s="3">
        <v>449</v>
      </c>
      <c r="M43" s="3">
        <v>92</v>
      </c>
      <c r="N43" s="3">
        <v>57</v>
      </c>
      <c r="O43" s="5">
        <v>1.1134999999999999</v>
      </c>
      <c r="P43">
        <f t="shared" si="4"/>
        <v>0.57619798421821511</v>
      </c>
      <c r="Q43">
        <f t="shared" si="5"/>
        <v>0.31941289152575264</v>
      </c>
      <c r="S43">
        <f t="shared" si="6"/>
        <v>0.63965776705775945</v>
      </c>
      <c r="T43">
        <f t="shared" si="7"/>
        <v>0.49514953835553327</v>
      </c>
      <c r="U43">
        <f t="shared" si="8"/>
        <v>0.12338232266009384</v>
      </c>
      <c r="V43">
        <f t="shared" si="9"/>
        <v>0.95306335465561487</v>
      </c>
      <c r="W43">
        <f t="shared" si="13"/>
        <v>15.834381747308489</v>
      </c>
      <c r="X43">
        <f t="shared" si="10"/>
        <v>5.8462541028822201</v>
      </c>
      <c r="Y43">
        <f t="shared" si="11"/>
        <v>2.0002137252964509</v>
      </c>
      <c r="Z43">
        <f t="shared" si="12"/>
        <v>3.7227256409898568</v>
      </c>
      <c r="AA43">
        <f t="shared" si="14"/>
        <v>109.97242519848885</v>
      </c>
      <c r="AB43">
        <f t="shared" si="16"/>
        <v>2.0002137252964509</v>
      </c>
      <c r="AC43">
        <f t="shared" si="15"/>
        <v>3</v>
      </c>
      <c r="AF43">
        <v>104</v>
      </c>
      <c r="AG43">
        <v>3</v>
      </c>
      <c r="AH43" s="3" t="s">
        <v>1100</v>
      </c>
    </row>
    <row r="44" spans="6:34">
      <c r="F44">
        <v>30</v>
      </c>
      <c r="G44" s="3" t="s">
        <v>1208</v>
      </c>
      <c r="H44" s="3"/>
      <c r="I44" s="3">
        <v>40</v>
      </c>
      <c r="J44" s="3">
        <v>1</v>
      </c>
      <c r="K44" s="3"/>
      <c r="L44" s="3">
        <v>34</v>
      </c>
      <c r="M44" s="3">
        <v>10</v>
      </c>
      <c r="N44" s="3">
        <v>17</v>
      </c>
      <c r="O44" s="5">
        <v>-0.68779999999999997</v>
      </c>
      <c r="P44">
        <f t="shared" si="4"/>
        <v>-0.31361519998012283</v>
      </c>
      <c r="Q44">
        <f t="shared" si="5"/>
        <v>-0.34990763514755024</v>
      </c>
      <c r="S44">
        <f t="shared" si="6"/>
        <v>-0.30742646308461025</v>
      </c>
      <c r="T44">
        <f t="shared" si="7"/>
        <v>-0.30331435606303853</v>
      </c>
      <c r="U44">
        <f t="shared" si="8"/>
        <v>-0.17837558647430707</v>
      </c>
      <c r="V44">
        <f t="shared" si="9"/>
        <v>-0.87076908445703571</v>
      </c>
      <c r="W44">
        <f t="shared" si="13"/>
        <v>29.263798501142958</v>
      </c>
      <c r="X44">
        <f t="shared" si="10"/>
        <v>13.818155267456609</v>
      </c>
      <c r="Y44">
        <f t="shared" si="11"/>
        <v>1.745769779308106</v>
      </c>
      <c r="Z44">
        <f t="shared" si="12"/>
        <v>0.57946762070553426</v>
      </c>
      <c r="AA44">
        <f t="shared" si="14"/>
        <v>147.61784975352521</v>
      </c>
      <c r="AB44">
        <f t="shared" si="16"/>
        <v>0.57946762070553426</v>
      </c>
      <c r="AC44">
        <f t="shared" si="15"/>
        <v>4</v>
      </c>
      <c r="AF44">
        <v>105</v>
      </c>
      <c r="AG44">
        <v>3</v>
      </c>
      <c r="AH44" s="3" t="s">
        <v>1098</v>
      </c>
    </row>
    <row r="45" spans="6:34">
      <c r="F45">
        <v>31</v>
      </c>
      <c r="G45" s="3" t="s">
        <v>1210</v>
      </c>
      <c r="H45" s="3"/>
      <c r="I45" s="3">
        <v>26</v>
      </c>
      <c r="J45" s="3">
        <v>1</v>
      </c>
      <c r="K45" s="3"/>
      <c r="L45" s="3">
        <v>15</v>
      </c>
      <c r="M45" s="3">
        <v>3</v>
      </c>
      <c r="N45" s="3">
        <v>3</v>
      </c>
      <c r="O45" s="5">
        <v>0.44629999999999997</v>
      </c>
      <c r="P45">
        <f t="shared" si="4"/>
        <v>-0.33940688647862538</v>
      </c>
      <c r="Q45">
        <f t="shared" si="5"/>
        <v>-0.34990763514755024</v>
      </c>
      <c r="S45">
        <f t="shared" si="6"/>
        <v>-0.35078694591040549</v>
      </c>
      <c r="T45">
        <f t="shared" si="7"/>
        <v>-0.37147590802559954</v>
      </c>
      <c r="U45">
        <f t="shared" si="8"/>
        <v>-0.28399085467134738</v>
      </c>
      <c r="V45">
        <f t="shared" si="9"/>
        <v>0.27751735822195012</v>
      </c>
      <c r="W45">
        <f t="shared" si="13"/>
        <v>18.153779188111233</v>
      </c>
      <c r="X45">
        <f t="shared" si="10"/>
        <v>14.430239034479676</v>
      </c>
      <c r="Y45">
        <f t="shared" si="11"/>
        <v>0.28343405238920683</v>
      </c>
      <c r="Z45">
        <f t="shared" si="12"/>
        <v>0.19149318206438376</v>
      </c>
      <c r="AA45">
        <f t="shared" si="14"/>
        <v>149.22578910294391</v>
      </c>
      <c r="AB45">
        <f t="shared" si="16"/>
        <v>0.19149318206438376</v>
      </c>
      <c r="AC45">
        <f t="shared" si="15"/>
        <v>4</v>
      </c>
      <c r="AF45">
        <v>2</v>
      </c>
      <c r="AG45">
        <v>4</v>
      </c>
      <c r="AH45" s="3" t="s">
        <v>1255</v>
      </c>
    </row>
    <row r="46" spans="6:34">
      <c r="F46">
        <v>32</v>
      </c>
      <c r="G46" s="3" t="s">
        <v>1206</v>
      </c>
      <c r="H46" s="3"/>
      <c r="I46" s="3">
        <v>43</v>
      </c>
      <c r="J46" s="3">
        <v>5</v>
      </c>
      <c r="K46" s="3"/>
      <c r="L46" s="3">
        <v>41</v>
      </c>
      <c r="M46" s="3">
        <v>16</v>
      </c>
      <c r="N46" s="3">
        <v>7</v>
      </c>
      <c r="O46" s="5">
        <v>-0.26219999999999999</v>
      </c>
      <c r="P46">
        <f t="shared" si="4"/>
        <v>-0.308088410016158</v>
      </c>
      <c r="Q46">
        <f t="shared" si="5"/>
        <v>-0.26624256931338741</v>
      </c>
      <c r="S46">
        <f t="shared" si="6"/>
        <v>-0.29145154835931725</v>
      </c>
      <c r="T46">
        <f t="shared" si="7"/>
        <v>-0.24489016866655766</v>
      </c>
      <c r="U46">
        <f t="shared" si="8"/>
        <v>-0.2538150637579073</v>
      </c>
      <c r="V46">
        <f t="shared" si="9"/>
        <v>-0.43984525939383468</v>
      </c>
      <c r="W46">
        <f t="shared" si="13"/>
        <v>24.78489997299382</v>
      </c>
      <c r="X46">
        <f t="shared" si="10"/>
        <v>13.043750737925583</v>
      </c>
      <c r="Y46">
        <f t="shared" si="11"/>
        <v>0.79362077341481818</v>
      </c>
      <c r="Z46">
        <f t="shared" si="12"/>
        <v>0.11129811716252393</v>
      </c>
      <c r="AA46">
        <f t="shared" si="14"/>
        <v>145.64670081617797</v>
      </c>
      <c r="AB46">
        <f t="shared" si="16"/>
        <v>0.11129811716252393</v>
      </c>
      <c r="AC46">
        <f t="shared" si="15"/>
        <v>4</v>
      </c>
      <c r="AF46">
        <v>3</v>
      </c>
      <c r="AG46">
        <v>4</v>
      </c>
      <c r="AH46" s="3" t="s">
        <v>1253</v>
      </c>
    </row>
    <row r="47" spans="6:34">
      <c r="F47">
        <v>33</v>
      </c>
      <c r="G47" s="3" t="s">
        <v>1206</v>
      </c>
      <c r="H47" s="3"/>
      <c r="I47" s="3">
        <v>18</v>
      </c>
      <c r="J47" s="3">
        <v>1</v>
      </c>
      <c r="K47" s="3"/>
      <c r="L47" s="3">
        <v>18</v>
      </c>
      <c r="M47" s="3">
        <v>5</v>
      </c>
      <c r="N47" s="3">
        <v>15</v>
      </c>
      <c r="O47" s="5">
        <v>-0.20810000000000001</v>
      </c>
      <c r="P47">
        <f t="shared" ref="P47:P78" si="17">STANDARDIZE(I47,$I$11,$I$12)</f>
        <v>-0.35414499304919828</v>
      </c>
      <c r="Q47">
        <f t="shared" ref="Q47:Q78" si="18">STANDARDIZE(J47,$J$11,$J$12)</f>
        <v>-0.34990763514755024</v>
      </c>
      <c r="S47">
        <f t="shared" ref="S47:S78" si="19">STANDARDIZE(L47,$L$11,$L$12)</f>
        <v>-0.34394055388527989</v>
      </c>
      <c r="T47">
        <f t="shared" ref="T47:T78" si="20">STANDARDIZE(M47,$M$11,$M$12)</f>
        <v>-0.35200117889343924</v>
      </c>
      <c r="U47">
        <f t="shared" ref="U47:U78" si="21">STANDARDIZE(N47,$N$11,$N$12)</f>
        <v>-0.19346348193102714</v>
      </c>
      <c r="V47">
        <f t="shared" ref="V47:V78" si="22">STANDARDIZE(O47,$O$11,$O$12)</f>
        <v>-0.38506852317222001</v>
      </c>
      <c r="W47">
        <f t="shared" ref="W47:W78" si="23">SUMXMY2($I$4:$O$4,P47:V47)</f>
        <v>24.245408610199568</v>
      </c>
      <c r="X47">
        <f t="shared" ref="X47:X78" si="24">SUMXMY2($I$5:$O$5,P47:V47)</f>
        <v>13.977203539035429</v>
      </c>
      <c r="Y47">
        <f t="shared" ref="Y47:Y78" si="25">SUMXMY2($I$6:$O$6,P47:V47)</f>
        <v>0.84046941218228</v>
      </c>
      <c r="Z47">
        <f t="shared" ref="Z47:Z78" si="26">SUMXMY2($I$7:$O$7,P47:V47)</f>
        <v>9.8316747095432006E-2</v>
      </c>
      <c r="AA47">
        <f t="shared" ref="AA47:AA78" si="27">SUMXMY2($I$8:$O$8,P47:V47)</f>
        <v>148.57110483565907</v>
      </c>
      <c r="AB47">
        <f t="shared" si="16"/>
        <v>9.8316747095432006E-2</v>
      </c>
      <c r="AC47">
        <f t="shared" si="15"/>
        <v>4</v>
      </c>
      <c r="AF47">
        <v>4</v>
      </c>
      <c r="AG47">
        <v>4</v>
      </c>
      <c r="AH47" s="3" t="s">
        <v>1251</v>
      </c>
    </row>
    <row r="48" spans="6:34">
      <c r="F48">
        <v>34</v>
      </c>
      <c r="G48" s="3" t="s">
        <v>3897</v>
      </c>
      <c r="H48" s="3"/>
      <c r="I48" s="3">
        <v>9</v>
      </c>
      <c r="J48" s="3">
        <v>1</v>
      </c>
      <c r="K48" s="3"/>
      <c r="L48" s="3">
        <v>8</v>
      </c>
      <c r="M48" s="3">
        <v>4</v>
      </c>
      <c r="N48" s="3">
        <v>8</v>
      </c>
      <c r="O48" s="5">
        <v>-0.94930000000000003</v>
      </c>
      <c r="P48">
        <f t="shared" si="17"/>
        <v>-0.37072536294109276</v>
      </c>
      <c r="Q48">
        <f t="shared" si="18"/>
        <v>-0.34990763514755024</v>
      </c>
      <c r="S48">
        <f t="shared" si="19"/>
        <v>-0.36676186063569843</v>
      </c>
      <c r="T48">
        <f t="shared" si="20"/>
        <v>-0.36173854345951939</v>
      </c>
      <c r="U48">
        <f t="shared" si="21"/>
        <v>-0.24627111602954729</v>
      </c>
      <c r="V48">
        <f t="shared" si="22"/>
        <v>-1.135540184677964</v>
      </c>
      <c r="W48">
        <f t="shared" si="23"/>
        <v>32.193063212614327</v>
      </c>
      <c r="X48">
        <f t="shared" si="24"/>
        <v>14.848860821058524</v>
      </c>
      <c r="Y48">
        <f t="shared" si="25"/>
        <v>2.5539999385620358</v>
      </c>
      <c r="Z48">
        <f t="shared" si="26"/>
        <v>1.0732251139685369</v>
      </c>
      <c r="AA48">
        <f t="shared" si="27"/>
        <v>150.70413582915469</v>
      </c>
      <c r="AB48">
        <f t="shared" si="16"/>
        <v>1.0732251139685369</v>
      </c>
      <c r="AC48">
        <f t="shared" si="15"/>
        <v>4</v>
      </c>
      <c r="AF48">
        <v>5</v>
      </c>
      <c r="AG48">
        <v>4</v>
      </c>
      <c r="AH48" s="3" t="s">
        <v>1249</v>
      </c>
    </row>
    <row r="49" spans="6:34">
      <c r="F49">
        <v>35</v>
      </c>
      <c r="G49" s="3" t="s">
        <v>1204</v>
      </c>
      <c r="H49" s="3"/>
      <c r="I49" s="3">
        <v>88</v>
      </c>
      <c r="J49" s="3">
        <v>10</v>
      </c>
      <c r="K49" s="3"/>
      <c r="L49" s="3">
        <v>79</v>
      </c>
      <c r="M49" s="3">
        <v>19</v>
      </c>
      <c r="N49" s="3">
        <v>27</v>
      </c>
      <c r="O49" s="5">
        <v>-0.83409999999999995</v>
      </c>
      <c r="P49">
        <f t="shared" si="17"/>
        <v>-0.22518656055668551</v>
      </c>
      <c r="Q49">
        <f t="shared" si="18"/>
        <v>-0.16166123702068383</v>
      </c>
      <c r="S49">
        <f t="shared" si="19"/>
        <v>-0.20473058270772676</v>
      </c>
      <c r="T49">
        <f t="shared" si="20"/>
        <v>-0.21567807496831723</v>
      </c>
      <c r="U49">
        <f t="shared" si="21"/>
        <v>-0.10293610919070685</v>
      </c>
      <c r="V49">
        <f t="shared" si="22"/>
        <v>-1.018899149322511</v>
      </c>
      <c r="W49">
        <f t="shared" si="23"/>
        <v>30.971247279066986</v>
      </c>
      <c r="X49">
        <f t="shared" si="24"/>
        <v>12.303524213940397</v>
      </c>
      <c r="Y49">
        <f t="shared" si="25"/>
        <v>2.0157666875175546</v>
      </c>
      <c r="Z49">
        <f t="shared" si="26"/>
        <v>0.84232794018837442</v>
      </c>
      <c r="AA49">
        <f t="shared" si="27"/>
        <v>142.09019483749117</v>
      </c>
      <c r="AB49">
        <f t="shared" si="16"/>
        <v>0.84232794018837442</v>
      </c>
      <c r="AC49">
        <f t="shared" si="15"/>
        <v>4</v>
      </c>
      <c r="AF49">
        <v>6</v>
      </c>
      <c r="AG49">
        <v>4</v>
      </c>
      <c r="AH49" s="3" t="s">
        <v>1247</v>
      </c>
    </row>
    <row r="50" spans="6:34">
      <c r="F50">
        <v>36</v>
      </c>
      <c r="G50" s="3" t="s">
        <v>2869</v>
      </c>
      <c r="H50" s="3"/>
      <c r="I50" s="3">
        <v>22</v>
      </c>
      <c r="J50" s="3">
        <v>3</v>
      </c>
      <c r="K50" s="3"/>
      <c r="L50" s="3">
        <v>22</v>
      </c>
      <c r="M50" s="3">
        <v>2</v>
      </c>
      <c r="N50" s="3">
        <v>21</v>
      </c>
      <c r="O50" s="5">
        <v>-0.71220000000000006</v>
      </c>
      <c r="P50">
        <f t="shared" si="17"/>
        <v>-0.34677593976391186</v>
      </c>
      <c r="Q50">
        <f t="shared" si="18"/>
        <v>-0.30807510223046886</v>
      </c>
      <c r="S50">
        <f t="shared" si="19"/>
        <v>-0.33481203118511249</v>
      </c>
      <c r="T50">
        <f t="shared" si="20"/>
        <v>-0.3812132725916797</v>
      </c>
      <c r="U50">
        <f t="shared" si="21"/>
        <v>-0.14819979556086699</v>
      </c>
      <c r="V50">
        <f t="shared" si="22"/>
        <v>-0.89547430375107273</v>
      </c>
      <c r="W50">
        <f t="shared" si="23"/>
        <v>29.545074951050715</v>
      </c>
      <c r="X50">
        <f t="shared" si="24"/>
        <v>14.117441965775921</v>
      </c>
      <c r="Y50">
        <f t="shared" si="25"/>
        <v>1.8751435869923072</v>
      </c>
      <c r="Z50">
        <f t="shared" si="26"/>
        <v>0.63115961446393731</v>
      </c>
      <c r="AA50">
        <f t="shared" si="27"/>
        <v>148.66722104907035</v>
      </c>
      <c r="AB50">
        <f t="shared" si="16"/>
        <v>0.63115961446393731</v>
      </c>
      <c r="AC50">
        <f t="shared" si="15"/>
        <v>4</v>
      </c>
      <c r="AF50">
        <v>10</v>
      </c>
      <c r="AG50">
        <v>4</v>
      </c>
      <c r="AH50" s="3" t="s">
        <v>2873</v>
      </c>
    </row>
    <row r="51" spans="6:34">
      <c r="F51">
        <v>37</v>
      </c>
      <c r="G51" s="3" t="s">
        <v>2869</v>
      </c>
      <c r="H51" s="3"/>
      <c r="I51" s="3">
        <v>22</v>
      </c>
      <c r="J51" s="3">
        <v>3</v>
      </c>
      <c r="K51" s="3"/>
      <c r="L51" s="3">
        <v>22</v>
      </c>
      <c r="M51" s="3">
        <v>2</v>
      </c>
      <c r="N51" s="3">
        <v>21</v>
      </c>
      <c r="O51" s="5">
        <v>-0.71220000000000006</v>
      </c>
      <c r="P51">
        <f t="shared" si="17"/>
        <v>-0.34677593976391186</v>
      </c>
      <c r="Q51">
        <f t="shared" si="18"/>
        <v>-0.30807510223046886</v>
      </c>
      <c r="S51">
        <f t="shared" si="19"/>
        <v>-0.33481203118511249</v>
      </c>
      <c r="T51">
        <f t="shared" si="20"/>
        <v>-0.3812132725916797</v>
      </c>
      <c r="U51">
        <f t="shared" si="21"/>
        <v>-0.14819979556086699</v>
      </c>
      <c r="V51">
        <f t="shared" si="22"/>
        <v>-0.89547430375107273</v>
      </c>
      <c r="W51">
        <f t="shared" si="23"/>
        <v>29.545074951050715</v>
      </c>
      <c r="X51">
        <f t="shared" si="24"/>
        <v>14.117441965775921</v>
      </c>
      <c r="Y51">
        <f t="shared" si="25"/>
        <v>1.8751435869923072</v>
      </c>
      <c r="Z51">
        <f t="shared" si="26"/>
        <v>0.63115961446393731</v>
      </c>
      <c r="AA51">
        <f t="shared" si="27"/>
        <v>148.66722104907035</v>
      </c>
      <c r="AB51">
        <f t="shared" si="16"/>
        <v>0.63115961446393731</v>
      </c>
      <c r="AC51">
        <f t="shared" si="15"/>
        <v>4</v>
      </c>
      <c r="AF51">
        <v>11</v>
      </c>
      <c r="AG51">
        <v>4</v>
      </c>
      <c r="AH51" s="3" t="s">
        <v>1243</v>
      </c>
    </row>
    <row r="52" spans="6:34">
      <c r="F52">
        <v>38</v>
      </c>
      <c r="G52" s="3" t="s">
        <v>1202</v>
      </c>
      <c r="H52" s="3"/>
      <c r="I52" s="3">
        <v>72</v>
      </c>
      <c r="J52" s="3">
        <v>5</v>
      </c>
      <c r="K52" s="3"/>
      <c r="L52" s="3">
        <v>70</v>
      </c>
      <c r="M52" s="3">
        <v>11</v>
      </c>
      <c r="N52" s="3">
        <v>5</v>
      </c>
      <c r="O52" s="5">
        <v>-0.64890000000000003</v>
      </c>
      <c r="P52">
        <f t="shared" si="17"/>
        <v>-0.2546627736978313</v>
      </c>
      <c r="Q52">
        <f t="shared" si="18"/>
        <v>-0.26624256931338741</v>
      </c>
      <c r="S52">
        <f t="shared" si="19"/>
        <v>-0.22526975878310346</v>
      </c>
      <c r="T52">
        <f t="shared" si="20"/>
        <v>-0.29357699149695837</v>
      </c>
      <c r="U52">
        <f t="shared" si="21"/>
        <v>-0.26890295921462737</v>
      </c>
      <c r="V52">
        <f t="shared" si="22"/>
        <v>-0.83138248484482125</v>
      </c>
      <c r="W52">
        <f t="shared" si="23"/>
        <v>28.845860657063135</v>
      </c>
      <c r="X52">
        <f t="shared" si="24"/>
        <v>12.942243380610723</v>
      </c>
      <c r="Y52">
        <f t="shared" si="25"/>
        <v>1.5552059791243309</v>
      </c>
      <c r="Z52">
        <f t="shared" si="26"/>
        <v>0.51596409073538541</v>
      </c>
      <c r="AA52">
        <f t="shared" si="27"/>
        <v>145.49671374342921</v>
      </c>
      <c r="AB52">
        <f t="shared" si="16"/>
        <v>0.51596409073538541</v>
      </c>
      <c r="AC52">
        <f t="shared" si="15"/>
        <v>4</v>
      </c>
      <c r="AF52">
        <v>12</v>
      </c>
      <c r="AG52">
        <v>4</v>
      </c>
      <c r="AH52" s="3" t="s">
        <v>1241</v>
      </c>
    </row>
    <row r="53" spans="6:34">
      <c r="F53">
        <v>39</v>
      </c>
      <c r="G53" s="3" t="s">
        <v>2867</v>
      </c>
      <c r="H53" s="3"/>
      <c r="I53" s="3">
        <v>9</v>
      </c>
      <c r="J53" s="3">
        <v>1</v>
      </c>
      <c r="K53" s="3"/>
      <c r="L53" s="3">
        <v>7</v>
      </c>
      <c r="M53" s="3">
        <v>2</v>
      </c>
      <c r="N53" s="3">
        <v>1</v>
      </c>
      <c r="O53" s="5">
        <v>-0.63780000000000003</v>
      </c>
      <c r="P53">
        <f t="shared" si="17"/>
        <v>-0.37072536294109276</v>
      </c>
      <c r="Q53">
        <f t="shared" si="18"/>
        <v>-0.34990763514755024</v>
      </c>
      <c r="S53">
        <f t="shared" si="19"/>
        <v>-0.36904399131074034</v>
      </c>
      <c r="T53">
        <f t="shared" si="20"/>
        <v>-0.3812132725916797</v>
      </c>
      <c r="U53">
        <f t="shared" si="21"/>
        <v>-0.29907875012806745</v>
      </c>
      <c r="V53">
        <f t="shared" si="22"/>
        <v>-0.82014363508400934</v>
      </c>
      <c r="W53">
        <f t="shared" si="23"/>
        <v>28.714859607054141</v>
      </c>
      <c r="X53">
        <f t="shared" si="24"/>
        <v>14.544288280463171</v>
      </c>
      <c r="Y53">
        <f t="shared" si="25"/>
        <v>1.7182087466407152</v>
      </c>
      <c r="Z53">
        <f t="shared" si="26"/>
        <v>0.54223783915997525</v>
      </c>
      <c r="AA53">
        <f t="shared" si="27"/>
        <v>150.69894602129591</v>
      </c>
      <c r="AB53">
        <f t="shared" si="16"/>
        <v>0.54223783915997525</v>
      </c>
      <c r="AC53">
        <f t="shared" si="15"/>
        <v>4</v>
      </c>
      <c r="AF53">
        <v>13</v>
      </c>
      <c r="AG53">
        <v>4</v>
      </c>
      <c r="AH53" s="3" t="s">
        <v>1239</v>
      </c>
    </row>
    <row r="54" spans="6:34">
      <c r="F54">
        <v>40</v>
      </c>
      <c r="G54" s="3" t="s">
        <v>1199</v>
      </c>
      <c r="H54" s="3"/>
      <c r="I54" s="3">
        <v>392</v>
      </c>
      <c r="J54" s="3">
        <v>27</v>
      </c>
      <c r="K54" s="3"/>
      <c r="L54" s="3">
        <v>218</v>
      </c>
      <c r="M54" s="3">
        <v>93</v>
      </c>
      <c r="N54" s="3">
        <v>13</v>
      </c>
      <c r="O54" s="5">
        <v>-0.56699999999999995</v>
      </c>
      <c r="P54">
        <f t="shared" si="17"/>
        <v>0.33486148912508418</v>
      </c>
      <c r="Q54">
        <f t="shared" si="18"/>
        <v>0.19391529277450834</v>
      </c>
      <c r="S54">
        <f t="shared" si="19"/>
        <v>0.11248558112309104</v>
      </c>
      <c r="T54">
        <f t="shared" si="20"/>
        <v>0.50488690292161342</v>
      </c>
      <c r="U54">
        <f t="shared" si="21"/>
        <v>-0.20855137738774718</v>
      </c>
      <c r="V54">
        <f t="shared" si="22"/>
        <v>-0.74845799877180386</v>
      </c>
      <c r="W54">
        <f t="shared" si="23"/>
        <v>29.512575601887544</v>
      </c>
      <c r="X54">
        <f t="shared" si="24"/>
        <v>6.829832712523265</v>
      </c>
      <c r="Y54">
        <f t="shared" si="25"/>
        <v>1.9148638873403971</v>
      </c>
      <c r="Z54">
        <f t="shared" si="26"/>
        <v>1.725527783917026</v>
      </c>
      <c r="AA54">
        <f t="shared" si="27"/>
        <v>120.85640752121896</v>
      </c>
      <c r="AB54">
        <f t="shared" si="16"/>
        <v>1.725527783917026</v>
      </c>
      <c r="AC54">
        <f t="shared" si="15"/>
        <v>4</v>
      </c>
      <c r="AF54">
        <v>14</v>
      </c>
      <c r="AG54">
        <v>4</v>
      </c>
      <c r="AH54" s="3" t="s">
        <v>1237</v>
      </c>
    </row>
    <row r="55" spans="6:34">
      <c r="F55">
        <v>41</v>
      </c>
      <c r="G55" s="3" t="s">
        <v>1196</v>
      </c>
      <c r="H55" s="3"/>
      <c r="I55" s="3">
        <v>65</v>
      </c>
      <c r="J55" s="3">
        <v>4</v>
      </c>
      <c r="K55" s="3"/>
      <c r="L55" s="3">
        <v>43</v>
      </c>
      <c r="M55" s="3">
        <v>16</v>
      </c>
      <c r="N55" s="3">
        <v>9</v>
      </c>
      <c r="O55" s="5">
        <v>-0.56369999999999998</v>
      </c>
      <c r="P55">
        <f t="shared" si="17"/>
        <v>-0.26755861694708255</v>
      </c>
      <c r="Q55">
        <f t="shared" si="18"/>
        <v>-0.28715883577192813</v>
      </c>
      <c r="S55">
        <f t="shared" si="19"/>
        <v>-0.28688728700923355</v>
      </c>
      <c r="T55">
        <f t="shared" si="20"/>
        <v>-0.24489016866655766</v>
      </c>
      <c r="U55">
        <f t="shared" si="21"/>
        <v>-0.23872716830118726</v>
      </c>
      <c r="V55">
        <f t="shared" si="22"/>
        <v>-0.74511671911318411</v>
      </c>
      <c r="W55">
        <f t="shared" si="23"/>
        <v>27.920226879986167</v>
      </c>
      <c r="X55">
        <f t="shared" si="24"/>
        <v>13.092076307164229</v>
      </c>
      <c r="Y55">
        <f t="shared" si="25"/>
        <v>1.3692845773222582</v>
      </c>
      <c r="Z55">
        <f t="shared" si="26"/>
        <v>0.3970967310376205</v>
      </c>
      <c r="AA55">
        <f t="shared" si="27"/>
        <v>145.64268230849621</v>
      </c>
      <c r="AB55">
        <f t="shared" si="16"/>
        <v>0.3970967310376205</v>
      </c>
      <c r="AC55">
        <f t="shared" si="15"/>
        <v>4</v>
      </c>
      <c r="AF55">
        <v>18</v>
      </c>
      <c r="AG55">
        <v>4</v>
      </c>
      <c r="AH55" s="3" t="s">
        <v>1229</v>
      </c>
    </row>
    <row r="56" spans="6:34">
      <c r="F56">
        <v>42</v>
      </c>
      <c r="G56" s="3" t="s">
        <v>1191</v>
      </c>
      <c r="H56" s="3"/>
      <c r="I56" s="3">
        <v>18</v>
      </c>
      <c r="J56" s="3">
        <v>6</v>
      </c>
      <c r="K56" s="3"/>
      <c r="L56" s="3">
        <v>14</v>
      </c>
      <c r="M56" s="3">
        <v>3</v>
      </c>
      <c r="N56" s="3">
        <v>5</v>
      </c>
      <c r="O56" s="5">
        <v>-0.47489999999999999</v>
      </c>
      <c r="P56">
        <f t="shared" si="17"/>
        <v>-0.35414499304919828</v>
      </c>
      <c r="Q56">
        <f t="shared" si="18"/>
        <v>-0.24532630285484669</v>
      </c>
      <c r="S56">
        <f t="shared" si="19"/>
        <v>-0.35306907658544734</v>
      </c>
      <c r="T56">
        <f t="shared" si="20"/>
        <v>-0.37147590802559954</v>
      </c>
      <c r="U56">
        <f t="shared" si="21"/>
        <v>-0.26890295921462737</v>
      </c>
      <c r="V56">
        <f t="shared" si="22"/>
        <v>-0.65520592102668918</v>
      </c>
      <c r="W56">
        <f t="shared" si="23"/>
        <v>26.97813875766494</v>
      </c>
      <c r="X56">
        <f t="shared" si="24"/>
        <v>13.832567192912661</v>
      </c>
      <c r="Y56">
        <f t="shared" si="25"/>
        <v>1.3009674213159701</v>
      </c>
      <c r="Z56">
        <f t="shared" si="26"/>
        <v>0.31799789213142166</v>
      </c>
      <c r="AA56">
        <f t="shared" si="27"/>
        <v>148.58611003695154</v>
      </c>
      <c r="AB56">
        <f t="shared" si="16"/>
        <v>0.31799789213142166</v>
      </c>
      <c r="AC56">
        <f t="shared" si="15"/>
        <v>4</v>
      </c>
      <c r="AF56">
        <v>19</v>
      </c>
      <c r="AG56">
        <v>4</v>
      </c>
      <c r="AH56" s="3" t="s">
        <v>2871</v>
      </c>
    </row>
    <row r="57" spans="6:34">
      <c r="F57">
        <v>43</v>
      </c>
      <c r="G57" s="3" t="s">
        <v>1191</v>
      </c>
      <c r="H57" s="3"/>
      <c r="I57" s="3">
        <v>146</v>
      </c>
      <c r="J57" s="3">
        <v>13</v>
      </c>
      <c r="K57" s="3"/>
      <c r="L57" s="3">
        <v>45</v>
      </c>
      <c r="M57" s="3">
        <v>13</v>
      </c>
      <c r="N57" s="3">
        <v>12</v>
      </c>
      <c r="O57" s="5">
        <v>-0.47410000000000002</v>
      </c>
      <c r="P57">
        <f t="shared" si="17"/>
        <v>-0.11833528792003209</v>
      </c>
      <c r="Q57">
        <f t="shared" si="18"/>
        <v>-9.8912437645061677E-2</v>
      </c>
      <c r="S57">
        <f t="shared" si="19"/>
        <v>-0.28232302565914985</v>
      </c>
      <c r="T57">
        <f t="shared" si="20"/>
        <v>-0.27410226236479812</v>
      </c>
      <c r="U57">
        <f t="shared" si="21"/>
        <v>-0.21609532511610718</v>
      </c>
      <c r="V57">
        <f t="shared" si="22"/>
        <v>-0.65439591383672069</v>
      </c>
      <c r="W57">
        <f t="shared" si="23"/>
        <v>27.063905970358089</v>
      </c>
      <c r="X57">
        <f t="shared" si="24"/>
        <v>11.836907574976832</v>
      </c>
      <c r="Y57">
        <f t="shared" si="25"/>
        <v>1.1526718741654478</v>
      </c>
      <c r="Z57">
        <f t="shared" si="26"/>
        <v>0.33424564574910087</v>
      </c>
      <c r="AA57">
        <f t="shared" si="27"/>
        <v>141.96960603628543</v>
      </c>
      <c r="AB57">
        <f t="shared" si="16"/>
        <v>0.33424564574910087</v>
      </c>
      <c r="AC57">
        <f t="shared" si="15"/>
        <v>4</v>
      </c>
      <c r="AF57">
        <v>23</v>
      </c>
      <c r="AG57">
        <v>4</v>
      </c>
      <c r="AH57" s="3" t="s">
        <v>1221</v>
      </c>
    </row>
    <row r="58" spans="6:34">
      <c r="F58">
        <v>44</v>
      </c>
      <c r="G58" s="3" t="s">
        <v>1194</v>
      </c>
      <c r="H58" s="3"/>
      <c r="I58" s="3">
        <v>146</v>
      </c>
      <c r="J58" s="3">
        <v>13</v>
      </c>
      <c r="K58" s="3"/>
      <c r="L58" s="3">
        <v>45</v>
      </c>
      <c r="M58" s="3">
        <v>13</v>
      </c>
      <c r="N58" s="3">
        <v>12</v>
      </c>
      <c r="O58" s="5">
        <v>-0.47410000000000002</v>
      </c>
      <c r="P58">
        <f t="shared" si="17"/>
        <v>-0.11833528792003209</v>
      </c>
      <c r="Q58">
        <f t="shared" si="18"/>
        <v>-9.8912437645061677E-2</v>
      </c>
      <c r="S58">
        <f t="shared" si="19"/>
        <v>-0.28232302565914985</v>
      </c>
      <c r="T58">
        <f t="shared" si="20"/>
        <v>-0.27410226236479812</v>
      </c>
      <c r="U58">
        <f t="shared" si="21"/>
        <v>-0.21609532511610718</v>
      </c>
      <c r="V58">
        <f t="shared" si="22"/>
        <v>-0.65439591383672069</v>
      </c>
      <c r="W58">
        <f t="shared" si="23"/>
        <v>27.063905970358089</v>
      </c>
      <c r="X58">
        <f t="shared" si="24"/>
        <v>11.836907574976832</v>
      </c>
      <c r="Y58">
        <f t="shared" si="25"/>
        <v>1.1526718741654478</v>
      </c>
      <c r="Z58">
        <f t="shared" si="26"/>
        <v>0.33424564574910087</v>
      </c>
      <c r="AA58">
        <f t="shared" si="27"/>
        <v>141.96960603628543</v>
      </c>
      <c r="AB58">
        <f t="shared" si="16"/>
        <v>0.33424564574910087</v>
      </c>
      <c r="AC58">
        <f t="shared" si="15"/>
        <v>4</v>
      </c>
      <c r="AF58">
        <v>27</v>
      </c>
      <c r="AG58">
        <v>4</v>
      </c>
      <c r="AH58" s="3" t="s">
        <v>3900</v>
      </c>
    </row>
    <row r="59" spans="6:34">
      <c r="F59">
        <v>45</v>
      </c>
      <c r="G59" s="3" t="s">
        <v>1194</v>
      </c>
      <c r="H59" s="3"/>
      <c r="I59" s="3">
        <v>142</v>
      </c>
      <c r="J59" s="3">
        <v>8</v>
      </c>
      <c r="K59" s="3"/>
      <c r="L59" s="3">
        <v>86</v>
      </c>
      <c r="M59" s="3">
        <v>12</v>
      </c>
      <c r="N59" s="3">
        <v>4</v>
      </c>
      <c r="O59" s="5">
        <v>-0.46089999999999998</v>
      </c>
      <c r="P59">
        <f t="shared" si="17"/>
        <v>-0.12570434120531854</v>
      </c>
      <c r="Q59">
        <f t="shared" si="18"/>
        <v>-0.20349376993776525</v>
      </c>
      <c r="S59">
        <f t="shared" si="19"/>
        <v>-0.18875566798243379</v>
      </c>
      <c r="T59">
        <f t="shared" si="20"/>
        <v>-0.28383962693087822</v>
      </c>
      <c r="U59">
        <f t="shared" si="21"/>
        <v>-0.2764469069429874</v>
      </c>
      <c r="V59">
        <f t="shared" si="22"/>
        <v>-0.64103079520224171</v>
      </c>
      <c r="W59">
        <f t="shared" si="23"/>
        <v>26.895498110857115</v>
      </c>
      <c r="X59">
        <f t="shared" si="24"/>
        <v>11.918139586226488</v>
      </c>
      <c r="Y59">
        <f t="shared" si="25"/>
        <v>1.0902937811190967</v>
      </c>
      <c r="Z59">
        <f t="shared" si="26"/>
        <v>0.30651096923112958</v>
      </c>
      <c r="AA59">
        <f t="shared" si="27"/>
        <v>142.59686649832585</v>
      </c>
      <c r="AB59">
        <f t="shared" si="16"/>
        <v>0.30651096923112958</v>
      </c>
      <c r="AC59">
        <f t="shared" si="15"/>
        <v>4</v>
      </c>
      <c r="AF59">
        <v>28</v>
      </c>
      <c r="AG59">
        <v>4</v>
      </c>
      <c r="AH59" s="3" t="s">
        <v>1214</v>
      </c>
    </row>
    <row r="60" spans="6:34">
      <c r="F60">
        <v>46</v>
      </c>
      <c r="G60" s="3" t="s">
        <v>1189</v>
      </c>
      <c r="H60" s="3"/>
      <c r="I60" s="3">
        <v>52</v>
      </c>
      <c r="J60" s="3">
        <v>3</v>
      </c>
      <c r="K60" s="3"/>
      <c r="L60" s="3">
        <v>31</v>
      </c>
      <c r="M60" s="3">
        <v>13</v>
      </c>
      <c r="N60" s="3">
        <v>14</v>
      </c>
      <c r="O60" s="5">
        <v>-0.4491</v>
      </c>
      <c r="P60">
        <f t="shared" si="17"/>
        <v>-0.29150804012426351</v>
      </c>
      <c r="Q60">
        <f t="shared" si="18"/>
        <v>-0.30807510223046886</v>
      </c>
      <c r="S60">
        <f t="shared" si="19"/>
        <v>-0.31427285510973579</v>
      </c>
      <c r="T60">
        <f t="shared" si="20"/>
        <v>-0.27410226236479812</v>
      </c>
      <c r="U60">
        <f t="shared" si="21"/>
        <v>-0.20100742965938714</v>
      </c>
      <c r="V60">
        <f t="shared" si="22"/>
        <v>-0.62908318915020744</v>
      </c>
      <c r="W60">
        <f t="shared" si="23"/>
        <v>26.705439218970145</v>
      </c>
      <c r="X60">
        <f t="shared" si="24"/>
        <v>13.337476982503807</v>
      </c>
      <c r="Y60">
        <f t="shared" si="25"/>
        <v>1.1685783403258339</v>
      </c>
      <c r="Z60">
        <f t="shared" si="26"/>
        <v>0.26626700285226723</v>
      </c>
      <c r="AA60">
        <f t="shared" si="27"/>
        <v>146.39877591732764</v>
      </c>
      <c r="AB60">
        <f t="shared" si="16"/>
        <v>0.26626700285226723</v>
      </c>
      <c r="AC60">
        <f t="shared" si="15"/>
        <v>4</v>
      </c>
      <c r="AF60">
        <v>30</v>
      </c>
      <c r="AG60">
        <v>4</v>
      </c>
      <c r="AH60" s="3" t="s">
        <v>1208</v>
      </c>
    </row>
    <row r="61" spans="6:34">
      <c r="F61">
        <v>47</v>
      </c>
      <c r="G61" s="3" t="s">
        <v>1187</v>
      </c>
      <c r="H61" s="3"/>
      <c r="I61" s="3">
        <v>50</v>
      </c>
      <c r="J61" s="3">
        <v>2</v>
      </c>
      <c r="K61" s="3"/>
      <c r="L61" s="3">
        <v>47</v>
      </c>
      <c r="M61" s="3">
        <v>13</v>
      </c>
      <c r="N61" s="3">
        <v>26</v>
      </c>
      <c r="O61" s="5">
        <v>-0.43519999999999998</v>
      </c>
      <c r="P61">
        <f t="shared" si="17"/>
        <v>-0.29519256676690675</v>
      </c>
      <c r="Q61">
        <f t="shared" si="18"/>
        <v>-0.32899136868900952</v>
      </c>
      <c r="S61">
        <f t="shared" si="19"/>
        <v>-0.2777587643090661</v>
      </c>
      <c r="T61">
        <f t="shared" si="20"/>
        <v>-0.27410226236479812</v>
      </c>
      <c r="U61">
        <f t="shared" si="21"/>
        <v>-0.11048005691906687</v>
      </c>
      <c r="V61">
        <f t="shared" si="22"/>
        <v>-0.61500931422450611</v>
      </c>
      <c r="W61">
        <f t="shared" si="23"/>
        <v>26.586057637348564</v>
      </c>
      <c r="X61">
        <f t="shared" si="24"/>
        <v>13.223262010843905</v>
      </c>
      <c r="Y61">
        <f t="shared" si="25"/>
        <v>1.1545096107724406</v>
      </c>
      <c r="Z61">
        <f t="shared" si="26"/>
        <v>0.26109307657756359</v>
      </c>
      <c r="AA61">
        <f t="shared" si="27"/>
        <v>145.62230285697592</v>
      </c>
      <c r="AB61">
        <f t="shared" si="16"/>
        <v>0.26109307657756359</v>
      </c>
      <c r="AC61">
        <f t="shared" si="15"/>
        <v>4</v>
      </c>
      <c r="AF61">
        <v>31</v>
      </c>
      <c r="AG61">
        <v>4</v>
      </c>
      <c r="AH61" s="3" t="s">
        <v>1210</v>
      </c>
    </row>
    <row r="62" spans="6:34">
      <c r="F62">
        <v>48</v>
      </c>
      <c r="G62" s="3" t="s">
        <v>1185</v>
      </c>
      <c r="H62" s="3"/>
      <c r="I62" s="3">
        <v>50</v>
      </c>
      <c r="J62" s="3">
        <v>2</v>
      </c>
      <c r="K62" s="3"/>
      <c r="L62" s="3">
        <v>47</v>
      </c>
      <c r="M62" s="3">
        <v>13</v>
      </c>
      <c r="N62" s="3">
        <v>26</v>
      </c>
      <c r="O62" s="5">
        <v>-0.43519999999999998</v>
      </c>
      <c r="P62">
        <f t="shared" si="17"/>
        <v>-0.29519256676690675</v>
      </c>
      <c r="Q62">
        <f t="shared" si="18"/>
        <v>-0.32899136868900952</v>
      </c>
      <c r="S62">
        <f t="shared" si="19"/>
        <v>-0.2777587643090661</v>
      </c>
      <c r="T62">
        <f t="shared" si="20"/>
        <v>-0.27410226236479812</v>
      </c>
      <c r="U62">
        <f t="shared" si="21"/>
        <v>-0.11048005691906687</v>
      </c>
      <c r="V62">
        <f t="shared" si="22"/>
        <v>-0.61500931422450611</v>
      </c>
      <c r="W62">
        <f t="shared" si="23"/>
        <v>26.586057637348564</v>
      </c>
      <c r="X62">
        <f t="shared" si="24"/>
        <v>13.223262010843905</v>
      </c>
      <c r="Y62">
        <f t="shared" si="25"/>
        <v>1.1545096107724406</v>
      </c>
      <c r="Z62">
        <f t="shared" si="26"/>
        <v>0.26109307657756359</v>
      </c>
      <c r="AA62">
        <f t="shared" si="27"/>
        <v>145.62230285697592</v>
      </c>
      <c r="AB62">
        <f t="shared" si="16"/>
        <v>0.26109307657756359</v>
      </c>
      <c r="AC62">
        <f t="shared" si="15"/>
        <v>4</v>
      </c>
      <c r="AF62">
        <v>32</v>
      </c>
      <c r="AG62">
        <v>4</v>
      </c>
      <c r="AH62" s="3" t="s">
        <v>1206</v>
      </c>
    </row>
    <row r="63" spans="6:34">
      <c r="F63">
        <v>49</v>
      </c>
      <c r="G63" s="3" t="s">
        <v>1181</v>
      </c>
      <c r="H63" s="3"/>
      <c r="I63" s="3">
        <v>50</v>
      </c>
      <c r="J63" s="3">
        <v>2</v>
      </c>
      <c r="K63" s="3"/>
      <c r="L63" s="3">
        <v>47</v>
      </c>
      <c r="M63" s="3">
        <v>13</v>
      </c>
      <c r="N63" s="3">
        <v>26</v>
      </c>
      <c r="O63" s="5">
        <v>-0.43519999999999998</v>
      </c>
      <c r="P63">
        <f t="shared" si="17"/>
        <v>-0.29519256676690675</v>
      </c>
      <c r="Q63">
        <f t="shared" si="18"/>
        <v>-0.32899136868900952</v>
      </c>
      <c r="S63">
        <f t="shared" si="19"/>
        <v>-0.2777587643090661</v>
      </c>
      <c r="T63">
        <f t="shared" si="20"/>
        <v>-0.27410226236479812</v>
      </c>
      <c r="U63">
        <f t="shared" si="21"/>
        <v>-0.11048005691906687</v>
      </c>
      <c r="V63">
        <f t="shared" si="22"/>
        <v>-0.61500931422450611</v>
      </c>
      <c r="W63">
        <f t="shared" si="23"/>
        <v>26.586057637348564</v>
      </c>
      <c r="X63">
        <f t="shared" si="24"/>
        <v>13.223262010843905</v>
      </c>
      <c r="Y63">
        <f t="shared" si="25"/>
        <v>1.1545096107724406</v>
      </c>
      <c r="Z63">
        <f t="shared" si="26"/>
        <v>0.26109307657756359</v>
      </c>
      <c r="AA63">
        <f t="shared" si="27"/>
        <v>145.62230285697592</v>
      </c>
      <c r="AB63">
        <f t="shared" si="16"/>
        <v>0.26109307657756359</v>
      </c>
      <c r="AC63">
        <f t="shared" si="15"/>
        <v>4</v>
      </c>
      <c r="AF63">
        <v>33</v>
      </c>
      <c r="AG63">
        <v>4</v>
      </c>
      <c r="AH63" s="3" t="s">
        <v>1206</v>
      </c>
    </row>
    <row r="64" spans="6:34">
      <c r="F64">
        <v>50</v>
      </c>
      <c r="G64" s="3" t="s">
        <v>1183</v>
      </c>
      <c r="H64" s="3"/>
      <c r="I64" s="3">
        <v>95</v>
      </c>
      <c r="J64" s="3">
        <v>14</v>
      </c>
      <c r="K64" s="3"/>
      <c r="L64" s="3">
        <v>85</v>
      </c>
      <c r="M64" s="3">
        <v>13</v>
      </c>
      <c r="N64" s="3">
        <v>9</v>
      </c>
      <c r="O64" s="5">
        <v>-0.39340000000000003</v>
      </c>
      <c r="P64">
        <f t="shared" si="17"/>
        <v>-0.21229071730743426</v>
      </c>
      <c r="Q64">
        <f t="shared" si="18"/>
        <v>-7.7996171186520968E-2</v>
      </c>
      <c r="S64">
        <f t="shared" si="19"/>
        <v>-0.19103779865747564</v>
      </c>
      <c r="T64">
        <f t="shared" si="20"/>
        <v>-0.27410226236479812</v>
      </c>
      <c r="U64">
        <f t="shared" si="21"/>
        <v>-0.23872716830118726</v>
      </c>
      <c r="V64">
        <f t="shared" si="22"/>
        <v>-0.57268643854865608</v>
      </c>
      <c r="W64">
        <f t="shared" si="23"/>
        <v>26.213437341291453</v>
      </c>
      <c r="X64">
        <f t="shared" si="24"/>
        <v>11.72552320817015</v>
      </c>
      <c r="Y64">
        <f t="shared" si="25"/>
        <v>0.97024836655620073</v>
      </c>
      <c r="Z64">
        <f t="shared" si="26"/>
        <v>0.25211495469649114</v>
      </c>
      <c r="AA64">
        <f t="shared" si="27"/>
        <v>141.77892955057703</v>
      </c>
      <c r="AB64">
        <f t="shared" si="16"/>
        <v>0.25211495469649114</v>
      </c>
      <c r="AC64">
        <f t="shared" si="15"/>
        <v>4</v>
      </c>
      <c r="AF64">
        <v>34</v>
      </c>
      <c r="AG64">
        <v>4</v>
      </c>
      <c r="AH64" s="3" t="s">
        <v>3897</v>
      </c>
    </row>
    <row r="65" spans="6:34">
      <c r="F65">
        <v>51</v>
      </c>
      <c r="G65" s="3" t="s">
        <v>1179</v>
      </c>
      <c r="H65" s="3"/>
      <c r="I65" s="3">
        <v>13</v>
      </c>
      <c r="J65" s="3">
        <v>3</v>
      </c>
      <c r="K65" s="3"/>
      <c r="L65" s="3">
        <v>11</v>
      </c>
      <c r="M65" s="3">
        <v>5</v>
      </c>
      <c r="N65" s="3">
        <v>1</v>
      </c>
      <c r="O65" s="5">
        <v>-0.33560000000000001</v>
      </c>
      <c r="P65">
        <f t="shared" si="17"/>
        <v>-0.36335630965580634</v>
      </c>
      <c r="Q65">
        <f t="shared" si="18"/>
        <v>-0.30807510223046886</v>
      </c>
      <c r="S65">
        <f t="shared" si="19"/>
        <v>-0.35991546861057289</v>
      </c>
      <c r="T65">
        <f t="shared" si="20"/>
        <v>-0.35200117889343924</v>
      </c>
      <c r="U65">
        <f t="shared" si="21"/>
        <v>-0.29907875012806745</v>
      </c>
      <c r="V65">
        <f t="shared" si="22"/>
        <v>-0.51416341907343754</v>
      </c>
      <c r="W65">
        <f t="shared" si="23"/>
        <v>25.524851882350077</v>
      </c>
      <c r="X65">
        <f t="shared" si="24"/>
        <v>14.032594210934212</v>
      </c>
      <c r="Y65">
        <f t="shared" si="25"/>
        <v>1.0433287869962879</v>
      </c>
      <c r="Z65">
        <f t="shared" si="26"/>
        <v>0.19272292391493284</v>
      </c>
      <c r="AA65">
        <f t="shared" si="27"/>
        <v>149.25072505513154</v>
      </c>
      <c r="AB65">
        <f t="shared" si="16"/>
        <v>0.19272292391493284</v>
      </c>
      <c r="AC65">
        <f t="shared" si="15"/>
        <v>4</v>
      </c>
      <c r="AF65">
        <v>35</v>
      </c>
      <c r="AG65">
        <v>4</v>
      </c>
      <c r="AH65" s="3" t="s">
        <v>1204</v>
      </c>
    </row>
    <row r="66" spans="6:34">
      <c r="F66">
        <v>52</v>
      </c>
      <c r="G66" s="3" t="s">
        <v>4110</v>
      </c>
      <c r="H66" s="3"/>
      <c r="I66" s="3">
        <v>12</v>
      </c>
      <c r="J66" s="3">
        <v>1</v>
      </c>
      <c r="K66" s="3"/>
      <c r="L66" s="3">
        <v>11</v>
      </c>
      <c r="M66" s="3">
        <v>1</v>
      </c>
      <c r="N66" s="3">
        <v>2</v>
      </c>
      <c r="O66" s="5">
        <v>-0.30480000000000002</v>
      </c>
      <c r="P66">
        <f t="shared" si="17"/>
        <v>-0.36519857297712793</v>
      </c>
      <c r="Q66">
        <f t="shared" si="18"/>
        <v>-0.34990763514755024</v>
      </c>
      <c r="S66">
        <f t="shared" si="19"/>
        <v>-0.35991546861057289</v>
      </c>
      <c r="T66">
        <f t="shared" si="20"/>
        <v>-0.39095063715775985</v>
      </c>
      <c r="U66">
        <f t="shared" si="21"/>
        <v>-0.29153480239970742</v>
      </c>
      <c r="V66">
        <f t="shared" si="22"/>
        <v>-0.48297814225965319</v>
      </c>
      <c r="W66">
        <f t="shared" si="23"/>
        <v>25.216111186045552</v>
      </c>
      <c r="X66">
        <f t="shared" si="24"/>
        <v>14.286345328942767</v>
      </c>
      <c r="Y66">
        <f t="shared" si="25"/>
        <v>1.0291092609274624</v>
      </c>
      <c r="Z66">
        <f t="shared" si="26"/>
        <v>0.18004909958064541</v>
      </c>
      <c r="AA66">
        <f t="shared" si="27"/>
        <v>150.13376555390712</v>
      </c>
      <c r="AB66">
        <f t="shared" si="16"/>
        <v>0.18004909958064541</v>
      </c>
      <c r="AC66">
        <f t="shared" si="15"/>
        <v>4</v>
      </c>
      <c r="AF66">
        <v>36</v>
      </c>
      <c r="AG66">
        <v>4</v>
      </c>
      <c r="AH66" s="3" t="s">
        <v>2869</v>
      </c>
    </row>
    <row r="67" spans="6:34">
      <c r="F67">
        <v>53</v>
      </c>
      <c r="G67" s="3" t="s">
        <v>1176</v>
      </c>
      <c r="H67" s="3"/>
      <c r="I67" s="3">
        <v>138</v>
      </c>
      <c r="J67" s="3">
        <v>11</v>
      </c>
      <c r="K67" s="3"/>
      <c r="L67" s="3">
        <v>97</v>
      </c>
      <c r="M67" s="3">
        <v>22</v>
      </c>
      <c r="N67" s="3">
        <v>33</v>
      </c>
      <c r="O67" s="5">
        <v>-0.23469999999999999</v>
      </c>
      <c r="P67">
        <f t="shared" si="17"/>
        <v>-0.13307339449060498</v>
      </c>
      <c r="Q67">
        <f t="shared" si="18"/>
        <v>-0.14074497056214311</v>
      </c>
      <c r="S67">
        <f t="shared" si="19"/>
        <v>-0.16365223055697339</v>
      </c>
      <c r="T67">
        <f t="shared" si="20"/>
        <v>-0.1864659812700768</v>
      </c>
      <c r="U67">
        <f t="shared" si="21"/>
        <v>-5.7672422820546708E-2</v>
      </c>
      <c r="V67">
        <f t="shared" si="22"/>
        <v>-0.41200126223867012</v>
      </c>
      <c r="W67">
        <f t="shared" si="23"/>
        <v>24.667659636358287</v>
      </c>
      <c r="X67">
        <f t="shared" si="24"/>
        <v>11.176331742126173</v>
      </c>
      <c r="Y67">
        <f t="shared" si="25"/>
        <v>0.68902495318788815</v>
      </c>
      <c r="Z67">
        <f t="shared" si="26"/>
        <v>0.15857025527211183</v>
      </c>
      <c r="AA67">
        <f t="shared" si="27"/>
        <v>138.81169975866129</v>
      </c>
      <c r="AB67">
        <f t="shared" si="16"/>
        <v>0.15857025527211183</v>
      </c>
      <c r="AC67">
        <f t="shared" si="15"/>
        <v>4</v>
      </c>
      <c r="AF67">
        <v>37</v>
      </c>
      <c r="AG67">
        <v>4</v>
      </c>
      <c r="AH67" s="3" t="s">
        <v>2869</v>
      </c>
    </row>
    <row r="68" spans="6:34">
      <c r="F68">
        <v>54</v>
      </c>
      <c r="G68" s="3" t="s">
        <v>1174</v>
      </c>
      <c r="H68" s="3"/>
      <c r="I68" s="3">
        <v>34</v>
      </c>
      <c r="J68" s="3">
        <v>1</v>
      </c>
      <c r="K68" s="3"/>
      <c r="L68" s="3">
        <v>28</v>
      </c>
      <c r="M68" s="3">
        <v>6</v>
      </c>
      <c r="N68" s="3">
        <v>1</v>
      </c>
      <c r="O68" s="5">
        <v>-0.2321</v>
      </c>
      <c r="P68">
        <f t="shared" si="17"/>
        <v>-0.32466877990805248</v>
      </c>
      <c r="Q68">
        <f t="shared" si="18"/>
        <v>-0.34990763514755024</v>
      </c>
      <c r="S68">
        <f t="shared" si="19"/>
        <v>-0.32111924713486134</v>
      </c>
      <c r="T68">
        <f t="shared" si="20"/>
        <v>-0.34226381432735908</v>
      </c>
      <c r="U68">
        <f t="shared" si="21"/>
        <v>-0.29907875012806745</v>
      </c>
      <c r="V68">
        <f t="shared" si="22"/>
        <v>-0.40936873887127273</v>
      </c>
      <c r="W68">
        <f t="shared" si="23"/>
        <v>24.474083494897599</v>
      </c>
      <c r="X68">
        <f t="shared" si="24"/>
        <v>13.821446606882388</v>
      </c>
      <c r="Y68">
        <f t="shared" si="25"/>
        <v>0.83801728826195143</v>
      </c>
      <c r="Z68">
        <f t="shared" si="26"/>
        <v>0.11240417821676921</v>
      </c>
      <c r="AA68">
        <f t="shared" si="27"/>
        <v>148.58690762988735</v>
      </c>
      <c r="AB68">
        <f t="shared" si="16"/>
        <v>0.11240417821676921</v>
      </c>
      <c r="AC68">
        <f t="shared" si="15"/>
        <v>4</v>
      </c>
      <c r="AF68">
        <v>38</v>
      </c>
      <c r="AG68">
        <v>4</v>
      </c>
      <c r="AH68" s="3" t="s">
        <v>1202</v>
      </c>
    </row>
    <row r="69" spans="6:34">
      <c r="F69">
        <v>55</v>
      </c>
      <c r="G69" s="3" t="s">
        <v>1172</v>
      </c>
      <c r="H69" s="3"/>
      <c r="I69" s="3">
        <v>8</v>
      </c>
      <c r="J69" s="3">
        <v>1</v>
      </c>
      <c r="K69" s="3"/>
      <c r="L69" s="3">
        <v>8</v>
      </c>
      <c r="M69" s="3">
        <v>3</v>
      </c>
      <c r="N69" s="3">
        <v>1</v>
      </c>
      <c r="O69" s="5">
        <v>-0.21920000000000001</v>
      </c>
      <c r="P69">
        <f t="shared" si="17"/>
        <v>-0.37256762626241441</v>
      </c>
      <c r="Q69">
        <f t="shared" si="18"/>
        <v>-0.34990763514755024</v>
      </c>
      <c r="S69">
        <f t="shared" si="19"/>
        <v>-0.36676186063569843</v>
      </c>
      <c r="T69">
        <f t="shared" si="20"/>
        <v>-0.37147590802559954</v>
      </c>
      <c r="U69">
        <f t="shared" si="21"/>
        <v>-0.29907875012806745</v>
      </c>
      <c r="V69">
        <f t="shared" si="22"/>
        <v>-0.39630737293303187</v>
      </c>
      <c r="W69">
        <f t="shared" si="23"/>
        <v>24.351442859981248</v>
      </c>
      <c r="X69">
        <f t="shared" si="24"/>
        <v>14.280271482627441</v>
      </c>
      <c r="Y69">
        <f t="shared" si="25"/>
        <v>0.88444937801940493</v>
      </c>
      <c r="Z69">
        <f t="shared" si="26"/>
        <v>0.12486461050390593</v>
      </c>
      <c r="AA69">
        <f t="shared" si="27"/>
        <v>150.02658561475474</v>
      </c>
      <c r="AB69">
        <f t="shared" si="16"/>
        <v>0.12486461050390593</v>
      </c>
      <c r="AC69">
        <f t="shared" si="15"/>
        <v>4</v>
      </c>
      <c r="AF69">
        <v>39</v>
      </c>
      <c r="AG69">
        <v>4</v>
      </c>
      <c r="AH69" s="3" t="s">
        <v>2867</v>
      </c>
    </row>
    <row r="70" spans="6:34">
      <c r="F70">
        <v>56</v>
      </c>
      <c r="G70" s="3" t="s">
        <v>1170</v>
      </c>
      <c r="H70" s="3"/>
      <c r="I70" s="3">
        <v>83</v>
      </c>
      <c r="J70" s="3">
        <v>13</v>
      </c>
      <c r="K70" s="3"/>
      <c r="L70" s="3">
        <v>82</v>
      </c>
      <c r="M70" s="3">
        <v>13</v>
      </c>
      <c r="N70" s="3">
        <v>1</v>
      </c>
      <c r="O70" s="5">
        <v>-0.1842</v>
      </c>
      <c r="P70">
        <f t="shared" si="17"/>
        <v>-0.23439787716329358</v>
      </c>
      <c r="Q70">
        <f t="shared" si="18"/>
        <v>-9.8912437645061677E-2</v>
      </c>
      <c r="S70">
        <f t="shared" si="19"/>
        <v>-0.19788419068260121</v>
      </c>
      <c r="T70">
        <f t="shared" si="20"/>
        <v>-0.27410226236479812</v>
      </c>
      <c r="U70">
        <f t="shared" si="21"/>
        <v>-0.29907875012806745</v>
      </c>
      <c r="V70">
        <f t="shared" si="22"/>
        <v>-0.36086955837191342</v>
      </c>
      <c r="W70">
        <f t="shared" si="23"/>
        <v>24.073989211732673</v>
      </c>
      <c r="X70">
        <f t="shared" si="24"/>
        <v>11.895903981555422</v>
      </c>
      <c r="Y70">
        <f t="shared" si="25"/>
        <v>0.61875634562616066</v>
      </c>
      <c r="Z70">
        <f t="shared" si="26"/>
        <v>0.10272405986118549</v>
      </c>
      <c r="AA70">
        <f t="shared" si="27"/>
        <v>142.52911291043</v>
      </c>
      <c r="AB70">
        <f t="shared" si="16"/>
        <v>0.10272405986118549</v>
      </c>
      <c r="AC70">
        <f t="shared" si="15"/>
        <v>4</v>
      </c>
      <c r="AF70">
        <v>40</v>
      </c>
      <c r="AG70">
        <v>4</v>
      </c>
      <c r="AH70" s="3" t="s">
        <v>1199</v>
      </c>
    </row>
    <row r="71" spans="6:34">
      <c r="F71">
        <v>57</v>
      </c>
      <c r="G71" s="3" t="s">
        <v>1168</v>
      </c>
      <c r="H71" s="3"/>
      <c r="I71" s="3">
        <v>9</v>
      </c>
      <c r="J71" s="3">
        <v>2</v>
      </c>
      <c r="K71" s="3"/>
      <c r="L71" s="3">
        <v>7</v>
      </c>
      <c r="M71" s="3">
        <v>3</v>
      </c>
      <c r="N71" s="3">
        <v>1</v>
      </c>
      <c r="O71" s="5">
        <v>-0.1774</v>
      </c>
      <c r="P71">
        <f t="shared" si="17"/>
        <v>-0.37072536294109276</v>
      </c>
      <c r="Q71">
        <f t="shared" si="18"/>
        <v>-0.32899136868900952</v>
      </c>
      <c r="S71">
        <f t="shared" si="19"/>
        <v>-0.36904399131074034</v>
      </c>
      <c r="T71">
        <f t="shared" si="20"/>
        <v>-0.37147590802559954</v>
      </c>
      <c r="U71">
        <f t="shared" si="21"/>
        <v>-0.29907875012806745</v>
      </c>
      <c r="V71">
        <f t="shared" si="22"/>
        <v>-0.35398449725718184</v>
      </c>
      <c r="W71">
        <f t="shared" si="23"/>
        <v>23.935230693636409</v>
      </c>
      <c r="X71">
        <f t="shared" si="24"/>
        <v>14.198382018651978</v>
      </c>
      <c r="Y71">
        <f t="shared" si="25"/>
        <v>0.81462257827154483</v>
      </c>
      <c r="Z71">
        <f t="shared" si="26"/>
        <v>0.10002767124146611</v>
      </c>
      <c r="AA71">
        <f t="shared" si="27"/>
        <v>149.76635555705082</v>
      </c>
      <c r="AB71">
        <f t="shared" si="16"/>
        <v>0.10002767124146611</v>
      </c>
      <c r="AC71">
        <f t="shared" si="15"/>
        <v>4</v>
      </c>
      <c r="AF71">
        <v>41</v>
      </c>
      <c r="AG71">
        <v>4</v>
      </c>
      <c r="AH71" s="3" t="s">
        <v>1196</v>
      </c>
    </row>
    <row r="72" spans="6:34">
      <c r="F72">
        <v>58</v>
      </c>
      <c r="G72" s="3" t="s">
        <v>1165</v>
      </c>
      <c r="H72" s="3"/>
      <c r="I72" s="3">
        <v>30</v>
      </c>
      <c r="J72" s="3">
        <v>7</v>
      </c>
      <c r="K72" s="3"/>
      <c r="L72" s="3">
        <v>26</v>
      </c>
      <c r="M72" s="3">
        <v>4</v>
      </c>
      <c r="N72" s="3">
        <v>26</v>
      </c>
      <c r="O72" s="5">
        <v>-0.17180000000000001</v>
      </c>
      <c r="P72">
        <f t="shared" si="17"/>
        <v>-0.33203783319333896</v>
      </c>
      <c r="Q72">
        <f t="shared" si="18"/>
        <v>-0.22441003639630597</v>
      </c>
      <c r="S72">
        <f t="shared" si="19"/>
        <v>-0.32568350848494509</v>
      </c>
      <c r="T72">
        <f t="shared" si="20"/>
        <v>-0.36173854345951939</v>
      </c>
      <c r="U72">
        <f t="shared" si="21"/>
        <v>-0.11048005691906687</v>
      </c>
      <c r="V72">
        <f t="shared" si="22"/>
        <v>-0.34831444692740282</v>
      </c>
      <c r="W72">
        <f t="shared" si="23"/>
        <v>23.918788709441774</v>
      </c>
      <c r="X72">
        <f t="shared" si="24"/>
        <v>13.321153408605543</v>
      </c>
      <c r="Y72">
        <f t="shared" si="25"/>
        <v>0.76263327490609634</v>
      </c>
      <c r="Z72">
        <f t="shared" si="26"/>
        <v>7.8103072268912485E-2</v>
      </c>
      <c r="AA72">
        <f t="shared" si="27"/>
        <v>146.26735940437146</v>
      </c>
      <c r="AB72">
        <f t="shared" si="16"/>
        <v>7.8103072268912485E-2</v>
      </c>
      <c r="AC72">
        <f t="shared" si="15"/>
        <v>4</v>
      </c>
      <c r="AF72">
        <v>42</v>
      </c>
      <c r="AG72">
        <v>4</v>
      </c>
      <c r="AH72" s="3" t="s">
        <v>1191</v>
      </c>
    </row>
    <row r="73" spans="6:34">
      <c r="F73">
        <v>59</v>
      </c>
      <c r="G73" s="3" t="s">
        <v>1163</v>
      </c>
      <c r="H73" s="3"/>
      <c r="I73" s="3">
        <v>7</v>
      </c>
      <c r="J73" s="3">
        <v>2</v>
      </c>
      <c r="K73" s="3"/>
      <c r="L73" s="3">
        <v>7</v>
      </c>
      <c r="M73" s="3">
        <v>1</v>
      </c>
      <c r="N73" s="3">
        <v>1</v>
      </c>
      <c r="O73" s="5">
        <v>-0.16200000000000001</v>
      </c>
      <c r="P73">
        <f t="shared" si="17"/>
        <v>-0.374409889583736</v>
      </c>
      <c r="Q73">
        <f t="shared" si="18"/>
        <v>-0.32899136868900952</v>
      </c>
      <c r="S73">
        <f t="shared" si="19"/>
        <v>-0.36904399131074034</v>
      </c>
      <c r="T73">
        <f t="shared" si="20"/>
        <v>-0.39095063715775985</v>
      </c>
      <c r="U73">
        <f t="shared" si="21"/>
        <v>-0.29907875012806745</v>
      </c>
      <c r="V73">
        <f t="shared" si="22"/>
        <v>-0.33839185885028966</v>
      </c>
      <c r="W73">
        <f t="shared" si="23"/>
        <v>23.786249250331466</v>
      </c>
      <c r="X73">
        <f t="shared" si="24"/>
        <v>14.265349181751354</v>
      </c>
      <c r="Y73">
        <f t="shared" si="25"/>
        <v>0.80718060428297067</v>
      </c>
      <c r="Z73">
        <f t="shared" si="26"/>
        <v>9.7585655781338432E-2</v>
      </c>
      <c r="AA73">
        <f t="shared" si="27"/>
        <v>150.0399556885047</v>
      </c>
      <c r="AB73">
        <f t="shared" si="16"/>
        <v>9.7585655781338432E-2</v>
      </c>
      <c r="AC73">
        <f t="shared" si="15"/>
        <v>4</v>
      </c>
      <c r="AF73">
        <v>43</v>
      </c>
      <c r="AG73">
        <v>4</v>
      </c>
      <c r="AH73" s="3" t="s">
        <v>1191</v>
      </c>
    </row>
    <row r="74" spans="6:34">
      <c r="F74">
        <v>60</v>
      </c>
      <c r="G74" s="3" t="s">
        <v>3895</v>
      </c>
      <c r="H74" s="3"/>
      <c r="I74" s="4">
        <v>1123</v>
      </c>
      <c r="J74" s="3">
        <v>93</v>
      </c>
      <c r="K74" s="3"/>
      <c r="L74" s="3">
        <v>926</v>
      </c>
      <c r="M74" s="3">
        <v>140</v>
      </c>
      <c r="N74" s="3">
        <v>58</v>
      </c>
      <c r="O74" s="5">
        <v>-0.15359999999999999</v>
      </c>
      <c r="P74">
        <f t="shared" si="17"/>
        <v>1.6815559770111816</v>
      </c>
      <c r="Q74">
        <f t="shared" si="18"/>
        <v>1.5743888790381955</v>
      </c>
      <c r="S74">
        <f t="shared" si="19"/>
        <v>1.7282340990527243</v>
      </c>
      <c r="T74">
        <f t="shared" si="20"/>
        <v>0.96254303752738024</v>
      </c>
      <c r="U74">
        <f t="shared" si="21"/>
        <v>0.13092627038845386</v>
      </c>
      <c r="V74">
        <f t="shared" si="22"/>
        <v>-0.32988678335562122</v>
      </c>
      <c r="W74">
        <f t="shared" si="23"/>
        <v>37.366833540557593</v>
      </c>
      <c r="X74">
        <f t="shared" si="24"/>
        <v>0</v>
      </c>
      <c r="Y74">
        <f t="shared" si="25"/>
        <v>11.110451124073958</v>
      </c>
      <c r="Z74">
        <f t="shared" si="26"/>
        <v>12.844011994337771</v>
      </c>
      <c r="AA74">
        <f t="shared" si="27"/>
        <v>74.833049298018793</v>
      </c>
      <c r="AB74">
        <f t="shared" si="16"/>
        <v>0</v>
      </c>
      <c r="AC74">
        <f t="shared" si="15"/>
        <v>2</v>
      </c>
      <c r="AF74">
        <v>44</v>
      </c>
      <c r="AG74">
        <v>4</v>
      </c>
      <c r="AH74" s="3" t="s">
        <v>1194</v>
      </c>
    </row>
    <row r="75" spans="6:34">
      <c r="F75">
        <v>61</v>
      </c>
      <c r="G75" s="3" t="s">
        <v>1161</v>
      </c>
      <c r="H75" s="3"/>
      <c r="I75" s="3">
        <v>14</v>
      </c>
      <c r="J75" s="3">
        <v>3</v>
      </c>
      <c r="K75" s="3"/>
      <c r="L75" s="3">
        <v>11</v>
      </c>
      <c r="M75" s="3">
        <v>3</v>
      </c>
      <c r="N75" s="3">
        <v>1</v>
      </c>
      <c r="O75" s="5">
        <v>-0.152</v>
      </c>
      <c r="P75">
        <f t="shared" si="17"/>
        <v>-0.36151404633448475</v>
      </c>
      <c r="Q75">
        <f t="shared" si="18"/>
        <v>-0.30807510223046886</v>
      </c>
      <c r="S75">
        <f t="shared" si="19"/>
        <v>-0.35991546861057289</v>
      </c>
      <c r="T75">
        <f t="shared" si="20"/>
        <v>-0.37147590802559954</v>
      </c>
      <c r="U75">
        <f t="shared" si="21"/>
        <v>-0.29907875012806745</v>
      </c>
      <c r="V75">
        <f t="shared" si="22"/>
        <v>-0.32826676897568435</v>
      </c>
      <c r="W75">
        <f t="shared" si="23"/>
        <v>23.683387487149776</v>
      </c>
      <c r="X75">
        <f t="shared" si="24"/>
        <v>14.042687867210235</v>
      </c>
      <c r="Y75">
        <f t="shared" si="25"/>
        <v>0.76137088092321525</v>
      </c>
      <c r="Z75">
        <f t="shared" si="26"/>
        <v>8.2608171001130201E-2</v>
      </c>
      <c r="AA75">
        <f t="shared" si="27"/>
        <v>149.30241507496828</v>
      </c>
      <c r="AB75">
        <f t="shared" si="16"/>
        <v>8.2608171001130201E-2</v>
      </c>
      <c r="AC75">
        <f t="shared" si="15"/>
        <v>4</v>
      </c>
      <c r="AF75">
        <v>45</v>
      </c>
      <c r="AG75">
        <v>4</v>
      </c>
      <c r="AH75" s="3" t="s">
        <v>1194</v>
      </c>
    </row>
    <row r="76" spans="6:34">
      <c r="F76">
        <v>62</v>
      </c>
      <c r="G76" s="3" t="s">
        <v>1158</v>
      </c>
      <c r="H76" s="3"/>
      <c r="I76" s="3">
        <v>88</v>
      </c>
      <c r="J76" s="3">
        <v>25</v>
      </c>
      <c r="K76" s="3"/>
      <c r="L76" s="3">
        <v>70</v>
      </c>
      <c r="M76" s="3">
        <v>16</v>
      </c>
      <c r="N76" s="3">
        <v>13</v>
      </c>
      <c r="O76" s="5">
        <v>-0.14080000000000001</v>
      </c>
      <c r="P76">
        <f t="shared" si="17"/>
        <v>-0.22518656055668551</v>
      </c>
      <c r="Q76">
        <f t="shared" si="18"/>
        <v>0.15208275985742692</v>
      </c>
      <c r="S76">
        <f t="shared" si="19"/>
        <v>-0.22526975878310346</v>
      </c>
      <c r="T76">
        <f t="shared" si="20"/>
        <v>-0.24489016866655766</v>
      </c>
      <c r="U76">
        <f t="shared" si="21"/>
        <v>-0.20855137738774718</v>
      </c>
      <c r="V76">
        <f t="shared" si="22"/>
        <v>-0.31692666831612643</v>
      </c>
      <c r="W76">
        <f t="shared" si="23"/>
        <v>23.829097172471272</v>
      </c>
      <c r="X76">
        <f t="shared" si="24"/>
        <v>11.048107109150543</v>
      </c>
      <c r="Y76">
        <f t="shared" si="25"/>
        <v>0.65063877360475431</v>
      </c>
      <c r="Z76">
        <f t="shared" si="26"/>
        <v>0.21921476090422926</v>
      </c>
      <c r="AA76">
        <f t="shared" si="27"/>
        <v>139.13824714257714</v>
      </c>
      <c r="AB76">
        <f t="shared" si="16"/>
        <v>0.21921476090422926</v>
      </c>
      <c r="AC76">
        <f t="shared" si="15"/>
        <v>4</v>
      </c>
      <c r="AF76">
        <v>46</v>
      </c>
      <c r="AG76">
        <v>4</v>
      </c>
      <c r="AH76" s="3" t="s">
        <v>1189</v>
      </c>
    </row>
    <row r="77" spans="6:34">
      <c r="F77">
        <v>63</v>
      </c>
      <c r="G77" s="3" t="s">
        <v>1156</v>
      </c>
      <c r="H77" s="3"/>
      <c r="I77" s="3">
        <v>14</v>
      </c>
      <c r="J77" s="3">
        <v>3</v>
      </c>
      <c r="K77" s="3"/>
      <c r="L77" s="3">
        <v>10</v>
      </c>
      <c r="M77" s="3">
        <v>3</v>
      </c>
      <c r="N77" s="3">
        <v>4</v>
      </c>
      <c r="O77" s="5">
        <v>-0.13109999999999999</v>
      </c>
      <c r="P77">
        <f t="shared" si="17"/>
        <v>-0.36151404633448475</v>
      </c>
      <c r="Q77">
        <f t="shared" si="18"/>
        <v>-0.30807510223046886</v>
      </c>
      <c r="S77">
        <f t="shared" si="19"/>
        <v>-0.36219759928561474</v>
      </c>
      <c r="T77">
        <f t="shared" si="20"/>
        <v>-0.37147590802559954</v>
      </c>
      <c r="U77">
        <f t="shared" si="21"/>
        <v>-0.2764469069429874</v>
      </c>
      <c r="V77">
        <f t="shared" si="22"/>
        <v>-0.30710533113775934</v>
      </c>
      <c r="W77">
        <f t="shared" si="23"/>
        <v>23.478242635367067</v>
      </c>
      <c r="X77">
        <f t="shared" si="24"/>
        <v>14.033788893753796</v>
      </c>
      <c r="Y77">
        <f t="shared" si="25"/>
        <v>0.73358858124144</v>
      </c>
      <c r="Z77">
        <f t="shared" si="26"/>
        <v>7.0629712511263029E-2</v>
      </c>
      <c r="AA77">
        <f t="shared" si="27"/>
        <v>149.15798353776933</v>
      </c>
      <c r="AB77">
        <f t="shared" si="16"/>
        <v>7.0629712511263029E-2</v>
      </c>
      <c r="AC77">
        <f t="shared" si="15"/>
        <v>4</v>
      </c>
      <c r="AF77">
        <v>47</v>
      </c>
      <c r="AG77">
        <v>4</v>
      </c>
      <c r="AH77" s="3" t="s">
        <v>1187</v>
      </c>
    </row>
    <row r="78" spans="6:34">
      <c r="F78">
        <v>64</v>
      </c>
      <c r="G78" s="3" t="s">
        <v>4107</v>
      </c>
      <c r="H78" s="3"/>
      <c r="I78" s="3">
        <v>2</v>
      </c>
      <c r="J78" s="3">
        <v>1</v>
      </c>
      <c r="K78" s="3"/>
      <c r="L78" s="3">
        <v>2</v>
      </c>
      <c r="M78" s="3">
        <v>1</v>
      </c>
      <c r="N78" s="3">
        <v>1</v>
      </c>
      <c r="O78" s="5">
        <v>-9.4899999999999998E-2</v>
      </c>
      <c r="P78">
        <f t="shared" si="17"/>
        <v>-0.38362120619034407</v>
      </c>
      <c r="Q78">
        <f t="shared" si="18"/>
        <v>-0.34990763514755024</v>
      </c>
      <c r="S78">
        <f t="shared" si="19"/>
        <v>-0.38045464468594958</v>
      </c>
      <c r="T78">
        <f t="shared" si="20"/>
        <v>-0.39095063715775985</v>
      </c>
      <c r="U78">
        <f t="shared" si="21"/>
        <v>-0.29907875012806745</v>
      </c>
      <c r="V78">
        <f t="shared" si="22"/>
        <v>-0.27045250579168817</v>
      </c>
      <c r="W78">
        <f t="shared" si="23"/>
        <v>23.130769482621364</v>
      </c>
      <c r="X78">
        <f t="shared" si="24"/>
        <v>14.434823968925432</v>
      </c>
      <c r="Y78">
        <f t="shared" si="25"/>
        <v>0.73545902246884776</v>
      </c>
      <c r="Z78">
        <f t="shared" si="26"/>
        <v>7.9955481261734407E-2</v>
      </c>
      <c r="AA78">
        <f t="shared" si="27"/>
        <v>150.46689092308816</v>
      </c>
      <c r="AB78">
        <f t="shared" si="16"/>
        <v>7.9955481261734407E-2</v>
      </c>
      <c r="AC78">
        <f t="shared" si="15"/>
        <v>4</v>
      </c>
      <c r="AF78">
        <v>48</v>
      </c>
      <c r="AG78">
        <v>4</v>
      </c>
      <c r="AH78" s="3" t="s">
        <v>1185</v>
      </c>
    </row>
    <row r="79" spans="6:34">
      <c r="F79">
        <v>65</v>
      </c>
      <c r="G79" s="3" t="s">
        <v>1154</v>
      </c>
      <c r="H79" s="3"/>
      <c r="I79" s="3">
        <v>15</v>
      </c>
      <c r="J79" s="3">
        <v>3</v>
      </c>
      <c r="K79" s="3"/>
      <c r="L79" s="3">
        <v>14</v>
      </c>
      <c r="M79" s="3">
        <v>3</v>
      </c>
      <c r="N79" s="3">
        <v>8</v>
      </c>
      <c r="O79" s="5">
        <v>-9.4799999999999995E-2</v>
      </c>
      <c r="P79">
        <f t="shared" ref="P79:P110" si="28">STANDARDIZE(I79,$I$11,$I$12)</f>
        <v>-0.3596717830131631</v>
      </c>
      <c r="Q79">
        <f t="shared" ref="Q79:Q110" si="29">STANDARDIZE(J79,$J$11,$J$12)</f>
        <v>-0.30807510223046886</v>
      </c>
      <c r="S79">
        <f t="shared" ref="S79:S110" si="30">STANDARDIZE(L79,$L$11,$L$12)</f>
        <v>-0.35306907658544734</v>
      </c>
      <c r="T79">
        <f t="shared" ref="T79:T110" si="31">STANDARDIZE(M79,$M$11,$M$12)</f>
        <v>-0.37147590802559954</v>
      </c>
      <c r="U79">
        <f t="shared" ref="U79:U110" si="32">STANDARDIZE(N79,$N$11,$N$12)</f>
        <v>-0.24627111602954729</v>
      </c>
      <c r="V79">
        <f t="shared" ref="V79:V110" si="33">STANDARDIZE(O79,$O$11,$O$12)</f>
        <v>-0.27035125489294215</v>
      </c>
      <c r="W79">
        <f t="shared" ref="W79:W110" si="34">SUMXMY2($I$4:$O$4,P79:V79)</f>
        <v>23.124569763943146</v>
      </c>
      <c r="X79">
        <f t="shared" ref="X79:X110" si="35">SUMXMY2($I$5:$O$5,P79:V79)</f>
        <v>13.967533212553597</v>
      </c>
      <c r="Y79">
        <f t="shared" ref="Y79:Y110" si="36">SUMXMY2($I$6:$O$6,P79:V79)</f>
        <v>0.68035796472681365</v>
      </c>
      <c r="Z79">
        <f t="shared" ref="Z79:Z110" si="37">SUMXMY2($I$7:$O$7,P79:V79)</f>
        <v>5.2496479433323397E-2</v>
      </c>
      <c r="AA79">
        <f t="shared" ref="AA79:AA110" si="38">SUMXMY2($I$8:$O$8,P79:V79)</f>
        <v>148.79778964822847</v>
      </c>
      <c r="AB79">
        <f t="shared" si="16"/>
        <v>5.2496479433323397E-2</v>
      </c>
      <c r="AC79">
        <f t="shared" si="15"/>
        <v>4</v>
      </c>
      <c r="AF79">
        <v>49</v>
      </c>
      <c r="AG79">
        <v>4</v>
      </c>
      <c r="AH79" s="3" t="s">
        <v>1181</v>
      </c>
    </row>
    <row r="80" spans="6:34">
      <c r="F80">
        <v>66</v>
      </c>
      <c r="G80" s="3" t="s">
        <v>1152</v>
      </c>
      <c r="H80" s="3"/>
      <c r="I80" s="3">
        <v>23</v>
      </c>
      <c r="J80" s="3">
        <v>1</v>
      </c>
      <c r="K80" s="3"/>
      <c r="L80" s="3">
        <v>23</v>
      </c>
      <c r="M80" s="3">
        <v>6</v>
      </c>
      <c r="N80" s="3">
        <v>1</v>
      </c>
      <c r="O80" s="5">
        <v>-9.4299999999999995E-2</v>
      </c>
      <c r="P80">
        <f t="shared" si="28"/>
        <v>-0.34493367644259021</v>
      </c>
      <c r="Q80">
        <f t="shared" si="29"/>
        <v>-0.34990763514755024</v>
      </c>
      <c r="S80">
        <f t="shared" si="30"/>
        <v>-0.33252990051007064</v>
      </c>
      <c r="T80">
        <f t="shared" si="31"/>
        <v>-0.34226381432735908</v>
      </c>
      <c r="U80">
        <f t="shared" si="32"/>
        <v>-0.29907875012806745</v>
      </c>
      <c r="V80">
        <f t="shared" si="33"/>
        <v>-0.26984500039921183</v>
      </c>
      <c r="W80">
        <f t="shared" si="34"/>
        <v>23.113241280451899</v>
      </c>
      <c r="X80">
        <f t="shared" si="35"/>
        <v>13.947355905973721</v>
      </c>
      <c r="Y80">
        <f t="shared" si="36"/>
        <v>0.65586606287881388</v>
      </c>
      <c r="Z80">
        <f t="shared" si="37"/>
        <v>5.510316269569529E-2</v>
      </c>
      <c r="AA80">
        <f t="shared" si="38"/>
        <v>148.84840457288755</v>
      </c>
      <c r="AB80">
        <f t="shared" ref="AB80:AB121" si="39">MIN(W80:AA80)</f>
        <v>5.510316269569529E-2</v>
      </c>
      <c r="AC80">
        <f t="shared" ref="AC80:AC121" si="40">MATCH(AB80,W80:AA80,0)</f>
        <v>4</v>
      </c>
      <c r="AF80">
        <v>50</v>
      </c>
      <c r="AG80">
        <v>4</v>
      </c>
      <c r="AH80" s="3" t="s">
        <v>1183</v>
      </c>
    </row>
    <row r="81" spans="6:34">
      <c r="F81">
        <v>67</v>
      </c>
      <c r="G81" s="3" t="s">
        <v>2865</v>
      </c>
      <c r="H81" s="3"/>
      <c r="I81" s="3">
        <v>87</v>
      </c>
      <c r="J81" s="3">
        <v>33</v>
      </c>
      <c r="K81" s="3"/>
      <c r="L81" s="3">
        <v>78</v>
      </c>
      <c r="M81" s="3">
        <v>19</v>
      </c>
      <c r="N81" s="3">
        <v>1</v>
      </c>
      <c r="O81" s="5">
        <v>-8.9300000000000004E-2</v>
      </c>
      <c r="P81">
        <f t="shared" si="28"/>
        <v>-0.22702882387800713</v>
      </c>
      <c r="Q81">
        <f t="shared" si="29"/>
        <v>0.31941289152575264</v>
      </c>
      <c r="S81">
        <f t="shared" si="30"/>
        <v>-0.20701271338276864</v>
      </c>
      <c r="T81">
        <f t="shared" si="31"/>
        <v>-0.21567807496831723</v>
      </c>
      <c r="U81">
        <f t="shared" si="32"/>
        <v>-0.29907875012806745</v>
      </c>
      <c r="V81">
        <f t="shared" si="33"/>
        <v>-0.26478245546190921</v>
      </c>
      <c r="W81">
        <f t="shared" si="34"/>
        <v>23.515503282984355</v>
      </c>
      <c r="X81">
        <f t="shared" si="35"/>
        <v>10.540188777570297</v>
      </c>
      <c r="Y81">
        <f t="shared" si="36"/>
        <v>0.69367469911936952</v>
      </c>
      <c r="Z81">
        <f t="shared" si="37"/>
        <v>0.38385583304376564</v>
      </c>
      <c r="AA81">
        <f t="shared" si="38"/>
        <v>137.51915987747893</v>
      </c>
      <c r="AB81">
        <f t="shared" si="39"/>
        <v>0.38385583304376564</v>
      </c>
      <c r="AC81">
        <f t="shared" si="40"/>
        <v>4</v>
      </c>
      <c r="AF81">
        <v>51</v>
      </c>
      <c r="AG81">
        <v>4</v>
      </c>
      <c r="AH81" s="3" t="s">
        <v>1179</v>
      </c>
    </row>
    <row r="82" spans="6:34">
      <c r="F82">
        <v>68</v>
      </c>
      <c r="G82" s="3" t="s">
        <v>1150</v>
      </c>
      <c r="H82" s="3"/>
      <c r="I82" s="3">
        <v>19</v>
      </c>
      <c r="J82" s="3">
        <v>8</v>
      </c>
      <c r="K82" s="3"/>
      <c r="L82" s="3">
        <v>18</v>
      </c>
      <c r="M82" s="3">
        <v>4</v>
      </c>
      <c r="N82" s="3">
        <v>9</v>
      </c>
      <c r="O82" s="5">
        <v>-7.0099999999999996E-2</v>
      </c>
      <c r="P82">
        <f t="shared" si="28"/>
        <v>-0.35230272972787668</v>
      </c>
      <c r="Q82">
        <f t="shared" si="29"/>
        <v>-0.20349376993776525</v>
      </c>
      <c r="S82">
        <f t="shared" si="30"/>
        <v>-0.34394055388527989</v>
      </c>
      <c r="T82">
        <f t="shared" si="31"/>
        <v>-0.36173854345951939</v>
      </c>
      <c r="U82">
        <f t="shared" si="32"/>
        <v>-0.23872716830118726</v>
      </c>
      <c r="V82">
        <f t="shared" si="33"/>
        <v>-0.24534228290266705</v>
      </c>
      <c r="W82">
        <f t="shared" si="34"/>
        <v>22.898749251667827</v>
      </c>
      <c r="X82">
        <f t="shared" si="35"/>
        <v>13.488868887819871</v>
      </c>
      <c r="Y82">
        <f t="shared" si="36"/>
        <v>0.61498852414549099</v>
      </c>
      <c r="Z82">
        <f t="shared" si="37"/>
        <v>4.255418916932964E-2</v>
      </c>
      <c r="AA82">
        <f t="shared" si="38"/>
        <v>147.27827029669012</v>
      </c>
      <c r="AB82">
        <f t="shared" si="39"/>
        <v>4.255418916932964E-2</v>
      </c>
      <c r="AC82">
        <f t="shared" si="40"/>
        <v>4</v>
      </c>
      <c r="AF82">
        <v>52</v>
      </c>
      <c r="AG82">
        <v>4</v>
      </c>
      <c r="AH82" s="3" t="s">
        <v>4110</v>
      </c>
    </row>
    <row r="83" spans="6:34">
      <c r="F83">
        <v>69</v>
      </c>
      <c r="G83" s="3" t="s">
        <v>1150</v>
      </c>
      <c r="H83" s="3"/>
      <c r="I83" s="3">
        <v>439</v>
      </c>
      <c r="J83" s="3">
        <v>45</v>
      </c>
      <c r="K83" s="3"/>
      <c r="L83" s="3">
        <v>339</v>
      </c>
      <c r="M83" s="3">
        <v>81</v>
      </c>
      <c r="N83" s="3">
        <v>256</v>
      </c>
      <c r="O83" s="5">
        <v>-6.3700000000000007E-2</v>
      </c>
      <c r="P83">
        <f t="shared" si="28"/>
        <v>0.4214478652271999</v>
      </c>
      <c r="Q83">
        <f t="shared" si="29"/>
        <v>0.57040808902824125</v>
      </c>
      <c r="S83">
        <f t="shared" si="30"/>
        <v>0.38862339280315544</v>
      </c>
      <c r="T83">
        <f t="shared" si="31"/>
        <v>0.38803852812865169</v>
      </c>
      <c r="U83">
        <f t="shared" si="32"/>
        <v>1.6246279206037384</v>
      </c>
      <c r="V83">
        <f t="shared" si="33"/>
        <v>-0.23886222538291965</v>
      </c>
      <c r="W83">
        <f t="shared" si="34"/>
        <v>28.85015888822889</v>
      </c>
      <c r="X83">
        <f t="shared" si="35"/>
        <v>6.9598922457207362</v>
      </c>
      <c r="Y83">
        <f t="shared" si="36"/>
        <v>5.2237243494466625</v>
      </c>
      <c r="Z83">
        <f t="shared" si="37"/>
        <v>5.3916050369878912</v>
      </c>
      <c r="AA83">
        <f t="shared" si="38"/>
        <v>105.12964716424608</v>
      </c>
      <c r="AB83">
        <f t="shared" si="39"/>
        <v>5.2237243494466625</v>
      </c>
      <c r="AC83">
        <f t="shared" si="40"/>
        <v>3</v>
      </c>
      <c r="AF83">
        <v>53</v>
      </c>
      <c r="AG83">
        <v>4</v>
      </c>
      <c r="AH83" s="3" t="s">
        <v>1176</v>
      </c>
    </row>
    <row r="84" spans="6:34">
      <c r="F84">
        <v>70</v>
      </c>
      <c r="G84" s="3" t="s">
        <v>2862</v>
      </c>
      <c r="H84" s="3"/>
      <c r="I84" s="3">
        <v>5</v>
      </c>
      <c r="J84" s="3">
        <v>1</v>
      </c>
      <c r="K84" s="3"/>
      <c r="L84" s="3">
        <v>5</v>
      </c>
      <c r="M84" s="3">
        <v>2</v>
      </c>
      <c r="N84" s="3">
        <v>1</v>
      </c>
      <c r="O84" s="5">
        <v>-6.2199999999999998E-2</v>
      </c>
      <c r="P84">
        <f t="shared" si="28"/>
        <v>-0.37809441622637924</v>
      </c>
      <c r="Q84">
        <f t="shared" si="29"/>
        <v>-0.34990763514755024</v>
      </c>
      <c r="S84">
        <f t="shared" si="30"/>
        <v>-0.37360825266082404</v>
      </c>
      <c r="T84">
        <f t="shared" si="31"/>
        <v>-0.3812132725916797</v>
      </c>
      <c r="U84">
        <f t="shared" si="32"/>
        <v>-0.29907875012806745</v>
      </c>
      <c r="V84">
        <f t="shared" si="33"/>
        <v>-0.23734346190172886</v>
      </c>
      <c r="W84">
        <f t="shared" si="34"/>
        <v>22.810623620114686</v>
      </c>
      <c r="X84">
        <f t="shared" si="35"/>
        <v>14.361967693327713</v>
      </c>
      <c r="Y84">
        <f t="shared" si="36"/>
        <v>0.68045827438269746</v>
      </c>
      <c r="Z84">
        <f t="shared" si="37"/>
        <v>6.6126271797039171E-2</v>
      </c>
      <c r="AA84">
        <f t="shared" si="38"/>
        <v>150.18112757539532</v>
      </c>
      <c r="AB84">
        <f t="shared" si="39"/>
        <v>6.6126271797039171E-2</v>
      </c>
      <c r="AC84">
        <f t="shared" si="40"/>
        <v>4</v>
      </c>
      <c r="AF84">
        <v>54</v>
      </c>
      <c r="AG84">
        <v>4</v>
      </c>
      <c r="AH84" s="3" t="s">
        <v>1174</v>
      </c>
    </row>
    <row r="85" spans="6:34">
      <c r="F85">
        <v>71</v>
      </c>
      <c r="G85" s="3" t="s">
        <v>1148</v>
      </c>
      <c r="H85" s="3"/>
      <c r="I85" s="3">
        <v>4</v>
      </c>
      <c r="J85" s="3">
        <v>1</v>
      </c>
      <c r="K85" s="3"/>
      <c r="L85" s="3">
        <v>4</v>
      </c>
      <c r="M85" s="3">
        <v>1</v>
      </c>
      <c r="N85" s="3">
        <v>3</v>
      </c>
      <c r="O85" s="5">
        <v>-3.8100000000000002E-2</v>
      </c>
      <c r="P85">
        <f t="shared" si="28"/>
        <v>-0.37993667954770083</v>
      </c>
      <c r="Q85">
        <f t="shared" si="29"/>
        <v>-0.34990763514755024</v>
      </c>
      <c r="S85">
        <f t="shared" si="30"/>
        <v>-0.37589038333586589</v>
      </c>
      <c r="T85">
        <f t="shared" si="31"/>
        <v>-0.39095063715775985</v>
      </c>
      <c r="U85">
        <f t="shared" si="32"/>
        <v>-0.28399085467134738</v>
      </c>
      <c r="V85">
        <f t="shared" si="33"/>
        <v>-0.21294199530393013</v>
      </c>
      <c r="W85">
        <f t="shared" si="34"/>
        <v>22.580202903419355</v>
      </c>
      <c r="X85">
        <f t="shared" si="35"/>
        <v>14.39778631647369</v>
      </c>
      <c r="Y85">
        <f t="shared" si="36"/>
        <v>0.6602821926877579</v>
      </c>
      <c r="Z85">
        <f t="shared" si="37"/>
        <v>6.1083760775831539E-2</v>
      </c>
      <c r="AA85">
        <f t="shared" si="38"/>
        <v>150.23392299159659</v>
      </c>
      <c r="AB85">
        <f t="shared" si="39"/>
        <v>6.1083760775831539E-2</v>
      </c>
      <c r="AC85">
        <f t="shared" si="40"/>
        <v>4</v>
      </c>
      <c r="AF85">
        <v>55</v>
      </c>
      <c r="AG85">
        <v>4</v>
      </c>
      <c r="AH85" s="3" t="s">
        <v>1172</v>
      </c>
    </row>
    <row r="86" spans="6:34">
      <c r="F86">
        <v>72</v>
      </c>
      <c r="G86" s="3" t="s">
        <v>3893</v>
      </c>
      <c r="H86" s="3"/>
      <c r="I86" s="3">
        <v>12</v>
      </c>
      <c r="J86" s="3">
        <v>3</v>
      </c>
      <c r="K86" s="3"/>
      <c r="L86" s="3">
        <v>11</v>
      </c>
      <c r="M86" s="3">
        <v>3</v>
      </c>
      <c r="N86" s="3">
        <v>1</v>
      </c>
      <c r="O86" s="5">
        <v>-1.9900000000000001E-2</v>
      </c>
      <c r="P86">
        <f t="shared" si="28"/>
        <v>-0.36519857297712793</v>
      </c>
      <c r="Q86">
        <f t="shared" si="29"/>
        <v>-0.30807510223046886</v>
      </c>
      <c r="S86">
        <f t="shared" si="30"/>
        <v>-0.35991546861057289</v>
      </c>
      <c r="T86">
        <f t="shared" si="31"/>
        <v>-0.37147590802559954</v>
      </c>
      <c r="U86">
        <f t="shared" si="32"/>
        <v>-0.29907875012806745</v>
      </c>
      <c r="V86">
        <f t="shared" si="33"/>
        <v>-0.19451433173214849</v>
      </c>
      <c r="W86">
        <f t="shared" si="34"/>
        <v>22.399865332076107</v>
      </c>
      <c r="X86">
        <f t="shared" si="35"/>
        <v>14.076080011026381</v>
      </c>
      <c r="Y86">
        <f t="shared" si="36"/>
        <v>0.59503219700626542</v>
      </c>
      <c r="Z86">
        <f t="shared" si="37"/>
        <v>4.5056658353025893E-2</v>
      </c>
      <c r="AA86">
        <f t="shared" si="38"/>
        <v>149.26550666899689</v>
      </c>
      <c r="AB86">
        <f t="shared" si="39"/>
        <v>4.5056658353025893E-2</v>
      </c>
      <c r="AC86">
        <f t="shared" si="40"/>
        <v>4</v>
      </c>
      <c r="AF86">
        <v>56</v>
      </c>
      <c r="AG86">
        <v>4</v>
      </c>
      <c r="AH86" s="3" t="s">
        <v>1170</v>
      </c>
    </row>
    <row r="87" spans="6:34">
      <c r="F87">
        <v>73</v>
      </c>
      <c r="G87" s="3" t="s">
        <v>1146</v>
      </c>
      <c r="H87" s="3"/>
      <c r="I87" s="3">
        <v>38</v>
      </c>
      <c r="J87" s="3">
        <v>9</v>
      </c>
      <c r="K87" s="3"/>
      <c r="L87" s="3">
        <v>37</v>
      </c>
      <c r="M87" s="3">
        <v>6</v>
      </c>
      <c r="N87" s="3">
        <v>1</v>
      </c>
      <c r="O87" s="5">
        <v>-1.4800000000000001E-2</v>
      </c>
      <c r="P87">
        <f t="shared" si="28"/>
        <v>-0.31729972662276607</v>
      </c>
      <c r="Q87">
        <f t="shared" si="29"/>
        <v>-0.18257750347922455</v>
      </c>
      <c r="S87">
        <f t="shared" si="30"/>
        <v>-0.3005800710594847</v>
      </c>
      <c r="T87">
        <f t="shared" si="31"/>
        <v>-0.34226381432735908</v>
      </c>
      <c r="U87">
        <f t="shared" si="32"/>
        <v>-0.29907875012806745</v>
      </c>
      <c r="V87">
        <f t="shared" si="33"/>
        <v>-0.18935053589609979</v>
      </c>
      <c r="W87">
        <f t="shared" si="34"/>
        <v>22.367373380490164</v>
      </c>
      <c r="X87">
        <f t="shared" si="35"/>
        <v>13.105617605260896</v>
      </c>
      <c r="Y87">
        <f t="shared" si="36"/>
        <v>0.49622465389201986</v>
      </c>
      <c r="Z87">
        <f t="shared" si="37"/>
        <v>3.0034124788926749E-2</v>
      </c>
      <c r="AA87">
        <f t="shared" si="38"/>
        <v>146.28761333701758</v>
      </c>
      <c r="AB87">
        <f t="shared" si="39"/>
        <v>3.0034124788926749E-2</v>
      </c>
      <c r="AC87">
        <f t="shared" si="40"/>
        <v>4</v>
      </c>
      <c r="AF87">
        <v>57</v>
      </c>
      <c r="AG87">
        <v>4</v>
      </c>
      <c r="AH87" s="3" t="s">
        <v>1168</v>
      </c>
    </row>
    <row r="88" spans="6:34">
      <c r="F88">
        <v>74</v>
      </c>
      <c r="G88" s="3" t="s">
        <v>1143</v>
      </c>
      <c r="H88" s="3"/>
      <c r="I88" s="3">
        <v>402</v>
      </c>
      <c r="J88" s="3">
        <v>19</v>
      </c>
      <c r="K88" s="3"/>
      <c r="L88" s="3">
        <v>295</v>
      </c>
      <c r="M88" s="3">
        <v>99</v>
      </c>
      <c r="N88" s="3">
        <v>210</v>
      </c>
      <c r="O88" s="5">
        <v>-6.6E-3</v>
      </c>
      <c r="P88">
        <f t="shared" si="28"/>
        <v>0.35328412233830031</v>
      </c>
      <c r="Q88">
        <f t="shared" si="29"/>
        <v>2.6585161106182614E-2</v>
      </c>
      <c r="S88">
        <f t="shared" si="30"/>
        <v>0.28820964310131386</v>
      </c>
      <c r="T88">
        <f t="shared" si="31"/>
        <v>0.56331109031809434</v>
      </c>
      <c r="U88">
        <f t="shared" si="32"/>
        <v>1.2776063250991774</v>
      </c>
      <c r="V88">
        <f t="shared" si="33"/>
        <v>-0.18104796219892344</v>
      </c>
      <c r="W88">
        <f t="shared" si="34"/>
        <v>26.451085675116083</v>
      </c>
      <c r="X88">
        <f t="shared" si="35"/>
        <v>7.7300871931256747</v>
      </c>
      <c r="Y88">
        <f t="shared" si="36"/>
        <v>3.4886339689708858</v>
      </c>
      <c r="Z88">
        <f t="shared" si="37"/>
        <v>3.6762274935512216</v>
      </c>
      <c r="AA88">
        <f t="shared" si="38"/>
        <v>111.46068599673035</v>
      </c>
      <c r="AB88">
        <f t="shared" si="39"/>
        <v>3.4886339689708858</v>
      </c>
      <c r="AC88">
        <f t="shared" si="40"/>
        <v>3</v>
      </c>
      <c r="AF88">
        <v>58</v>
      </c>
      <c r="AG88">
        <v>4</v>
      </c>
      <c r="AH88" s="3" t="s">
        <v>1165</v>
      </c>
    </row>
    <row r="89" spans="6:34">
      <c r="F89">
        <v>75</v>
      </c>
      <c r="G89" s="3" t="s">
        <v>1141</v>
      </c>
      <c r="H89" s="3"/>
      <c r="I89" s="3">
        <v>13</v>
      </c>
      <c r="J89" s="3">
        <v>1</v>
      </c>
      <c r="K89" s="3"/>
      <c r="L89" s="3">
        <v>12</v>
      </c>
      <c r="M89" s="3">
        <v>1</v>
      </c>
      <c r="N89" s="3">
        <v>4</v>
      </c>
      <c r="O89" s="5">
        <v>2.7000000000000001E-3</v>
      </c>
      <c r="P89">
        <f t="shared" si="28"/>
        <v>-0.36335630965580634</v>
      </c>
      <c r="Q89">
        <f t="shared" si="29"/>
        <v>-0.34990763514755024</v>
      </c>
      <c r="S89">
        <f t="shared" si="30"/>
        <v>-0.35763333793553104</v>
      </c>
      <c r="T89">
        <f t="shared" si="31"/>
        <v>-0.39095063715775985</v>
      </c>
      <c r="U89">
        <f t="shared" si="32"/>
        <v>-0.2764469069429874</v>
      </c>
      <c r="V89">
        <f t="shared" si="33"/>
        <v>-0.17163162861554052</v>
      </c>
      <c r="W89">
        <f t="shared" si="34"/>
        <v>22.186755612733975</v>
      </c>
      <c r="X89">
        <f t="shared" si="35"/>
        <v>14.258369026380578</v>
      </c>
      <c r="Y89">
        <f t="shared" si="36"/>
        <v>0.5942706085425844</v>
      </c>
      <c r="Z89">
        <f t="shared" si="37"/>
        <v>4.6391521289365106E-2</v>
      </c>
      <c r="AA89">
        <f t="shared" si="38"/>
        <v>149.75588564582691</v>
      </c>
      <c r="AB89">
        <f t="shared" si="39"/>
        <v>4.6391521289365106E-2</v>
      </c>
      <c r="AC89">
        <f t="shared" si="40"/>
        <v>4</v>
      </c>
      <c r="AF89">
        <v>59</v>
      </c>
      <c r="AG89">
        <v>4</v>
      </c>
      <c r="AH89" s="3" t="s">
        <v>1163</v>
      </c>
    </row>
    <row r="90" spans="6:34">
      <c r="F90">
        <v>76</v>
      </c>
      <c r="G90" s="3" t="s">
        <v>1137</v>
      </c>
      <c r="H90" s="3"/>
      <c r="I90" s="3">
        <v>131</v>
      </c>
      <c r="J90" s="3">
        <v>7</v>
      </c>
      <c r="K90" s="3"/>
      <c r="L90" s="3">
        <v>128</v>
      </c>
      <c r="M90" s="3">
        <v>48</v>
      </c>
      <c r="N90" s="3">
        <v>68</v>
      </c>
      <c r="O90" s="5">
        <v>2.7000000000000001E-3</v>
      </c>
      <c r="P90">
        <f t="shared" si="28"/>
        <v>-0.14596923773985626</v>
      </c>
      <c r="Q90">
        <f t="shared" si="29"/>
        <v>-0.22441003639630597</v>
      </c>
      <c r="S90">
        <f t="shared" si="30"/>
        <v>-9.2906179630675892E-2</v>
      </c>
      <c r="T90">
        <f t="shared" si="31"/>
        <v>6.6705497448006953E-2</v>
      </c>
      <c r="U90">
        <f t="shared" si="32"/>
        <v>0.2063657476720541</v>
      </c>
      <c r="V90">
        <f t="shared" si="33"/>
        <v>-0.17163162861554052</v>
      </c>
      <c r="W90">
        <f t="shared" si="34"/>
        <v>22.660565117990181</v>
      </c>
      <c r="X90">
        <f t="shared" si="35"/>
        <v>10.72533857031231</v>
      </c>
      <c r="Y90">
        <f t="shared" si="36"/>
        <v>0.55078831513228932</v>
      </c>
      <c r="Z90">
        <f t="shared" si="37"/>
        <v>0.33738553966695967</v>
      </c>
      <c r="AA90">
        <f t="shared" si="38"/>
        <v>134.25795006384999</v>
      </c>
      <c r="AB90">
        <f t="shared" si="39"/>
        <v>0.33738553966695967</v>
      </c>
      <c r="AC90">
        <f t="shared" si="40"/>
        <v>4</v>
      </c>
      <c r="AF90">
        <v>61</v>
      </c>
      <c r="AG90">
        <v>4</v>
      </c>
      <c r="AH90" s="3" t="s">
        <v>1161</v>
      </c>
    </row>
    <row r="91" spans="6:34">
      <c r="F91">
        <v>77</v>
      </c>
      <c r="G91" s="3" t="s">
        <v>1139</v>
      </c>
      <c r="H91" s="3"/>
      <c r="I91" s="3">
        <v>131</v>
      </c>
      <c r="J91" s="3">
        <v>7</v>
      </c>
      <c r="K91" s="3"/>
      <c r="L91" s="3">
        <v>128</v>
      </c>
      <c r="M91" s="3">
        <v>48</v>
      </c>
      <c r="N91" s="3">
        <v>68</v>
      </c>
      <c r="O91" s="5">
        <v>2.7000000000000001E-3</v>
      </c>
      <c r="P91">
        <f t="shared" si="28"/>
        <v>-0.14596923773985626</v>
      </c>
      <c r="Q91">
        <f t="shared" si="29"/>
        <v>-0.22441003639630597</v>
      </c>
      <c r="S91">
        <f t="shared" si="30"/>
        <v>-9.2906179630675892E-2</v>
      </c>
      <c r="T91">
        <f t="shared" si="31"/>
        <v>6.6705497448006953E-2</v>
      </c>
      <c r="U91">
        <f t="shared" si="32"/>
        <v>0.2063657476720541</v>
      </c>
      <c r="V91">
        <f t="shared" si="33"/>
        <v>-0.17163162861554052</v>
      </c>
      <c r="W91">
        <f t="shared" si="34"/>
        <v>22.660565117990181</v>
      </c>
      <c r="X91">
        <f t="shared" si="35"/>
        <v>10.72533857031231</v>
      </c>
      <c r="Y91">
        <f t="shared" si="36"/>
        <v>0.55078831513228932</v>
      </c>
      <c r="Z91">
        <f t="shared" si="37"/>
        <v>0.33738553966695967</v>
      </c>
      <c r="AA91">
        <f t="shared" si="38"/>
        <v>134.25795006384999</v>
      </c>
      <c r="AB91">
        <f t="shared" si="39"/>
        <v>0.33738553966695967</v>
      </c>
      <c r="AC91">
        <f t="shared" si="40"/>
        <v>4</v>
      </c>
      <c r="AF91">
        <v>62</v>
      </c>
      <c r="AG91">
        <v>4</v>
      </c>
      <c r="AH91" s="3" t="s">
        <v>1158</v>
      </c>
    </row>
    <row r="92" spans="6:34">
      <c r="F92">
        <v>78</v>
      </c>
      <c r="G92" s="3" t="s">
        <v>1135</v>
      </c>
      <c r="H92" s="3"/>
      <c r="I92" s="3">
        <v>117</v>
      </c>
      <c r="J92" s="3">
        <v>13</v>
      </c>
      <c r="K92" s="3"/>
      <c r="L92" s="3">
        <v>117</v>
      </c>
      <c r="M92" s="3">
        <v>6</v>
      </c>
      <c r="N92" s="3">
        <v>109</v>
      </c>
      <c r="O92" s="5">
        <v>6.6E-3</v>
      </c>
      <c r="P92">
        <f t="shared" si="28"/>
        <v>-0.17176092423835881</v>
      </c>
      <c r="Q92">
        <f t="shared" si="29"/>
        <v>-9.8912437645061677E-2</v>
      </c>
      <c r="S92">
        <f t="shared" si="30"/>
        <v>-0.11800961705613629</v>
      </c>
      <c r="T92">
        <f t="shared" si="31"/>
        <v>-0.34226381432735908</v>
      </c>
      <c r="U92">
        <f t="shared" si="32"/>
        <v>0.51566760453481508</v>
      </c>
      <c r="V92">
        <f t="shared" si="33"/>
        <v>-0.16768284356444449</v>
      </c>
      <c r="W92">
        <f t="shared" si="34"/>
        <v>22.913691707170656</v>
      </c>
      <c r="X92">
        <f t="shared" si="35"/>
        <v>11.520193625074151</v>
      </c>
      <c r="Y92">
        <f t="shared" si="36"/>
        <v>1.0219572144910245</v>
      </c>
      <c r="Z92">
        <f t="shared" si="37"/>
        <v>0.57816036940696014</v>
      </c>
      <c r="AA92">
        <f t="shared" si="38"/>
        <v>136.65042438115285</v>
      </c>
      <c r="AB92">
        <f t="shared" si="39"/>
        <v>0.57816036940696014</v>
      </c>
      <c r="AC92">
        <f t="shared" si="40"/>
        <v>4</v>
      </c>
      <c r="AF92">
        <v>63</v>
      </c>
      <c r="AG92">
        <v>4</v>
      </c>
      <c r="AH92" s="3" t="s">
        <v>1156</v>
      </c>
    </row>
    <row r="93" spans="6:34">
      <c r="F93">
        <v>79</v>
      </c>
      <c r="G93" s="3" t="s">
        <v>1130</v>
      </c>
      <c r="H93" s="3"/>
      <c r="I93" s="3">
        <v>8</v>
      </c>
      <c r="J93" s="3">
        <v>1</v>
      </c>
      <c r="K93" s="3"/>
      <c r="L93" s="3">
        <v>6</v>
      </c>
      <c r="M93" s="3">
        <v>1</v>
      </c>
      <c r="N93" s="3">
        <v>1</v>
      </c>
      <c r="O93" s="5">
        <v>1.54E-2</v>
      </c>
      <c r="P93">
        <f t="shared" si="28"/>
        <v>-0.37256762626241441</v>
      </c>
      <c r="Q93">
        <f t="shared" si="29"/>
        <v>-0.34990763514755024</v>
      </c>
      <c r="S93">
        <f t="shared" si="30"/>
        <v>-0.37132612198578219</v>
      </c>
      <c r="T93">
        <f t="shared" si="31"/>
        <v>-0.39095063715775985</v>
      </c>
      <c r="U93">
        <f t="shared" si="32"/>
        <v>-0.29907875012806745</v>
      </c>
      <c r="V93">
        <f t="shared" si="33"/>
        <v>-0.15877276447479183</v>
      </c>
      <c r="W93">
        <f t="shared" si="34"/>
        <v>22.06739366782239</v>
      </c>
      <c r="X93">
        <f t="shared" si="35"/>
        <v>14.376623426340023</v>
      </c>
      <c r="Y93">
        <f t="shared" si="36"/>
        <v>0.59382115966154025</v>
      </c>
      <c r="Z93">
        <f t="shared" si="37"/>
        <v>5.3724757639136145E-2</v>
      </c>
      <c r="AA93">
        <f t="shared" si="38"/>
        <v>150.17551492493661</v>
      </c>
      <c r="AB93">
        <f t="shared" si="39"/>
        <v>5.3724757639136145E-2</v>
      </c>
      <c r="AC93">
        <f t="shared" si="40"/>
        <v>4</v>
      </c>
      <c r="AF93">
        <v>64</v>
      </c>
      <c r="AG93">
        <v>4</v>
      </c>
      <c r="AH93" s="3" t="s">
        <v>4107</v>
      </c>
    </row>
    <row r="94" spans="6:34">
      <c r="F94">
        <v>80</v>
      </c>
      <c r="G94" s="3" t="s">
        <v>1132</v>
      </c>
      <c r="H94" s="3"/>
      <c r="I94" s="3">
        <v>27</v>
      </c>
      <c r="J94" s="3">
        <v>5</v>
      </c>
      <c r="K94" s="3"/>
      <c r="L94" s="3">
        <v>18</v>
      </c>
      <c r="M94" s="3">
        <v>3</v>
      </c>
      <c r="N94" s="3">
        <v>14</v>
      </c>
      <c r="O94" s="5">
        <v>2.0899999999999998E-2</v>
      </c>
      <c r="P94">
        <f t="shared" si="28"/>
        <v>-0.33756462315730379</v>
      </c>
      <c r="Q94">
        <f t="shared" si="29"/>
        <v>-0.26624256931338741</v>
      </c>
      <c r="S94">
        <f t="shared" si="30"/>
        <v>-0.34394055388527989</v>
      </c>
      <c r="T94">
        <f t="shared" si="31"/>
        <v>-0.37147590802559954</v>
      </c>
      <c r="U94">
        <f t="shared" si="32"/>
        <v>-0.20100742965938714</v>
      </c>
      <c r="V94">
        <f t="shared" si="33"/>
        <v>-0.15320396504375891</v>
      </c>
      <c r="W94">
        <f t="shared" si="34"/>
        <v>22.020364968718027</v>
      </c>
      <c r="X94">
        <f t="shared" si="35"/>
        <v>13.679683265572686</v>
      </c>
      <c r="Y94">
        <f t="shared" si="36"/>
        <v>0.52392300493848354</v>
      </c>
      <c r="Z94">
        <f t="shared" si="37"/>
        <v>2.1108213402333809E-2</v>
      </c>
      <c r="AA94">
        <f t="shared" si="38"/>
        <v>147.61311294883794</v>
      </c>
      <c r="AB94">
        <f t="shared" si="39"/>
        <v>2.1108213402333809E-2</v>
      </c>
      <c r="AC94">
        <f t="shared" si="40"/>
        <v>4</v>
      </c>
      <c r="AF94">
        <v>65</v>
      </c>
      <c r="AG94">
        <v>4</v>
      </c>
      <c r="AH94" s="3" t="s">
        <v>1154</v>
      </c>
    </row>
    <row r="95" spans="6:34">
      <c r="F95">
        <v>81</v>
      </c>
      <c r="G95" s="3" t="s">
        <v>1124</v>
      </c>
      <c r="H95" s="3"/>
      <c r="I95" s="3">
        <v>73</v>
      </c>
      <c r="J95" s="3">
        <v>5</v>
      </c>
      <c r="K95" s="3"/>
      <c r="L95" s="3">
        <v>49</v>
      </c>
      <c r="M95" s="3">
        <v>12</v>
      </c>
      <c r="N95" s="3">
        <v>14</v>
      </c>
      <c r="O95" s="5">
        <v>5.57E-2</v>
      </c>
      <c r="P95">
        <f t="shared" si="28"/>
        <v>-0.25282051037650971</v>
      </c>
      <c r="Q95">
        <f t="shared" si="29"/>
        <v>-0.26624256931338741</v>
      </c>
      <c r="S95">
        <f t="shared" si="30"/>
        <v>-0.2731945029589824</v>
      </c>
      <c r="T95">
        <f t="shared" si="31"/>
        <v>-0.28383962693087822</v>
      </c>
      <c r="U95">
        <f t="shared" si="32"/>
        <v>-0.20100742965938714</v>
      </c>
      <c r="V95">
        <f t="shared" si="33"/>
        <v>-0.11796865228013251</v>
      </c>
      <c r="W95">
        <f t="shared" si="34"/>
        <v>21.695435515129223</v>
      </c>
      <c r="X95">
        <f t="shared" si="35"/>
        <v>12.844011994337771</v>
      </c>
      <c r="Y95">
        <f t="shared" si="36"/>
        <v>0.37357176860652141</v>
      </c>
      <c r="Z95">
        <f t="shared" si="37"/>
        <v>0</v>
      </c>
      <c r="AA95">
        <f t="shared" si="38"/>
        <v>144.72412321408783</v>
      </c>
      <c r="AB95">
        <f t="shared" si="39"/>
        <v>0</v>
      </c>
      <c r="AC95">
        <f t="shared" si="40"/>
        <v>4</v>
      </c>
      <c r="AF95">
        <v>66</v>
      </c>
      <c r="AG95">
        <v>4</v>
      </c>
      <c r="AH95" s="3" t="s">
        <v>1152</v>
      </c>
    </row>
    <row r="96" spans="6:34">
      <c r="F96">
        <v>82</v>
      </c>
      <c r="G96" s="3" t="s">
        <v>1124</v>
      </c>
      <c r="H96" s="3"/>
      <c r="I96" s="3">
        <v>9</v>
      </c>
      <c r="J96" s="3">
        <v>1</v>
      </c>
      <c r="K96" s="3"/>
      <c r="L96" s="3">
        <v>8</v>
      </c>
      <c r="M96" s="3">
        <v>3</v>
      </c>
      <c r="N96" s="3">
        <v>1</v>
      </c>
      <c r="O96" s="5">
        <v>8.5099999999999995E-2</v>
      </c>
      <c r="P96">
        <f t="shared" si="28"/>
        <v>-0.37072536294109276</v>
      </c>
      <c r="Q96">
        <f t="shared" si="29"/>
        <v>-0.34990763514755024</v>
      </c>
      <c r="S96">
        <f t="shared" si="30"/>
        <v>-0.36676186063569843</v>
      </c>
      <c r="T96">
        <f t="shared" si="31"/>
        <v>-0.37147590802559954</v>
      </c>
      <c r="U96">
        <f t="shared" si="32"/>
        <v>-0.29907875012806745</v>
      </c>
      <c r="V96">
        <f t="shared" si="33"/>
        <v>-8.8200888048792961E-2</v>
      </c>
      <c r="W96">
        <f t="shared" si="34"/>
        <v>21.405927845024596</v>
      </c>
      <c r="X96">
        <f t="shared" si="35"/>
        <v>14.326706780688493</v>
      </c>
      <c r="Y96">
        <f t="shared" si="36"/>
        <v>0.50786394207777463</v>
      </c>
      <c r="Z96">
        <f t="shared" si="37"/>
        <v>4.7840469371829605E-2</v>
      </c>
      <c r="AA96">
        <f t="shared" si="38"/>
        <v>149.83473043567977</v>
      </c>
      <c r="AB96">
        <f t="shared" si="39"/>
        <v>4.7840469371829605E-2</v>
      </c>
      <c r="AC96">
        <f t="shared" si="40"/>
        <v>4</v>
      </c>
      <c r="AF96">
        <v>67</v>
      </c>
      <c r="AG96">
        <v>4</v>
      </c>
      <c r="AH96" s="3" t="s">
        <v>2865</v>
      </c>
    </row>
    <row r="97" spans="6:34">
      <c r="F97">
        <v>83</v>
      </c>
      <c r="G97" s="3" t="s">
        <v>1124</v>
      </c>
      <c r="H97" s="3"/>
      <c r="I97" s="3">
        <v>91</v>
      </c>
      <c r="J97" s="3">
        <v>4</v>
      </c>
      <c r="K97" s="3"/>
      <c r="L97" s="3">
        <v>62</v>
      </c>
      <c r="M97" s="3">
        <v>15</v>
      </c>
      <c r="N97" s="3">
        <v>23</v>
      </c>
      <c r="O97" s="5">
        <v>0.16450000000000001</v>
      </c>
      <c r="P97">
        <f t="shared" si="28"/>
        <v>-0.21965977059272068</v>
      </c>
      <c r="Q97">
        <f t="shared" si="29"/>
        <v>-0.28715883577192813</v>
      </c>
      <c r="S97">
        <f t="shared" si="30"/>
        <v>-0.24352680418343831</v>
      </c>
      <c r="T97">
        <f t="shared" si="31"/>
        <v>-0.25462753323263781</v>
      </c>
      <c r="U97">
        <f t="shared" si="32"/>
        <v>-0.13311190010414695</v>
      </c>
      <c r="V97">
        <f t="shared" si="33"/>
        <v>-7.8076744444269498E-3</v>
      </c>
      <c r="W97">
        <f t="shared" si="34"/>
        <v>20.708899639892149</v>
      </c>
      <c r="X97">
        <f t="shared" si="35"/>
        <v>12.622777579180923</v>
      </c>
      <c r="Y97">
        <f t="shared" si="36"/>
        <v>0.2666417062458093</v>
      </c>
      <c r="Z97">
        <f t="shared" si="37"/>
        <v>2.001588760574935E-2</v>
      </c>
      <c r="AA97">
        <f t="shared" si="38"/>
        <v>143.40221861468859</v>
      </c>
      <c r="AB97">
        <f t="shared" si="39"/>
        <v>2.001588760574935E-2</v>
      </c>
      <c r="AC97">
        <f t="shared" si="40"/>
        <v>4</v>
      </c>
      <c r="AF97">
        <v>68</v>
      </c>
      <c r="AG97">
        <v>4</v>
      </c>
      <c r="AH97" s="3" t="s">
        <v>1150</v>
      </c>
    </row>
    <row r="98" spans="6:34">
      <c r="F98">
        <v>84</v>
      </c>
      <c r="G98" s="3" t="s">
        <v>1127</v>
      </c>
      <c r="H98" s="3"/>
      <c r="I98" s="3">
        <v>282</v>
      </c>
      <c r="J98" s="3">
        <v>29</v>
      </c>
      <c r="K98" s="3"/>
      <c r="L98" s="3">
        <v>253</v>
      </c>
      <c r="M98" s="3">
        <v>60</v>
      </c>
      <c r="N98" s="3">
        <v>4</v>
      </c>
      <c r="O98" s="5">
        <v>0.1706</v>
      </c>
      <c r="P98">
        <f t="shared" si="28"/>
        <v>0.13221252377970699</v>
      </c>
      <c r="Q98">
        <f t="shared" si="29"/>
        <v>0.23574782569158978</v>
      </c>
      <c r="S98">
        <f t="shared" si="30"/>
        <v>0.19236015474955595</v>
      </c>
      <c r="T98">
        <f t="shared" si="31"/>
        <v>0.18355387224096867</v>
      </c>
      <c r="U98">
        <f t="shared" si="32"/>
        <v>-0.2764469069429874</v>
      </c>
      <c r="V98">
        <f t="shared" si="33"/>
        <v>-1.6313696209177293E-3</v>
      </c>
      <c r="W98">
        <f t="shared" si="34"/>
        <v>21.643597335617766</v>
      </c>
      <c r="X98">
        <f t="shared" si="35"/>
        <v>7.4318624204543875</v>
      </c>
      <c r="Y98">
        <f t="shared" si="36"/>
        <v>0.47178881190361344</v>
      </c>
      <c r="Z98">
        <f t="shared" si="37"/>
        <v>0.85466809452036585</v>
      </c>
      <c r="AA98">
        <f t="shared" si="38"/>
        <v>125.0566167680042</v>
      </c>
      <c r="AB98">
        <f t="shared" si="39"/>
        <v>0.47178881190361344</v>
      </c>
      <c r="AC98">
        <f t="shared" si="40"/>
        <v>3</v>
      </c>
      <c r="AF98">
        <v>70</v>
      </c>
      <c r="AG98">
        <v>4</v>
      </c>
      <c r="AH98" s="3" t="s">
        <v>2862</v>
      </c>
    </row>
    <row r="99" spans="6:34">
      <c r="F99">
        <v>85</v>
      </c>
      <c r="G99" s="3" t="s">
        <v>4105</v>
      </c>
      <c r="H99" s="3"/>
      <c r="I99" s="4">
        <v>3129</v>
      </c>
      <c r="J99" s="3">
        <v>266</v>
      </c>
      <c r="K99" s="3"/>
      <c r="L99" s="4">
        <v>2607</v>
      </c>
      <c r="M99" s="3">
        <v>643</v>
      </c>
      <c r="N99" s="3">
        <v>461</v>
      </c>
      <c r="O99" s="5">
        <v>0.20649999999999999</v>
      </c>
      <c r="P99">
        <f t="shared" si="28"/>
        <v>5.377136199582333</v>
      </c>
      <c r="Q99">
        <f t="shared" si="29"/>
        <v>5.1929029763657395</v>
      </c>
      <c r="S99">
        <f t="shared" si="30"/>
        <v>5.5644957637980825</v>
      </c>
      <c r="T99">
        <f t="shared" si="31"/>
        <v>5.860437414265693</v>
      </c>
      <c r="U99">
        <f t="shared" si="32"/>
        <v>3.1711372049175433</v>
      </c>
      <c r="V99">
        <f t="shared" si="33"/>
        <v>3.4717703028915248E-2</v>
      </c>
      <c r="W99">
        <f t="shared" si="34"/>
        <v>168.03176808891249</v>
      </c>
      <c r="X99">
        <f t="shared" si="35"/>
        <v>74.833049298018793</v>
      </c>
      <c r="Y99">
        <f t="shared" si="36"/>
        <v>137.41438953167295</v>
      </c>
      <c r="Z99">
        <f t="shared" si="37"/>
        <v>144.72412321408783</v>
      </c>
      <c r="AA99">
        <f t="shared" si="38"/>
        <v>0</v>
      </c>
      <c r="AB99">
        <f t="shared" si="39"/>
        <v>0</v>
      </c>
      <c r="AC99">
        <f t="shared" si="40"/>
        <v>5</v>
      </c>
      <c r="AF99">
        <v>71</v>
      </c>
      <c r="AG99">
        <v>4</v>
      </c>
      <c r="AH99" s="3" t="s">
        <v>1148</v>
      </c>
    </row>
    <row r="100" spans="6:34">
      <c r="F100">
        <v>86</v>
      </c>
      <c r="G100" s="3" t="s">
        <v>1122</v>
      </c>
      <c r="H100" s="3"/>
      <c r="I100" s="3">
        <v>72</v>
      </c>
      <c r="J100" s="3">
        <v>3</v>
      </c>
      <c r="K100" s="3"/>
      <c r="L100" s="3">
        <v>66</v>
      </c>
      <c r="M100" s="3">
        <v>22</v>
      </c>
      <c r="N100" s="3">
        <v>19</v>
      </c>
      <c r="O100" s="5">
        <v>0.33979999999999999</v>
      </c>
      <c r="P100">
        <f t="shared" si="28"/>
        <v>-0.2546627736978313</v>
      </c>
      <c r="Q100">
        <f t="shared" si="29"/>
        <v>-0.30807510223046886</v>
      </c>
      <c r="S100">
        <f t="shared" si="30"/>
        <v>-0.23439828148327088</v>
      </c>
      <c r="T100">
        <f t="shared" si="31"/>
        <v>-0.1864659812700768</v>
      </c>
      <c r="U100">
        <f t="shared" si="32"/>
        <v>-0.16328769101758703</v>
      </c>
      <c r="V100">
        <f t="shared" si="33"/>
        <v>0.16968515105740375</v>
      </c>
      <c r="W100">
        <f t="shared" si="34"/>
        <v>19.122958292270848</v>
      </c>
      <c r="X100">
        <f t="shared" si="35"/>
        <v>12.80089525051673</v>
      </c>
      <c r="Y100">
        <f t="shared" si="36"/>
        <v>0.14465410687327493</v>
      </c>
      <c r="Z100">
        <f t="shared" si="37"/>
        <v>9.6907617672227261E-2</v>
      </c>
      <c r="AA100">
        <f t="shared" si="38"/>
        <v>143.30673791863643</v>
      </c>
      <c r="AB100">
        <f t="shared" si="39"/>
        <v>9.6907617672227261E-2</v>
      </c>
      <c r="AC100">
        <f t="shared" si="40"/>
        <v>4</v>
      </c>
      <c r="AF100">
        <v>72</v>
      </c>
      <c r="AG100">
        <v>4</v>
      </c>
      <c r="AH100" s="3" t="s">
        <v>3893</v>
      </c>
    </row>
    <row r="101" spans="6:34">
      <c r="F101">
        <v>87</v>
      </c>
      <c r="G101" s="3" t="s">
        <v>1118</v>
      </c>
      <c r="H101" s="3"/>
      <c r="I101" s="3">
        <v>72</v>
      </c>
      <c r="J101" s="3">
        <v>3</v>
      </c>
      <c r="K101" s="3"/>
      <c r="L101" s="3">
        <v>66</v>
      </c>
      <c r="M101" s="3">
        <v>22</v>
      </c>
      <c r="N101" s="3">
        <v>19</v>
      </c>
      <c r="O101" s="5">
        <v>0.33979999999999999</v>
      </c>
      <c r="P101">
        <f t="shared" si="28"/>
        <v>-0.2546627736978313</v>
      </c>
      <c r="Q101">
        <f t="shared" si="29"/>
        <v>-0.30807510223046886</v>
      </c>
      <c r="S101">
        <f t="shared" si="30"/>
        <v>-0.23439828148327088</v>
      </c>
      <c r="T101">
        <f t="shared" si="31"/>
        <v>-0.1864659812700768</v>
      </c>
      <c r="U101">
        <f t="shared" si="32"/>
        <v>-0.16328769101758703</v>
      </c>
      <c r="V101">
        <f t="shared" si="33"/>
        <v>0.16968515105740375</v>
      </c>
      <c r="W101">
        <f t="shared" si="34"/>
        <v>19.122958292270848</v>
      </c>
      <c r="X101">
        <f t="shared" si="35"/>
        <v>12.80089525051673</v>
      </c>
      <c r="Y101">
        <f t="shared" si="36"/>
        <v>0.14465410687327493</v>
      </c>
      <c r="Z101">
        <f t="shared" si="37"/>
        <v>9.6907617672227261E-2</v>
      </c>
      <c r="AA101">
        <f t="shared" si="38"/>
        <v>143.30673791863643</v>
      </c>
      <c r="AB101">
        <f t="shared" si="39"/>
        <v>9.6907617672227261E-2</v>
      </c>
      <c r="AC101">
        <f t="shared" si="40"/>
        <v>4</v>
      </c>
      <c r="AF101">
        <v>73</v>
      </c>
      <c r="AG101">
        <v>4</v>
      </c>
      <c r="AH101" s="3" t="s">
        <v>1146</v>
      </c>
    </row>
    <row r="102" spans="6:34">
      <c r="F102">
        <v>88</v>
      </c>
      <c r="G102" s="3" t="s">
        <v>1120</v>
      </c>
      <c r="H102" s="3"/>
      <c r="I102" s="3">
        <v>28</v>
      </c>
      <c r="J102" s="3">
        <v>5</v>
      </c>
      <c r="K102" s="3"/>
      <c r="L102" s="3">
        <v>17</v>
      </c>
      <c r="M102" s="3">
        <v>4</v>
      </c>
      <c r="N102" s="3">
        <v>5</v>
      </c>
      <c r="O102" s="5">
        <v>0.37930000000000003</v>
      </c>
      <c r="P102">
        <f t="shared" si="28"/>
        <v>-0.3357223598359822</v>
      </c>
      <c r="Q102">
        <f t="shared" si="29"/>
        <v>-0.26624256931338741</v>
      </c>
      <c r="S102">
        <f t="shared" si="30"/>
        <v>-0.34622268456032179</v>
      </c>
      <c r="T102">
        <f t="shared" si="31"/>
        <v>-0.36173854345951939</v>
      </c>
      <c r="U102">
        <f t="shared" si="32"/>
        <v>-0.26890295921462737</v>
      </c>
      <c r="V102">
        <f t="shared" si="33"/>
        <v>0.20967925606209467</v>
      </c>
      <c r="W102">
        <f t="shared" si="34"/>
        <v>18.738832230019383</v>
      </c>
      <c r="X102">
        <f t="shared" si="35"/>
        <v>13.965423593530964</v>
      </c>
      <c r="Y102">
        <f t="shared" si="36"/>
        <v>0.26548424971349599</v>
      </c>
      <c r="Z102">
        <f t="shared" si="37"/>
        <v>0.13023702792275846</v>
      </c>
      <c r="AA102">
        <f t="shared" si="38"/>
        <v>147.95557710936768</v>
      </c>
      <c r="AB102">
        <f t="shared" si="39"/>
        <v>0.13023702792275846</v>
      </c>
      <c r="AC102">
        <f t="shared" si="40"/>
        <v>4</v>
      </c>
      <c r="AF102">
        <v>75</v>
      </c>
      <c r="AG102">
        <v>4</v>
      </c>
      <c r="AH102" s="3" t="s">
        <v>1141</v>
      </c>
    </row>
    <row r="103" spans="6:34">
      <c r="F103">
        <v>89</v>
      </c>
      <c r="G103" s="3" t="s">
        <v>2860</v>
      </c>
      <c r="H103" s="3"/>
      <c r="I103" s="3">
        <v>3</v>
      </c>
      <c r="J103" s="3">
        <v>1</v>
      </c>
      <c r="K103" s="3"/>
      <c r="L103" s="3">
        <v>3</v>
      </c>
      <c r="M103" s="3">
        <v>1</v>
      </c>
      <c r="N103" s="3">
        <v>1</v>
      </c>
      <c r="O103" s="5">
        <v>0.40029999999999999</v>
      </c>
      <c r="P103">
        <f t="shared" si="28"/>
        <v>-0.38177894286902248</v>
      </c>
      <c r="Q103">
        <f t="shared" si="29"/>
        <v>-0.34990763514755024</v>
      </c>
      <c r="S103">
        <f t="shared" si="30"/>
        <v>-0.37817251401090773</v>
      </c>
      <c r="T103">
        <f t="shared" si="31"/>
        <v>-0.39095063715775985</v>
      </c>
      <c r="U103">
        <f t="shared" si="32"/>
        <v>-0.29907875012806745</v>
      </c>
      <c r="V103">
        <f t="shared" si="33"/>
        <v>0.23094194479876576</v>
      </c>
      <c r="W103">
        <f t="shared" si="34"/>
        <v>18.560321586065204</v>
      </c>
      <c r="X103">
        <f t="shared" si="35"/>
        <v>14.728595193068028</v>
      </c>
      <c r="Y103">
        <f t="shared" si="36"/>
        <v>0.34483939805534619</v>
      </c>
      <c r="Z103">
        <f t="shared" si="37"/>
        <v>0.17747986052062595</v>
      </c>
      <c r="AA103">
        <f t="shared" si="38"/>
        <v>150.36391465032833</v>
      </c>
      <c r="AB103">
        <f t="shared" si="39"/>
        <v>0.17747986052062595</v>
      </c>
      <c r="AC103">
        <f t="shared" si="40"/>
        <v>4</v>
      </c>
      <c r="AF103">
        <v>76</v>
      </c>
      <c r="AG103">
        <v>4</v>
      </c>
      <c r="AH103" s="3" t="s">
        <v>1137</v>
      </c>
    </row>
    <row r="104" spans="6:34">
      <c r="F104">
        <v>90</v>
      </c>
      <c r="G104" s="3" t="s">
        <v>1116</v>
      </c>
      <c r="H104" s="3"/>
      <c r="I104" s="3">
        <v>3</v>
      </c>
      <c r="J104" s="3">
        <v>1</v>
      </c>
      <c r="K104" s="3"/>
      <c r="L104" s="3">
        <v>3</v>
      </c>
      <c r="M104" s="3">
        <v>1</v>
      </c>
      <c r="N104" s="3">
        <v>1</v>
      </c>
      <c r="O104" s="5">
        <v>0.40029999999999999</v>
      </c>
      <c r="P104">
        <f t="shared" si="28"/>
        <v>-0.38177894286902248</v>
      </c>
      <c r="Q104">
        <f t="shared" si="29"/>
        <v>-0.34990763514755024</v>
      </c>
      <c r="S104">
        <f t="shared" si="30"/>
        <v>-0.37817251401090773</v>
      </c>
      <c r="T104">
        <f t="shared" si="31"/>
        <v>-0.39095063715775985</v>
      </c>
      <c r="U104">
        <f t="shared" si="32"/>
        <v>-0.29907875012806745</v>
      </c>
      <c r="V104">
        <f t="shared" si="33"/>
        <v>0.23094194479876576</v>
      </c>
      <c r="W104">
        <f t="shared" si="34"/>
        <v>18.560321586065204</v>
      </c>
      <c r="X104">
        <f t="shared" si="35"/>
        <v>14.728595193068028</v>
      </c>
      <c r="Y104">
        <f t="shared" si="36"/>
        <v>0.34483939805534619</v>
      </c>
      <c r="Z104">
        <f t="shared" si="37"/>
        <v>0.17747986052062595</v>
      </c>
      <c r="AA104">
        <f t="shared" si="38"/>
        <v>150.36391465032833</v>
      </c>
      <c r="AB104">
        <f t="shared" si="39"/>
        <v>0.17747986052062595</v>
      </c>
      <c r="AC104">
        <f t="shared" si="40"/>
        <v>4</v>
      </c>
      <c r="AF104">
        <v>77</v>
      </c>
      <c r="AG104">
        <v>4</v>
      </c>
      <c r="AH104" s="3" t="s">
        <v>1139</v>
      </c>
    </row>
    <row r="105" spans="6:34">
      <c r="F105">
        <v>91</v>
      </c>
      <c r="G105" s="3" t="s">
        <v>1113</v>
      </c>
      <c r="H105" s="3"/>
      <c r="I105" s="3">
        <v>10</v>
      </c>
      <c r="J105" s="3">
        <v>1</v>
      </c>
      <c r="K105" s="3"/>
      <c r="L105" s="3">
        <v>9</v>
      </c>
      <c r="M105" s="3">
        <v>2</v>
      </c>
      <c r="N105" s="3">
        <v>6</v>
      </c>
      <c r="O105" s="5">
        <v>0.40160000000000001</v>
      </c>
      <c r="P105">
        <f t="shared" si="28"/>
        <v>-0.36888309961977117</v>
      </c>
      <c r="Q105">
        <f t="shared" si="29"/>
        <v>-0.34990763514755024</v>
      </c>
      <c r="S105">
        <f t="shared" si="30"/>
        <v>-0.36447972996065658</v>
      </c>
      <c r="T105">
        <f t="shared" si="31"/>
        <v>-0.3812132725916797</v>
      </c>
      <c r="U105">
        <f t="shared" si="32"/>
        <v>-0.26135901148626733</v>
      </c>
      <c r="V105">
        <f t="shared" si="33"/>
        <v>0.23225820648246445</v>
      </c>
      <c r="W105">
        <f t="shared" si="34"/>
        <v>18.545846333439947</v>
      </c>
      <c r="X105">
        <f t="shared" si="35"/>
        <v>14.562244404586835</v>
      </c>
      <c r="Y105">
        <f t="shared" si="36"/>
        <v>0.32289127861465128</v>
      </c>
      <c r="Z105">
        <f t="shared" si="37"/>
        <v>0.16458615342862998</v>
      </c>
      <c r="AA105">
        <f t="shared" si="38"/>
        <v>149.67149349037732</v>
      </c>
      <c r="AB105">
        <f t="shared" si="39"/>
        <v>0.16458615342862998</v>
      </c>
      <c r="AC105">
        <f t="shared" si="40"/>
        <v>4</v>
      </c>
      <c r="AF105">
        <v>78</v>
      </c>
      <c r="AG105">
        <v>4</v>
      </c>
      <c r="AH105" s="3" t="s">
        <v>1135</v>
      </c>
    </row>
    <row r="106" spans="6:34">
      <c r="F106">
        <v>92</v>
      </c>
      <c r="G106" s="3" t="s">
        <v>1113</v>
      </c>
      <c r="H106" s="3"/>
      <c r="I106" s="3">
        <v>328</v>
      </c>
      <c r="J106" s="3">
        <v>52</v>
      </c>
      <c r="K106" s="3"/>
      <c r="L106" s="3">
        <v>286</v>
      </c>
      <c r="M106" s="3">
        <v>93</v>
      </c>
      <c r="N106" s="3">
        <v>2</v>
      </c>
      <c r="O106" s="5">
        <v>0.40250000000000002</v>
      </c>
      <c r="P106">
        <f t="shared" si="28"/>
        <v>0.2169566365605011</v>
      </c>
      <c r="Q106">
        <f t="shared" si="29"/>
        <v>0.71682195423802619</v>
      </c>
      <c r="S106">
        <f t="shared" si="30"/>
        <v>0.26767046702593716</v>
      </c>
      <c r="T106">
        <f t="shared" si="31"/>
        <v>0.50488690292161342</v>
      </c>
      <c r="U106">
        <f t="shared" si="32"/>
        <v>-0.29153480239970742</v>
      </c>
      <c r="V106">
        <f t="shared" si="33"/>
        <v>0.23316946457117896</v>
      </c>
      <c r="W106">
        <f t="shared" si="34"/>
        <v>20.927373566832394</v>
      </c>
      <c r="X106">
        <f t="shared" si="35"/>
        <v>5.7186732156520899</v>
      </c>
      <c r="Y106">
        <f t="shared" si="36"/>
        <v>1.3130918027562493</v>
      </c>
      <c r="Z106">
        <f t="shared" si="37"/>
        <v>2.2332240622207369</v>
      </c>
      <c r="AA106">
        <f t="shared" si="38"/>
        <v>115.43051447528092</v>
      </c>
      <c r="AB106">
        <f t="shared" si="39"/>
        <v>1.3130918027562493</v>
      </c>
      <c r="AC106">
        <f t="shared" si="40"/>
        <v>3</v>
      </c>
      <c r="AF106">
        <v>79</v>
      </c>
      <c r="AG106">
        <v>4</v>
      </c>
      <c r="AH106" s="3" t="s">
        <v>1130</v>
      </c>
    </row>
    <row r="107" spans="6:34">
      <c r="F107">
        <v>93</v>
      </c>
      <c r="G107" s="3" t="s">
        <v>3891</v>
      </c>
      <c r="H107" s="3"/>
      <c r="I107" s="3">
        <v>14</v>
      </c>
      <c r="J107" s="3">
        <v>3</v>
      </c>
      <c r="K107" s="3"/>
      <c r="L107" s="3">
        <v>12</v>
      </c>
      <c r="M107" s="3">
        <v>7</v>
      </c>
      <c r="N107" s="3">
        <v>3</v>
      </c>
      <c r="O107" s="5">
        <v>0.4289</v>
      </c>
      <c r="P107">
        <f t="shared" si="28"/>
        <v>-0.36151404633448475</v>
      </c>
      <c r="Q107">
        <f t="shared" si="29"/>
        <v>-0.30807510223046886</v>
      </c>
      <c r="S107">
        <f t="shared" si="30"/>
        <v>-0.35763333793553104</v>
      </c>
      <c r="T107">
        <f t="shared" si="31"/>
        <v>-0.33252644976127899</v>
      </c>
      <c r="U107">
        <f t="shared" si="32"/>
        <v>-0.28399085467134738</v>
      </c>
      <c r="V107">
        <f t="shared" si="33"/>
        <v>0.25989970184013694</v>
      </c>
      <c r="W107">
        <f t="shared" si="34"/>
        <v>18.301555367199835</v>
      </c>
      <c r="X107">
        <f t="shared" si="35"/>
        <v>14.265858021449052</v>
      </c>
      <c r="Y107">
        <f t="shared" si="36"/>
        <v>0.26394911024999157</v>
      </c>
      <c r="Z107">
        <f t="shared" si="37"/>
        <v>0.17273531101109893</v>
      </c>
      <c r="AA107">
        <f t="shared" si="38"/>
        <v>148.60589782564836</v>
      </c>
      <c r="AB107">
        <f t="shared" si="39"/>
        <v>0.17273531101109893</v>
      </c>
      <c r="AC107">
        <f t="shared" si="40"/>
        <v>4</v>
      </c>
      <c r="AF107">
        <v>80</v>
      </c>
      <c r="AG107">
        <v>4</v>
      </c>
      <c r="AH107" s="3" t="s">
        <v>1132</v>
      </c>
    </row>
    <row r="108" spans="6:34">
      <c r="F108">
        <v>94</v>
      </c>
      <c r="G108" s="3" t="s">
        <v>4102</v>
      </c>
      <c r="H108" s="3"/>
      <c r="I108" s="3">
        <v>155</v>
      </c>
      <c r="J108" s="3">
        <v>16</v>
      </c>
      <c r="K108" s="3"/>
      <c r="L108" s="3">
        <v>132</v>
      </c>
      <c r="M108" s="3">
        <v>34</v>
      </c>
      <c r="N108" s="3">
        <v>2</v>
      </c>
      <c r="O108" s="5">
        <v>0.44950000000000001</v>
      </c>
      <c r="P108">
        <f t="shared" si="28"/>
        <v>-0.1017549180281376</v>
      </c>
      <c r="Q108">
        <f t="shared" si="29"/>
        <v>-3.6163638269439531E-2</v>
      </c>
      <c r="S108">
        <f t="shared" si="30"/>
        <v>-8.3777656930508468E-2</v>
      </c>
      <c r="T108">
        <f t="shared" si="31"/>
        <v>-6.9617606477115068E-2</v>
      </c>
      <c r="U108">
        <f t="shared" si="32"/>
        <v>-0.29153480239970742</v>
      </c>
      <c r="V108">
        <f t="shared" si="33"/>
        <v>0.28075738698182379</v>
      </c>
      <c r="W108">
        <f t="shared" si="34"/>
        <v>18.371927407729899</v>
      </c>
      <c r="X108">
        <f t="shared" si="35"/>
        <v>10.674179019013543</v>
      </c>
      <c r="Y108">
        <f t="shared" si="36"/>
        <v>2.4432469235058926E-2</v>
      </c>
      <c r="Z108">
        <f t="shared" si="37"/>
        <v>0.32470460290934933</v>
      </c>
      <c r="AA108">
        <f t="shared" si="38"/>
        <v>136.48056367960729</v>
      </c>
      <c r="AB108">
        <f t="shared" si="39"/>
        <v>2.4432469235058926E-2</v>
      </c>
      <c r="AC108">
        <f t="shared" si="40"/>
        <v>3</v>
      </c>
      <c r="AF108">
        <v>81</v>
      </c>
      <c r="AG108">
        <v>4</v>
      </c>
      <c r="AH108" s="3" t="s">
        <v>1124</v>
      </c>
    </row>
    <row r="109" spans="6:34">
      <c r="F109">
        <v>95</v>
      </c>
      <c r="G109" s="3" t="s">
        <v>1109</v>
      </c>
      <c r="H109" s="3"/>
      <c r="I109" s="3">
        <v>155</v>
      </c>
      <c r="J109" s="3">
        <v>16</v>
      </c>
      <c r="K109" s="3"/>
      <c r="L109" s="3">
        <v>132</v>
      </c>
      <c r="M109" s="3">
        <v>34</v>
      </c>
      <c r="N109" s="3">
        <v>2</v>
      </c>
      <c r="O109" s="5">
        <v>0.44950000000000001</v>
      </c>
      <c r="P109">
        <f t="shared" si="28"/>
        <v>-0.1017549180281376</v>
      </c>
      <c r="Q109">
        <f t="shared" si="29"/>
        <v>-3.6163638269439531E-2</v>
      </c>
      <c r="S109">
        <f t="shared" si="30"/>
        <v>-8.3777656930508468E-2</v>
      </c>
      <c r="T109">
        <f t="shared" si="31"/>
        <v>-6.9617606477115068E-2</v>
      </c>
      <c r="U109">
        <f t="shared" si="32"/>
        <v>-0.29153480239970742</v>
      </c>
      <c r="V109">
        <f t="shared" si="33"/>
        <v>0.28075738698182379</v>
      </c>
      <c r="W109">
        <f t="shared" si="34"/>
        <v>18.371927407729899</v>
      </c>
      <c r="X109">
        <f t="shared" si="35"/>
        <v>10.674179019013543</v>
      </c>
      <c r="Y109">
        <f t="shared" si="36"/>
        <v>2.4432469235058926E-2</v>
      </c>
      <c r="Z109">
        <f t="shared" si="37"/>
        <v>0.32470460290934933</v>
      </c>
      <c r="AA109">
        <f t="shared" si="38"/>
        <v>136.48056367960729</v>
      </c>
      <c r="AB109">
        <f t="shared" si="39"/>
        <v>2.4432469235058926E-2</v>
      </c>
      <c r="AC109">
        <f t="shared" si="40"/>
        <v>3</v>
      </c>
      <c r="AF109">
        <v>82</v>
      </c>
      <c r="AG109">
        <v>4</v>
      </c>
      <c r="AH109" s="3" t="s">
        <v>1124</v>
      </c>
    </row>
    <row r="110" spans="6:34">
      <c r="F110">
        <v>96</v>
      </c>
      <c r="G110" s="3" t="s">
        <v>1106</v>
      </c>
      <c r="H110" s="3"/>
      <c r="I110" s="3">
        <v>149</v>
      </c>
      <c r="J110" s="3">
        <v>10</v>
      </c>
      <c r="K110" s="3"/>
      <c r="L110" s="3">
        <v>143</v>
      </c>
      <c r="M110" s="3">
        <v>36</v>
      </c>
      <c r="N110" s="3">
        <v>3</v>
      </c>
      <c r="O110" s="5">
        <v>0.53500000000000003</v>
      </c>
      <c r="P110">
        <f t="shared" si="28"/>
        <v>-0.11280849795606726</v>
      </c>
      <c r="Q110">
        <f t="shared" si="29"/>
        <v>-0.16166123702068383</v>
      </c>
      <c r="S110">
        <f t="shared" si="30"/>
        <v>-5.8674219505048066E-2</v>
      </c>
      <c r="T110">
        <f t="shared" si="31"/>
        <v>-5.0142877344954775E-2</v>
      </c>
      <c r="U110">
        <f t="shared" si="32"/>
        <v>-0.28399085467134738</v>
      </c>
      <c r="V110">
        <f t="shared" si="33"/>
        <v>0.36732690540969903</v>
      </c>
      <c r="W110">
        <f t="shared" si="34"/>
        <v>17.601846444410789</v>
      </c>
      <c r="X110">
        <f t="shared" si="35"/>
        <v>11.110451124073958</v>
      </c>
      <c r="Y110">
        <f t="shared" si="36"/>
        <v>0</v>
      </c>
      <c r="Z110">
        <f t="shared" si="37"/>
        <v>0.37357176860652141</v>
      </c>
      <c r="AA110">
        <f t="shared" si="38"/>
        <v>137.41438953167295</v>
      </c>
      <c r="AB110">
        <f t="shared" si="39"/>
        <v>0</v>
      </c>
      <c r="AC110">
        <f t="shared" si="40"/>
        <v>3</v>
      </c>
      <c r="AF110">
        <v>83</v>
      </c>
      <c r="AG110">
        <v>4</v>
      </c>
      <c r="AH110" s="3" t="s">
        <v>1124</v>
      </c>
    </row>
    <row r="111" spans="6:34">
      <c r="F111">
        <v>97</v>
      </c>
      <c r="G111" s="3" t="s">
        <v>1111</v>
      </c>
      <c r="H111" s="3"/>
      <c r="I111" s="3">
        <v>46</v>
      </c>
      <c r="J111" s="3">
        <v>8</v>
      </c>
      <c r="K111" s="3"/>
      <c r="L111" s="3">
        <v>36</v>
      </c>
      <c r="M111" s="3">
        <v>14</v>
      </c>
      <c r="N111" s="3">
        <v>10</v>
      </c>
      <c r="O111" s="5">
        <v>0.54200000000000004</v>
      </c>
      <c r="P111">
        <f t="shared" ref="P111:P121" si="41">STANDARDIZE(I111,$I$11,$I$12)</f>
        <v>-0.30256162005219317</v>
      </c>
      <c r="Q111">
        <f t="shared" ref="Q111:Q121" si="42">STANDARDIZE(J111,$J$11,$J$12)</f>
        <v>-0.20349376993776525</v>
      </c>
      <c r="S111">
        <f t="shared" ref="S111:S121" si="43">STANDARDIZE(L111,$L$11,$L$12)</f>
        <v>-0.30286220173452655</v>
      </c>
      <c r="T111">
        <f t="shared" ref="T111:T121" si="44">STANDARDIZE(M111,$M$11,$M$12)</f>
        <v>-0.26436489779871797</v>
      </c>
      <c r="U111">
        <f t="shared" ref="U111:U121" si="45">STANDARDIZE(N111,$N$11,$N$12)</f>
        <v>-0.23118322057282725</v>
      </c>
      <c r="V111">
        <f t="shared" ref="V111:V121" si="46">STANDARDIZE(O111,$O$11,$O$12)</f>
        <v>0.37441446832192271</v>
      </c>
      <c r="W111">
        <f t="shared" ref="W111:W142" si="47">SUMXMY2($I$4:$O$4,P111:V111)</f>
        <v>17.35398979783681</v>
      </c>
      <c r="X111">
        <f t="shared" ref="X111:X121" si="48">SUMXMY2($I$5:$O$5,P111:V111)</f>
        <v>13.355408153902918</v>
      </c>
      <c r="Y111">
        <f t="shared" ref="Y111:Y121" si="49">SUMXMY2($I$6:$O$6,P111:V111)</f>
        <v>0.14611393263520053</v>
      </c>
      <c r="Z111">
        <f t="shared" ref="Z111:Z121" si="50">SUMXMY2($I$7:$O$7,P111:V111)</f>
        <v>0.25102274305132766</v>
      </c>
      <c r="AA111">
        <f t="shared" ref="AA111:AA121" si="51">SUMXMY2($I$8:$O$8,P111:V111)</f>
        <v>145.01033619350426</v>
      </c>
      <c r="AB111">
        <f t="shared" si="39"/>
        <v>0.14611393263520053</v>
      </c>
      <c r="AC111">
        <f t="shared" si="40"/>
        <v>3</v>
      </c>
      <c r="AF111">
        <v>86</v>
      </c>
      <c r="AG111">
        <v>4</v>
      </c>
      <c r="AH111" s="3" t="s">
        <v>1122</v>
      </c>
    </row>
    <row r="112" spans="6:34">
      <c r="F112">
        <v>98</v>
      </c>
      <c r="G112" s="3" t="s">
        <v>1106</v>
      </c>
      <c r="H112" s="3"/>
      <c r="I112" s="3">
        <v>240</v>
      </c>
      <c r="J112" s="3">
        <v>22</v>
      </c>
      <c r="K112" s="3"/>
      <c r="L112" s="3">
        <v>218</v>
      </c>
      <c r="M112" s="3">
        <v>32</v>
      </c>
      <c r="N112" s="3">
        <v>20</v>
      </c>
      <c r="O112" s="5">
        <v>1.0355000000000001</v>
      </c>
      <c r="P112">
        <f t="shared" si="41"/>
        <v>5.4837464284199326E-2</v>
      </c>
      <c r="Q112">
        <f t="shared" si="42"/>
        <v>8.9333960481804753E-2</v>
      </c>
      <c r="S112">
        <f t="shared" si="43"/>
        <v>0.11248558112309104</v>
      </c>
      <c r="T112">
        <f t="shared" si="44"/>
        <v>-8.9092335609275361E-2</v>
      </c>
      <c r="U112">
        <f t="shared" si="45"/>
        <v>-0.15574374328922702</v>
      </c>
      <c r="V112">
        <f t="shared" si="46"/>
        <v>0.87408765363369378</v>
      </c>
      <c r="W112">
        <f t="shared" si="47"/>
        <v>14.00136445648161</v>
      </c>
      <c r="X112">
        <f t="shared" si="48"/>
        <v>10.099915603666993</v>
      </c>
      <c r="Y112">
        <f t="shared" si="49"/>
        <v>0.39517027299332752</v>
      </c>
      <c r="Z112">
        <f t="shared" si="50"/>
        <v>1.3939882480553807</v>
      </c>
      <c r="AA112">
        <f t="shared" si="51"/>
        <v>131.26727856180514</v>
      </c>
      <c r="AB112">
        <f t="shared" si="39"/>
        <v>0.39517027299332752</v>
      </c>
      <c r="AC112">
        <f t="shared" si="40"/>
        <v>3</v>
      </c>
      <c r="AF112">
        <v>87</v>
      </c>
      <c r="AG112">
        <v>4</v>
      </c>
      <c r="AH112" s="3" t="s">
        <v>1118</v>
      </c>
    </row>
    <row r="113" spans="6:34">
      <c r="F113">
        <v>99</v>
      </c>
      <c r="G113" s="3" t="s">
        <v>1104</v>
      </c>
      <c r="H113" s="3"/>
      <c r="I113" s="3">
        <v>34</v>
      </c>
      <c r="J113" s="3">
        <v>2</v>
      </c>
      <c r="K113" s="3"/>
      <c r="L113" s="3">
        <v>32</v>
      </c>
      <c r="M113" s="3">
        <v>10</v>
      </c>
      <c r="N113" s="3">
        <v>5</v>
      </c>
      <c r="O113" s="5">
        <v>1.1035999999999999</v>
      </c>
      <c r="P113">
        <f t="shared" si="41"/>
        <v>-0.32466877990805248</v>
      </c>
      <c r="Q113">
        <f t="shared" si="42"/>
        <v>-0.32899136868900952</v>
      </c>
      <c r="S113">
        <f t="shared" si="43"/>
        <v>-0.31199072443469394</v>
      </c>
      <c r="T113">
        <f t="shared" si="44"/>
        <v>-0.30331435606303853</v>
      </c>
      <c r="U113">
        <f t="shared" si="45"/>
        <v>-0.26890295921462737</v>
      </c>
      <c r="V113">
        <f t="shared" si="46"/>
        <v>0.94303951567975564</v>
      </c>
      <c r="W113">
        <f t="shared" si="47"/>
        <v>12.921216137998426</v>
      </c>
      <c r="X113">
        <f t="shared" si="48"/>
        <v>15.192911189616405</v>
      </c>
      <c r="Y113">
        <f t="shared" si="49"/>
        <v>0.53282185555226125</v>
      </c>
      <c r="Z113">
        <f t="shared" si="50"/>
        <v>1.1413321329445074</v>
      </c>
      <c r="AA113">
        <f t="shared" si="51"/>
        <v>148.18575136088174</v>
      </c>
      <c r="AB113">
        <f t="shared" si="39"/>
        <v>0.53282185555226125</v>
      </c>
      <c r="AC113">
        <f t="shared" si="40"/>
        <v>3</v>
      </c>
      <c r="AF113">
        <v>88</v>
      </c>
      <c r="AG113">
        <v>4</v>
      </c>
      <c r="AH113" s="3" t="s">
        <v>1120</v>
      </c>
    </row>
    <row r="114" spans="6:34">
      <c r="F114">
        <v>100</v>
      </c>
      <c r="G114" s="3" t="s">
        <v>2857</v>
      </c>
      <c r="H114" s="3"/>
      <c r="I114" s="3">
        <v>34</v>
      </c>
      <c r="J114" s="3">
        <v>2</v>
      </c>
      <c r="K114" s="3"/>
      <c r="L114" s="3">
        <v>32</v>
      </c>
      <c r="M114" s="3">
        <v>10</v>
      </c>
      <c r="N114" s="3">
        <v>5</v>
      </c>
      <c r="O114" s="5">
        <v>1.1035999999999999</v>
      </c>
      <c r="P114">
        <f t="shared" si="41"/>
        <v>-0.32466877990805248</v>
      </c>
      <c r="Q114">
        <f t="shared" si="42"/>
        <v>-0.32899136868900952</v>
      </c>
      <c r="S114">
        <f t="shared" si="43"/>
        <v>-0.31199072443469394</v>
      </c>
      <c r="T114">
        <f t="shared" si="44"/>
        <v>-0.30331435606303853</v>
      </c>
      <c r="U114">
        <f t="shared" si="45"/>
        <v>-0.26890295921462737</v>
      </c>
      <c r="V114">
        <f t="shared" si="46"/>
        <v>0.94303951567975564</v>
      </c>
      <c r="W114">
        <f t="shared" si="47"/>
        <v>12.921216137998426</v>
      </c>
      <c r="X114">
        <f t="shared" si="48"/>
        <v>15.192911189616405</v>
      </c>
      <c r="Y114">
        <f t="shared" si="49"/>
        <v>0.53282185555226125</v>
      </c>
      <c r="Z114">
        <f t="shared" si="50"/>
        <v>1.1413321329445074</v>
      </c>
      <c r="AA114">
        <f t="shared" si="51"/>
        <v>148.18575136088174</v>
      </c>
      <c r="AB114">
        <f t="shared" si="39"/>
        <v>0.53282185555226125</v>
      </c>
      <c r="AC114">
        <f t="shared" si="40"/>
        <v>3</v>
      </c>
      <c r="AF114">
        <v>89</v>
      </c>
      <c r="AG114">
        <v>4</v>
      </c>
      <c r="AH114" s="3" t="s">
        <v>2860</v>
      </c>
    </row>
    <row r="115" spans="6:34">
      <c r="F115">
        <v>101</v>
      </c>
      <c r="G115" s="3" t="s">
        <v>1102</v>
      </c>
      <c r="H115" s="3"/>
      <c r="I115" s="3">
        <v>65</v>
      </c>
      <c r="J115" s="3">
        <v>4</v>
      </c>
      <c r="K115" s="3"/>
      <c r="L115" s="3">
        <v>48</v>
      </c>
      <c r="M115" s="3">
        <v>12</v>
      </c>
      <c r="N115" s="3">
        <v>20</v>
      </c>
      <c r="O115" s="5">
        <v>1.2464999999999999</v>
      </c>
      <c r="P115">
        <f t="shared" si="41"/>
        <v>-0.26755861694708255</v>
      </c>
      <c r="Q115">
        <f t="shared" si="42"/>
        <v>-0.28715883577192813</v>
      </c>
      <c r="S115">
        <f t="shared" si="43"/>
        <v>-0.27547663363402425</v>
      </c>
      <c r="T115">
        <f t="shared" si="44"/>
        <v>-0.28383962693087822</v>
      </c>
      <c r="U115">
        <f t="shared" si="45"/>
        <v>-0.15574374328922702</v>
      </c>
      <c r="V115">
        <f t="shared" si="46"/>
        <v>1.0877270499878653</v>
      </c>
      <c r="W115">
        <f t="shared" si="47"/>
        <v>11.928526081873216</v>
      </c>
      <c r="X115">
        <f t="shared" si="48"/>
        <v>14.924542718670793</v>
      </c>
      <c r="Y115">
        <f t="shared" si="49"/>
        <v>0.67673839404534053</v>
      </c>
      <c r="Z115">
        <f t="shared" si="50"/>
        <v>1.4564108378796048</v>
      </c>
      <c r="AA115">
        <f t="shared" si="51"/>
        <v>145.92804052667191</v>
      </c>
      <c r="AB115">
        <f t="shared" si="39"/>
        <v>0.67673839404534053</v>
      </c>
      <c r="AC115">
        <f t="shared" si="40"/>
        <v>3</v>
      </c>
      <c r="AF115">
        <v>90</v>
      </c>
      <c r="AG115">
        <v>4</v>
      </c>
      <c r="AH115" s="3" t="s">
        <v>1116</v>
      </c>
    </row>
    <row r="116" spans="6:34">
      <c r="F116">
        <v>102</v>
      </c>
      <c r="G116" s="3" t="s">
        <v>2855</v>
      </c>
      <c r="H116" s="3"/>
      <c r="I116" s="3">
        <v>65</v>
      </c>
      <c r="J116" s="3">
        <v>4</v>
      </c>
      <c r="K116" s="3"/>
      <c r="L116" s="3">
        <v>48</v>
      </c>
      <c r="M116" s="3">
        <v>12</v>
      </c>
      <c r="N116" s="3">
        <v>20</v>
      </c>
      <c r="O116" s="5">
        <v>1.2464999999999999</v>
      </c>
      <c r="P116">
        <f t="shared" si="41"/>
        <v>-0.26755861694708255</v>
      </c>
      <c r="Q116">
        <f t="shared" si="42"/>
        <v>-0.28715883577192813</v>
      </c>
      <c r="S116">
        <f t="shared" si="43"/>
        <v>-0.27547663363402425</v>
      </c>
      <c r="T116">
        <f t="shared" si="44"/>
        <v>-0.28383962693087822</v>
      </c>
      <c r="U116">
        <f t="shared" si="45"/>
        <v>-0.15574374328922702</v>
      </c>
      <c r="V116">
        <f t="shared" si="46"/>
        <v>1.0877270499878653</v>
      </c>
      <c r="W116">
        <f t="shared" si="47"/>
        <v>11.928526081873216</v>
      </c>
      <c r="X116">
        <f t="shared" si="48"/>
        <v>14.924542718670793</v>
      </c>
      <c r="Y116">
        <f t="shared" si="49"/>
        <v>0.67673839404534053</v>
      </c>
      <c r="Z116">
        <f t="shared" si="50"/>
        <v>1.4564108378796048</v>
      </c>
      <c r="AA116">
        <f t="shared" si="51"/>
        <v>145.92804052667191</v>
      </c>
      <c r="AB116">
        <f t="shared" si="39"/>
        <v>0.67673839404534053</v>
      </c>
      <c r="AC116">
        <f t="shared" si="40"/>
        <v>3</v>
      </c>
      <c r="AF116">
        <v>91</v>
      </c>
      <c r="AG116">
        <v>4</v>
      </c>
      <c r="AH116" s="3" t="s">
        <v>1113</v>
      </c>
    </row>
    <row r="117" spans="6:34">
      <c r="F117">
        <v>103</v>
      </c>
      <c r="G117" s="3" t="s">
        <v>2852</v>
      </c>
      <c r="H117" s="3"/>
      <c r="I117" s="3">
        <v>53</v>
      </c>
      <c r="J117" s="3">
        <v>8</v>
      </c>
      <c r="K117" s="3"/>
      <c r="L117" s="3">
        <v>47</v>
      </c>
      <c r="M117" s="3">
        <v>11</v>
      </c>
      <c r="N117" s="3">
        <v>2</v>
      </c>
      <c r="O117" s="5">
        <v>1.345</v>
      </c>
      <c r="P117">
        <f t="shared" si="41"/>
        <v>-0.28966577680294192</v>
      </c>
      <c r="Q117">
        <f t="shared" si="42"/>
        <v>-0.20349376993776525</v>
      </c>
      <c r="S117">
        <f t="shared" si="43"/>
        <v>-0.2777587643090661</v>
      </c>
      <c r="T117">
        <f t="shared" si="44"/>
        <v>-0.29357699149695837</v>
      </c>
      <c r="U117">
        <f t="shared" si="45"/>
        <v>-0.29153480239970742</v>
      </c>
      <c r="V117">
        <f t="shared" si="46"/>
        <v>1.1874591852527274</v>
      </c>
      <c r="W117">
        <f t="shared" si="47"/>
        <v>11.242975487257061</v>
      </c>
      <c r="X117">
        <f t="shared" si="48"/>
        <v>15.129238957887683</v>
      </c>
      <c r="Y117">
        <f t="shared" si="49"/>
        <v>0.8129605311841861</v>
      </c>
      <c r="Z117">
        <f t="shared" si="50"/>
        <v>1.7177476784524652</v>
      </c>
      <c r="AA117">
        <f t="shared" si="51"/>
        <v>146.55648411569987</v>
      </c>
      <c r="AB117">
        <f t="shared" si="39"/>
        <v>0.8129605311841861</v>
      </c>
      <c r="AC117">
        <f t="shared" si="40"/>
        <v>3</v>
      </c>
      <c r="AF117">
        <v>93</v>
      </c>
      <c r="AG117">
        <v>4</v>
      </c>
      <c r="AH117" s="3" t="s">
        <v>3891</v>
      </c>
    </row>
    <row r="118" spans="6:34">
      <c r="F118">
        <v>104</v>
      </c>
      <c r="G118" s="3" t="s">
        <v>1100</v>
      </c>
      <c r="H118" s="3"/>
      <c r="I118" s="3">
        <v>70</v>
      </c>
      <c r="J118" s="3">
        <v>1</v>
      </c>
      <c r="K118" s="3"/>
      <c r="L118" s="3">
        <v>67</v>
      </c>
      <c r="M118" s="3">
        <v>15</v>
      </c>
      <c r="N118" s="3">
        <v>4</v>
      </c>
      <c r="O118" s="5">
        <v>2.2359</v>
      </c>
      <c r="P118">
        <f t="shared" si="41"/>
        <v>-0.25834730034047454</v>
      </c>
      <c r="Q118">
        <f t="shared" si="42"/>
        <v>-0.34990763514755024</v>
      </c>
      <c r="S118">
        <f t="shared" si="43"/>
        <v>-0.23211615080822903</v>
      </c>
      <c r="T118">
        <f t="shared" si="44"/>
        <v>-0.25462753323263781</v>
      </c>
      <c r="U118">
        <f t="shared" si="45"/>
        <v>-0.2764469069429874</v>
      </c>
      <c r="V118">
        <f t="shared" si="46"/>
        <v>2.0895034421813126</v>
      </c>
      <c r="W118">
        <f t="shared" si="47"/>
        <v>6.0099942889347151</v>
      </c>
      <c r="X118">
        <f t="shared" si="48"/>
        <v>18.81002106947405</v>
      </c>
      <c r="Y118">
        <f t="shared" si="49"/>
        <v>3.094463262388905</v>
      </c>
      <c r="Z118">
        <f t="shared" si="50"/>
        <v>4.8881953286408182</v>
      </c>
      <c r="AA118">
        <f t="shared" si="51"/>
        <v>149.58413339586241</v>
      </c>
      <c r="AB118">
        <f t="shared" si="39"/>
        <v>3.094463262388905</v>
      </c>
      <c r="AC118">
        <f t="shared" si="40"/>
        <v>3</v>
      </c>
      <c r="AF118">
        <v>7</v>
      </c>
      <c r="AG118">
        <v>5</v>
      </c>
      <c r="AH118" s="3" t="s">
        <v>1245</v>
      </c>
    </row>
    <row r="119" spans="6:34">
      <c r="F119">
        <v>105</v>
      </c>
      <c r="G119" s="3" t="s">
        <v>1098</v>
      </c>
      <c r="H119" s="3"/>
      <c r="I119" s="3">
        <v>139</v>
      </c>
      <c r="J119" s="3">
        <v>16</v>
      </c>
      <c r="K119" s="3"/>
      <c r="L119" s="3">
        <v>77</v>
      </c>
      <c r="M119" s="3">
        <v>34</v>
      </c>
      <c r="N119" s="3">
        <v>40</v>
      </c>
      <c r="O119" s="5">
        <v>2.4578000000000002</v>
      </c>
      <c r="P119">
        <f t="shared" si="41"/>
        <v>-0.13123113116928337</v>
      </c>
      <c r="Q119">
        <f t="shared" si="42"/>
        <v>-3.6163638269439531E-2</v>
      </c>
      <c r="S119">
        <f t="shared" si="43"/>
        <v>-0.20929484405781049</v>
      </c>
      <c r="T119">
        <f t="shared" si="44"/>
        <v>-6.9617606477115068E-2</v>
      </c>
      <c r="U119">
        <f t="shared" si="45"/>
        <v>-4.8647887220265446E-3</v>
      </c>
      <c r="V119">
        <f t="shared" si="46"/>
        <v>2.3141791864988042</v>
      </c>
      <c r="W119">
        <f t="shared" si="47"/>
        <v>5.2199962740138455</v>
      </c>
      <c r="X119">
        <f t="shared" si="48"/>
        <v>17.708974575690625</v>
      </c>
      <c r="Y119">
        <f t="shared" si="49"/>
        <v>3.9073000433964689</v>
      </c>
      <c r="Z119">
        <f t="shared" si="50"/>
        <v>6.0715095773722378</v>
      </c>
      <c r="AA119">
        <f t="shared" si="51"/>
        <v>141.47039216141104</v>
      </c>
      <c r="AB119">
        <f t="shared" si="39"/>
        <v>3.9073000433964689</v>
      </c>
      <c r="AC119">
        <f t="shared" si="40"/>
        <v>3</v>
      </c>
      <c r="AF119">
        <v>17</v>
      </c>
      <c r="AG119">
        <v>5</v>
      </c>
      <c r="AH119" s="3" t="s">
        <v>1231</v>
      </c>
    </row>
    <row r="120" spans="6:34">
      <c r="F120">
        <v>106</v>
      </c>
      <c r="G120" s="3" t="s">
        <v>2850</v>
      </c>
      <c r="H120" s="3"/>
      <c r="I120" s="3">
        <v>65</v>
      </c>
      <c r="J120" s="3">
        <v>10</v>
      </c>
      <c r="K120" s="3"/>
      <c r="L120" s="3">
        <v>58</v>
      </c>
      <c r="M120" s="3">
        <v>15</v>
      </c>
      <c r="N120" s="3">
        <v>1</v>
      </c>
      <c r="O120" s="5">
        <v>3.1703999999999999</v>
      </c>
      <c r="P120">
        <f t="shared" si="41"/>
        <v>-0.26755861694708255</v>
      </c>
      <c r="Q120">
        <f t="shared" si="42"/>
        <v>-0.16166123702068383</v>
      </c>
      <c r="S120">
        <f t="shared" si="43"/>
        <v>-0.2526553268836057</v>
      </c>
      <c r="T120">
        <f t="shared" si="44"/>
        <v>-0.25462753323263781</v>
      </c>
      <c r="U120">
        <f t="shared" si="45"/>
        <v>-0.29907875012806745</v>
      </c>
      <c r="V120">
        <f t="shared" si="46"/>
        <v>3.0356930909631767</v>
      </c>
      <c r="W120">
        <f t="shared" si="47"/>
        <v>2.2953974159741497</v>
      </c>
      <c r="X120">
        <f t="shared" si="48"/>
        <v>23.730377030048921</v>
      </c>
      <c r="Y120">
        <f t="shared" si="49"/>
        <v>7.2237959886355787</v>
      </c>
      <c r="Z120">
        <f t="shared" si="50"/>
        <v>9.9676300457163904</v>
      </c>
      <c r="AA120">
        <f t="shared" si="51"/>
        <v>152.81545566461486</v>
      </c>
      <c r="AB120">
        <f t="shared" si="39"/>
        <v>2.2953974159741497</v>
      </c>
      <c r="AC120">
        <f t="shared" si="40"/>
        <v>1</v>
      </c>
      <c r="AF120">
        <v>85</v>
      </c>
      <c r="AG120">
        <v>5</v>
      </c>
      <c r="AH120" s="3" t="s">
        <v>4105</v>
      </c>
    </row>
    <row r="121" spans="6:34">
      <c r="F121">
        <v>107</v>
      </c>
      <c r="G121" s="3" t="s">
        <v>1096</v>
      </c>
      <c r="H121" s="3"/>
      <c r="I121" s="3">
        <v>29</v>
      </c>
      <c r="J121" s="3">
        <v>2</v>
      </c>
      <c r="K121" s="3"/>
      <c r="L121" s="3">
        <v>27</v>
      </c>
      <c r="M121" s="3">
        <v>10</v>
      </c>
      <c r="N121" s="3">
        <v>2</v>
      </c>
      <c r="O121" s="5">
        <v>4.6536999999999997</v>
      </c>
      <c r="P121">
        <f t="shared" si="41"/>
        <v>-0.33388009651466055</v>
      </c>
      <c r="Q121">
        <f t="shared" si="42"/>
        <v>-0.32899136868900952</v>
      </c>
      <c r="S121">
        <f t="shared" si="43"/>
        <v>-0.32340137780990325</v>
      </c>
      <c r="T121">
        <f t="shared" si="44"/>
        <v>-0.30331435606303853</v>
      </c>
      <c r="U121">
        <f t="shared" si="45"/>
        <v>-0.29153480239970742</v>
      </c>
      <c r="V121">
        <f t="shared" si="46"/>
        <v>4.5375476720633792</v>
      </c>
      <c r="W121">
        <f t="shared" si="47"/>
        <v>0</v>
      </c>
      <c r="X121">
        <f t="shared" si="48"/>
        <v>37.366833540557593</v>
      </c>
      <c r="Y121">
        <f t="shared" si="49"/>
        <v>17.601846444410789</v>
      </c>
      <c r="Z121">
        <f t="shared" si="50"/>
        <v>21.695435515129223</v>
      </c>
      <c r="AA121">
        <f t="shared" si="51"/>
        <v>168.03176808891249</v>
      </c>
      <c r="AB121">
        <f t="shared" si="39"/>
        <v>0</v>
      </c>
      <c r="AC121">
        <f t="shared" si="40"/>
        <v>1</v>
      </c>
    </row>
  </sheetData>
  <sortState xmlns:xlrd2="http://schemas.microsoft.com/office/spreadsheetml/2017/richdata2" ref="AF14:AH120">
    <sortCondition ref="AG14"/>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vt:lpstr>
      <vt:lpstr>processing1</vt:lpstr>
      <vt:lpstr>processing2</vt:lpstr>
      <vt:lpstr>processing3</vt:lpstr>
      <vt:lpstr>processing4</vt:lpstr>
      <vt:lpstr>processing5</vt:lpstr>
      <vt:lpstr>trial 1-7metrics</vt:lpstr>
      <vt:lpstr>final cluster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melanieshimano@gmail.com</dc:creator>
  <cp:lastModifiedBy>Microsoft Office User</cp:lastModifiedBy>
  <dcterms:created xsi:type="dcterms:W3CDTF">2021-02-25T18:47:05Z</dcterms:created>
  <dcterms:modified xsi:type="dcterms:W3CDTF">2021-03-18T04:23:33Z</dcterms:modified>
</cp:coreProperties>
</file>