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akar\Downloads\"/>
    </mc:Choice>
  </mc:AlternateContent>
  <xr:revisionPtr revIDLastSave="0" documentId="8_{9DA9F230-6582-43D3-A6A6-D24FE4F8E77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</workbook>
</file>

<file path=xl/calcChain.xml><?xml version="1.0" encoding="utf-8"?>
<calcChain xmlns="http://schemas.openxmlformats.org/spreadsheetml/2006/main">
  <c r="H33" i="1" l="1"/>
  <c r="H49" i="1"/>
  <c r="F11" i="3"/>
  <c r="F10" i="3"/>
  <c r="F9" i="3"/>
  <c r="E11" i="3"/>
  <c r="E10" i="3"/>
  <c r="E9" i="3"/>
  <c r="D11" i="3"/>
  <c r="D10" i="3"/>
  <c r="D9" i="3"/>
  <c r="C11" i="3"/>
  <c r="C10" i="3"/>
  <c r="C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11" i="3"/>
  <c r="B10" i="3"/>
  <c r="B9" i="3"/>
  <c r="B5" i="3"/>
  <c r="B4" i="3"/>
  <c r="B3" i="3"/>
  <c r="B2" i="3"/>
  <c r="H52" i="1"/>
  <c r="H48" i="1"/>
  <c r="H47" i="1"/>
  <c r="H44" i="1"/>
  <c r="H43" i="1"/>
  <c r="H42" i="1"/>
  <c r="H39" i="1"/>
  <c r="H38" i="1"/>
  <c r="H37" i="1"/>
  <c r="H36" i="1"/>
  <c r="H31" i="1"/>
  <c r="H32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<sst xmlns="http://schemas.openxmlformats.org/spreadsheetml/2006/main" count="825" uniqueCount="73">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</sst>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  <xf numFmtId="164" fontId="0" fillId="0" borderId="0" xfId="0" applyNumberFormat="1"/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B1" zoomScale="80" zoomScaleNormal="80" workbookViewId="0">
      <selection activeCell="H34" sqref="H34"/>
    </sheetView>
  </sheetViews>
  <sheetFormatPr defaultRowHeight="14.25" x14ac:dyDescent="0.45"/>
  <cols>
    <col min="2" max="2" width="11.73046875" style="18" customWidth="1"/>
    <col min="3" max="3" width="17.3984375" customWidth="1"/>
    <col min="4" max="4" width="17.59765625" customWidth="1"/>
    <col min="5" max="5" width="58.1328125" bestFit="1" customWidth="1"/>
    <col min="6" max="6" width="37.3984375" bestFit="1" customWidth="1"/>
    <col min="7" max="7" width="13.265625" customWidth="1"/>
    <col min="8" max="8" width="37.59765625" bestFit="1" customWidth="1"/>
  </cols>
  <sheetData>
    <row r="1" spans="1:7" x14ac:dyDescent="0.4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4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4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4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4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4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4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4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4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4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4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4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4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4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4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4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4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4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4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4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4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4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4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4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4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45">
      <c r="E27" s="15" t="s">
        <v>71</v>
      </c>
      <c r="H27" s="20" t="s">
        <v>72</v>
      </c>
    </row>
    <row r="28" spans="1:8" x14ac:dyDescent="0.45">
      <c r="B28" s="17"/>
      <c r="F28" s="2"/>
    </row>
    <row r="29" spans="1:8" ht="15.75" x14ac:dyDescent="0.5">
      <c r="E29" s="14" t="s">
        <v>31</v>
      </c>
      <c r="H29">
        <f>COUNTIF(G2:G25,G2)</f>
        <v>4</v>
      </c>
    </row>
    <row r="30" spans="1:8" ht="15.75" x14ac:dyDescent="0.5">
      <c r="E30" s="14" t="s">
        <v>32</v>
      </c>
      <c r="H30">
        <f>COUNTIF(D2:D25,D12)</f>
        <v>5</v>
      </c>
    </row>
    <row r="31" spans="1:8" ht="15.75" x14ac:dyDescent="0.5">
      <c r="E31" s="14" t="s">
        <v>33</v>
      </c>
      <c r="H31">
        <f>COUNTIF(F2:F25,F3)</f>
        <v>8</v>
      </c>
    </row>
    <row r="32" spans="1:8" ht="15.75" x14ac:dyDescent="0.5">
      <c r="E32" s="14" t="s">
        <v>34</v>
      </c>
      <c r="H32">
        <f>COUNTIF(C2:C25,C3)</f>
        <v>6</v>
      </c>
    </row>
    <row r="33" spans="5:8" ht="15.75" x14ac:dyDescent="0.5">
      <c r="E33" s="14" t="s">
        <v>26</v>
      </c>
      <c r="H33">
        <f>COUNTIF(E2:E25,"&lt;20")</f>
        <v>9</v>
      </c>
    </row>
    <row r="34" spans="5:8" ht="15.75" x14ac:dyDescent="0.5">
      <c r="E34" s="14"/>
    </row>
    <row r="35" spans="5:8" ht="15.75" x14ac:dyDescent="0.5">
      <c r="E35" s="14"/>
      <c r="F35" s="2"/>
    </row>
    <row r="36" spans="5:8" ht="15.75" x14ac:dyDescent="0.5">
      <c r="E36" s="14" t="s">
        <v>23</v>
      </c>
      <c r="H36">
        <f>SUMIF(D2:D25,D6,E2:E25)</f>
        <v>105</v>
      </c>
    </row>
    <row r="37" spans="5:8" ht="15.75" x14ac:dyDescent="0.5">
      <c r="E37" s="14" t="s">
        <v>24</v>
      </c>
      <c r="H37">
        <f>SUMIF(D2:D25,D3,E2:E25)</f>
        <v>164</v>
      </c>
    </row>
    <row r="38" spans="5:8" ht="15.75" x14ac:dyDescent="0.5">
      <c r="E38" s="14" t="s">
        <v>30</v>
      </c>
      <c r="H38">
        <f>SUMIF(F2:F25,F2,E2:E25)</f>
        <v>156</v>
      </c>
    </row>
    <row r="39" spans="5:8" ht="15.75" x14ac:dyDescent="0.5">
      <c r="E39" s="14" t="s">
        <v>40</v>
      </c>
      <c r="H39">
        <f>SUM(E2:E25)-SUMIF(F2:F25,F14,E2:E25)</f>
        <v>511</v>
      </c>
    </row>
    <row r="40" spans="5:8" ht="15.75" x14ac:dyDescent="0.5">
      <c r="E40" s="14"/>
    </row>
    <row r="41" spans="5:8" ht="15.75" x14ac:dyDescent="0.5">
      <c r="E41" s="14"/>
      <c r="F41" s="2"/>
    </row>
    <row r="42" spans="5:8" ht="15.75" x14ac:dyDescent="0.5">
      <c r="E42" s="14" t="s">
        <v>35</v>
      </c>
      <c r="H42">
        <f>COUNTIFS(D2:D25,D12,G2:G25,G2)</f>
        <v>2</v>
      </c>
    </row>
    <row r="43" spans="5:8" ht="15.75" x14ac:dyDescent="0.5">
      <c r="E43" s="14" t="s">
        <v>36</v>
      </c>
      <c r="H43">
        <f>COUNTIFS(C2:C25,C3,F2:F25,F7)</f>
        <v>2</v>
      </c>
    </row>
    <row r="44" spans="5:8" ht="15.75" x14ac:dyDescent="0.5">
      <c r="E44" s="14" t="s">
        <v>37</v>
      </c>
      <c r="H44">
        <f>COUNTIFS(G2:G25,G2,B2:B25,B5,B2:B25,B9,B2:B25,B14,B2:B25,B18,B2:B25,B19,B2:B25,B21,B2:B25,B25)</f>
        <v>0</v>
      </c>
    </row>
    <row r="45" spans="5:8" ht="15.75" x14ac:dyDescent="0.5">
      <c r="E45" s="14" t="s">
        <v>38</v>
      </c>
    </row>
    <row r="46" spans="5:8" ht="15.75" x14ac:dyDescent="0.5">
      <c r="E46" s="14"/>
      <c r="F46" s="2"/>
    </row>
    <row r="47" spans="5:8" ht="15.75" x14ac:dyDescent="0.5">
      <c r="E47" s="14" t="s">
        <v>27</v>
      </c>
      <c r="H47">
        <f>SUMIFS(E2:E25,D2:D25,D12,G2:G25,G3)</f>
        <v>25</v>
      </c>
    </row>
    <row r="48" spans="5:8" ht="15.75" x14ac:dyDescent="0.5">
      <c r="E48" s="14" t="s">
        <v>29</v>
      </c>
      <c r="H48">
        <f>SUMIFS(E2:E25,F2:F25,F7,G2:G25,G10)</f>
        <v>75</v>
      </c>
    </row>
    <row r="49" spans="5:8" ht="15.75" x14ac:dyDescent="0.5">
      <c r="E49" s="14" t="s">
        <v>39</v>
      </c>
      <c r="H49">
        <f>SUM(E5:E18)</f>
        <v>309</v>
      </c>
    </row>
    <row r="50" spans="5:8" ht="15.75" x14ac:dyDescent="0.5">
      <c r="E50" s="14"/>
    </row>
    <row r="51" spans="5:8" ht="15.75" x14ac:dyDescent="0.5">
      <c r="E51" s="14"/>
    </row>
    <row r="52" spans="5:8" ht="15.75" x14ac:dyDescent="0.5">
      <c r="E52" s="14" t="s">
        <v>28</v>
      </c>
      <c r="H52">
        <f>SUMIFS(E2:E25,G2:G25,G3)+SUMIFS(E2:E25,G2:G25,G4)+SUMIFS(E2:E25,G2:G25,G7)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J17" sqref="J17"/>
    </sheetView>
  </sheetViews>
  <sheetFormatPr defaultRowHeight="14.25" x14ac:dyDescent="0.45"/>
  <cols>
    <col min="1" max="1" width="21.3984375" customWidth="1"/>
    <col min="2" max="2" width="21.86328125" customWidth="1"/>
    <col min="3" max="3" width="12" bestFit="1" customWidth="1"/>
    <col min="4" max="4" width="13.59765625" customWidth="1"/>
    <col min="5" max="5" width="14" customWidth="1"/>
    <col min="6" max="6" width="26" customWidth="1"/>
    <col min="7" max="7" width="17.86328125" customWidth="1"/>
  </cols>
  <sheetData>
    <row r="1" spans="1:6" ht="48" customHeight="1" x14ac:dyDescent="0.4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45">
      <c r="A2" s="1" t="s">
        <v>45</v>
      </c>
      <c r="B2" s="1">
        <f>COUNTIF(B16:B241,B28)</f>
        <v>71</v>
      </c>
      <c r="C2" s="1">
        <f>SUMIF(B16:B241,B213,E16:E241)</f>
        <v>717</v>
      </c>
      <c r="D2" s="1">
        <f>COUNTIFS(B16:B241,B232,D16:D241,D211)</f>
        <v>42</v>
      </c>
      <c r="E2" s="1">
        <f>COUNTIFS(B16:B241,B16,D16:D241,D231)</f>
        <v>29</v>
      </c>
      <c r="F2" s="1">
        <f>SUMIFS(E16:E241,D16:D241,D16,B16:B241,B213)</f>
        <v>414</v>
      </c>
    </row>
    <row r="3" spans="1:6" x14ac:dyDescent="0.45">
      <c r="A3" s="6" t="s">
        <v>43</v>
      </c>
      <c r="B3" s="1">
        <f>COUNTIF(B16:B241,B19)</f>
        <v>46</v>
      </c>
      <c r="C3" s="1">
        <f>SUMIF(B16:B241,B226,E16:E241)</f>
        <v>1934</v>
      </c>
      <c r="D3" s="1">
        <f>COUNTIFS(B16:B241,B218,D16:D241,D155)</f>
        <v>31</v>
      </c>
      <c r="E3" s="1">
        <f>COUNTIFS(B16:B241,B229,D16:D241,D231)</f>
        <v>15</v>
      </c>
      <c r="F3" s="1">
        <f>SUMIFS(E16:E241,D16:D241,D228,B16:B241,B19)</f>
        <v>1350</v>
      </c>
    </row>
    <row r="4" spans="1:6" x14ac:dyDescent="0.45">
      <c r="A4" s="7" t="s">
        <v>44</v>
      </c>
      <c r="B4" s="1">
        <f>COUNTIF(B16:B241,B222)</f>
        <v>50</v>
      </c>
      <c r="C4" s="1">
        <f>SUMIF(B16:B241,B220,E16:E241)</f>
        <v>1650</v>
      </c>
      <c r="D4" s="1">
        <f>COUNTIFS(B16:B241,B20,D16:D241,D219)</f>
        <v>35</v>
      </c>
      <c r="E4" s="1">
        <f>COUNTIFS(B16:B241,B225,D16:D241,D217)</f>
        <v>15</v>
      </c>
      <c r="F4" s="1">
        <f>SUMIFS(E16:E241,D16:D241,D218,B16:B241,B220)</f>
        <v>1155</v>
      </c>
    </row>
    <row r="5" spans="1:6" x14ac:dyDescent="0.45">
      <c r="A5" s="1" t="s">
        <v>48</v>
      </c>
      <c r="B5" s="1">
        <f>COUNTIF(B16:B241,B221)</f>
        <v>32</v>
      </c>
      <c r="C5" s="1">
        <f>SUMIF(B16:B241,B224,E16:E241)</f>
        <v>1119</v>
      </c>
      <c r="D5" s="1">
        <f>COUNTIFS(B16:B241,B202,D16:D241,D223)</f>
        <v>21</v>
      </c>
      <c r="E5" s="1">
        <f>COUNTIFS(B16:B241,B22,D16:D241,D17)</f>
        <v>11</v>
      </c>
      <c r="F5" s="1">
        <f>SUMIFS(E16:E241,D16:D241,D229,B16:B241,B221)</f>
        <v>735</v>
      </c>
    </row>
    <row r="8" spans="1:6" ht="47.25" customHeight="1" x14ac:dyDescent="0.4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45">
      <c r="A9" s="6" t="s">
        <v>49</v>
      </c>
      <c r="B9" s="1">
        <f>COUNTIF(C16:C241,C232)</f>
        <v>25</v>
      </c>
      <c r="C9" s="1">
        <f>SUMIFS(E16:E241,C16:C241,C227)</f>
        <v>688</v>
      </c>
      <c r="D9" s="1">
        <f>COUNTIFS(B16:B241,B213,C16:C241,C227)</f>
        <v>7</v>
      </c>
      <c r="E9" s="1">
        <f>COUNTIFS(B16:B241,B26,C16:C241,C225)</f>
        <v>1</v>
      </c>
      <c r="F9" s="1">
        <f>SUMIFS(E104:E196,B104:B196,B115,C104:C196,C104)</f>
        <v>31</v>
      </c>
    </row>
    <row r="10" spans="1:6" x14ac:dyDescent="0.45">
      <c r="A10" s="6" t="s">
        <v>50</v>
      </c>
      <c r="B10" s="1">
        <f>COUNTIF(C16:C241,C237)</f>
        <v>31</v>
      </c>
      <c r="C10" s="1">
        <f>SUMIFS(E16:E241,C16:C241,C17)</f>
        <v>965</v>
      </c>
      <c r="D10" s="1">
        <f>COUNTIFS(B16:B241,B213,C16:C241,C223)</f>
        <v>8</v>
      </c>
      <c r="E10" s="1">
        <f>COUNTIFS(B16:B241,B37,C16:C241,C17)</f>
        <v>1</v>
      </c>
      <c r="F10" s="1">
        <f>SUMIFS(E104:E196,B104:B196,B115,C104:C196,C118)</f>
        <v>24</v>
      </c>
    </row>
    <row r="11" spans="1:6" x14ac:dyDescent="0.45">
      <c r="A11" s="6" t="s">
        <v>52</v>
      </c>
      <c r="B11" s="1">
        <f>COUNTIF(C16:C241,C173)</f>
        <v>23</v>
      </c>
      <c r="C11" s="1">
        <f>SUMIFS(E16:E241,C16:C241,C19)</f>
        <v>701</v>
      </c>
      <c r="D11" s="1">
        <f>COUNTIFS(B16:B241,B18,C16:C241,C19)</f>
        <v>5</v>
      </c>
      <c r="E11" s="1">
        <f>COUNTIFS(B16:B241,B26,C16:C241,C202)</f>
        <v>1</v>
      </c>
      <c r="F11" s="1">
        <f>SUMIFS(E104:E196,B104:B196,B115,C104:C196,C111)</f>
        <v>38</v>
      </c>
    </row>
    <row r="12" spans="1:6" x14ac:dyDescent="0.45">
      <c r="B12" s="13"/>
    </row>
    <row r="13" spans="1:6" x14ac:dyDescent="0.45">
      <c r="B13" s="13"/>
    </row>
    <row r="14" spans="1:6" x14ac:dyDescent="0.45">
      <c r="A14" s="21" t="s">
        <v>61</v>
      </c>
      <c r="B14" s="21"/>
      <c r="C14" s="21"/>
      <c r="D14" s="21"/>
      <c r="E14" s="21"/>
    </row>
    <row r="15" spans="1:6" x14ac:dyDescent="0.4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4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  <c r="F16" s="22"/>
    </row>
    <row r="17" spans="1:5" x14ac:dyDescent="0.4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4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4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4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4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4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4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4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4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4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4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4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4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4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4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4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4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4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4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4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4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4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4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4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4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4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4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4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4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4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4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4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4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4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4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4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4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4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4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4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4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4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4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4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4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4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4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4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4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4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4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4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4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4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4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4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4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4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4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4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4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4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4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4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4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4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4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4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4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4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4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4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4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4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4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4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4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4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4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4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4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4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4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4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4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4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4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4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4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4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4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4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4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4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4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4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4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4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4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4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4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4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4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4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4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4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4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4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4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4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4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4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4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4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4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4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4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4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4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4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4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4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4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4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4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4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4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4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4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4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4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4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4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4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4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4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4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4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4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4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4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4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4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4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4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4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4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4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4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4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4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4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4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4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4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4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4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4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4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4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4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4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4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4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4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4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4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4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4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4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4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4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4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4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4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4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4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4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4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4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4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4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4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4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4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4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4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4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4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4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4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4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4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4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4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4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4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4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4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4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4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4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4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4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4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4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4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4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4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4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4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4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4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4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4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4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4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4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4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4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4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4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4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4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4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Aakarsh Yadav</cp:lastModifiedBy>
  <dcterms:created xsi:type="dcterms:W3CDTF">2013-06-05T17:23:06Z</dcterms:created>
  <dcterms:modified xsi:type="dcterms:W3CDTF">2024-01-09T09:32:14Z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