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akas\OneDrive\Desktop\Order_quantity_modelling\"/>
    </mc:Choice>
  </mc:AlternateContent>
  <xr:revisionPtr revIDLastSave="0" documentId="13_ncr:1_{0AACD20C-E010-4CAD-82C8-E38A8F48E36D}" xr6:coauthVersionLast="47" xr6:coauthVersionMax="47" xr10:uidLastSave="{00000000-0000-0000-0000-000000000000}"/>
  <bookViews>
    <workbookView xWindow="-108" yWindow="-108" windowWidth="23256" windowHeight="12456" tabRatio="565" activeTab="3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1" l="1"/>
  <c r="C10" i="11"/>
  <c r="I14" i="8"/>
  <c r="I15" i="8"/>
  <c r="I16" i="8"/>
  <c r="I17" i="8"/>
  <c r="I18" i="8"/>
  <c r="I19" i="8"/>
  <c r="I20" i="8"/>
  <c r="I21" i="8"/>
  <c r="I22" i="8"/>
  <c r="I23" i="8"/>
  <c r="I24" i="8"/>
  <c r="I25" i="8"/>
  <c r="I13" i="8"/>
  <c r="F10" i="7"/>
  <c r="C10" i="7"/>
  <c r="C9" i="7"/>
  <c r="G14" i="8"/>
  <c r="F14" i="8"/>
  <c r="H14" i="8"/>
  <c r="H15" i="8"/>
  <c r="H16" i="8"/>
  <c r="H17" i="8"/>
  <c r="H18" i="8"/>
  <c r="H19" i="8"/>
  <c r="H20" i="8"/>
  <c r="H21" i="8"/>
  <c r="H22" i="8"/>
  <c r="H23" i="8"/>
  <c r="H24" i="8"/>
  <c r="H25" i="8"/>
  <c r="H13" i="8"/>
  <c r="G15" i="8"/>
  <c r="G16" i="8"/>
  <c r="G17" i="8"/>
  <c r="G18" i="8"/>
  <c r="G19" i="8"/>
  <c r="G20" i="8"/>
  <c r="G21" i="8"/>
  <c r="G22" i="8"/>
  <c r="G23" i="8"/>
  <c r="G24" i="8"/>
  <c r="G25" i="8"/>
  <c r="G13" i="8"/>
  <c r="F19" i="8"/>
  <c r="F20" i="8"/>
  <c r="F22" i="8"/>
  <c r="F23" i="8"/>
  <c r="F18" i="8"/>
  <c r="D23" i="8"/>
  <c r="D24" i="8"/>
  <c r="F24" i="8" s="1"/>
  <c r="D25" i="8"/>
  <c r="F25" i="8" s="1"/>
  <c r="D15" i="8"/>
  <c r="F15" i="8" s="1"/>
  <c r="D16" i="8"/>
  <c r="F16" i="8" s="1"/>
  <c r="D17" i="8"/>
  <c r="F17" i="8" s="1"/>
  <c r="D18" i="8"/>
  <c r="D19" i="8"/>
  <c r="D20" i="8"/>
  <c r="D21" i="8"/>
  <c r="F21" i="8" s="1"/>
  <c r="D22" i="8"/>
  <c r="D14" i="8"/>
  <c r="D13" i="8"/>
  <c r="F13" i="8" s="1"/>
  <c r="H23" i="3"/>
  <c r="H22" i="3"/>
  <c r="I6" i="3"/>
  <c r="I5" i="3"/>
  <c r="H6" i="3"/>
  <c r="H19" i="3" s="1"/>
  <c r="H5" i="3"/>
  <c r="H20" i="3" s="1"/>
  <c r="G6" i="3"/>
  <c r="G15" i="3" s="1"/>
  <c r="G5" i="3"/>
  <c r="I25" i="3"/>
  <c r="H16" i="3"/>
  <c r="H21" i="3" l="1"/>
  <c r="H17" i="3"/>
  <c r="H18" i="3"/>
  <c r="G11" i="3"/>
  <c r="G13" i="3"/>
  <c r="G14" i="3"/>
  <c r="G12" i="3"/>
</calcChain>
</file>

<file path=xl/sharedStrings.xml><?xml version="1.0" encoding="utf-8"?>
<sst xmlns="http://schemas.openxmlformats.org/spreadsheetml/2006/main" count="46" uniqueCount="33">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</sst>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</numFmts>
  <fonts count="14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8" fontId="0" fillId="0" borderId="0" xfId="0" applyNumberFormat="1"/>
    <xf numFmtId="0" fontId="4" fillId="0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8" fontId="0" fillId="0" borderId="5" xfId="0" applyNumberFormat="1" applyBorder="1"/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zoomScale="85" zoomScaleNormal="85" workbookViewId="0">
      <selection activeCell="E10" sqref="E10"/>
    </sheetView>
  </sheetViews>
  <sheetFormatPr defaultColWidth="12.6328125" defaultRowHeight="15.6" x14ac:dyDescent="0.35"/>
  <cols>
    <col min="1" max="1" width="0.90625" customWidth="1"/>
    <col min="2" max="2" width="12.36328125" customWidth="1"/>
    <col min="3" max="5" width="16.6328125" customWidth="1"/>
    <col min="6" max="6" width="3.453125" customWidth="1"/>
    <col min="7" max="7" width="8.453125" customWidth="1"/>
    <col min="8" max="11" width="12.6328125" customWidth="1"/>
    <col min="12" max="13" width="0.90625" customWidth="1"/>
    <col min="14" max="17" width="8.90625" customWidth="1"/>
    <col min="18" max="18" width="14.453125" customWidth="1"/>
    <col min="19" max="26" width="8.90625" customWidth="1"/>
  </cols>
  <sheetData>
    <row r="1" spans="1:26" x14ac:dyDescent="0.35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6.4" x14ac:dyDescent="0.6">
      <c r="A2" s="15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 x14ac:dyDescent="0.3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 x14ac:dyDescent="0.35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 x14ac:dyDescent="0.35">
      <c r="A5" s="8"/>
      <c r="B5" s="37" t="s">
        <v>16</v>
      </c>
      <c r="C5" s="37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 x14ac:dyDescent="0.35">
      <c r="A6" s="8"/>
      <c r="B6" s="45">
        <v>1</v>
      </c>
      <c r="C6" s="45">
        <v>1750</v>
      </c>
      <c r="F6" s="9"/>
      <c r="G6" s="9"/>
      <c r="J6"/>
      <c r="K6"/>
      <c r="L6" s="8"/>
      <c r="M6" s="8"/>
      <c r="N6" s="11"/>
      <c r="O6" s="8"/>
    </row>
    <row r="7" spans="1:26" s="10" customFormat="1" x14ac:dyDescent="0.35">
      <c r="A7" s="8"/>
      <c r="B7" s="46">
        <v>1000</v>
      </c>
      <c r="C7" s="46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 x14ac:dyDescent="0.35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 x14ac:dyDescent="0.35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 x14ac:dyDescent="0.35">
      <c r="A10" s="8"/>
      <c r="B10" s="47" t="s">
        <v>1</v>
      </c>
      <c r="C10" s="12">
        <f>INTERCEPT(C6:C7,B6:B7)</f>
        <v>1750.1751751751751</v>
      </c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 x14ac:dyDescent="0.35">
      <c r="A11" s="8"/>
      <c r="B11" s="47" t="s">
        <v>2</v>
      </c>
      <c r="C11" s="48">
        <f>SLOPE(C6:C7,B6:B7)</f>
        <v>-0.17517517517517517</v>
      </c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 x14ac:dyDescent="0.35">
      <c r="A12" s="8"/>
      <c r="B12"/>
      <c r="C12"/>
      <c r="D12"/>
      <c r="E12"/>
      <c r="F12" s="42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x14ac:dyDescent="0.35">
      <c r="A13" s="8"/>
      <c r="B13"/>
      <c r="C13"/>
      <c r="D13"/>
      <c r="E13"/>
      <c r="F13" s="42"/>
      <c r="G13" s="8"/>
      <c r="H13" s="8"/>
      <c r="I13" s="8"/>
      <c r="J13" s="8"/>
      <c r="K13" s="8"/>
      <c r="L13" s="8"/>
      <c r="M13" s="8"/>
      <c r="N13" s="8"/>
      <c r="O13" s="8"/>
      <c r="V13" s="16"/>
    </row>
    <row r="14" spans="1:26" s="10" customFormat="1" x14ac:dyDescent="0.35">
      <c r="A14" s="8"/>
      <c r="B14"/>
      <c r="C14"/>
      <c r="D14"/>
      <c r="E14"/>
      <c r="F14" s="42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 x14ac:dyDescent="0.35">
      <c r="A15" s="8"/>
      <c r="D15"/>
      <c r="E15"/>
      <c r="F15" s="42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 x14ac:dyDescent="0.35">
      <c r="A16" s="8"/>
      <c r="D16"/>
      <c r="E16"/>
      <c r="F16" s="42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 x14ac:dyDescent="0.35">
      <c r="A17" s="8"/>
      <c r="B17"/>
      <c r="C17"/>
      <c r="D17"/>
      <c r="E17"/>
      <c r="F17" s="42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 x14ac:dyDescent="0.35">
      <c r="A18" s="8"/>
      <c r="B18"/>
      <c r="C18"/>
      <c r="D18"/>
      <c r="E18"/>
      <c r="F18" s="42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 x14ac:dyDescent="0.35">
      <c r="A19" s="8"/>
      <c r="B19"/>
      <c r="C19"/>
      <c r="D19"/>
      <c r="E19"/>
      <c r="F19" s="42"/>
      <c r="G19" s="8"/>
      <c r="H19" s="8"/>
      <c r="I19" s="8"/>
      <c r="J19" s="8"/>
      <c r="K19" s="8"/>
      <c r="L19" s="8"/>
      <c r="M19" s="8"/>
      <c r="N19" s="8"/>
      <c r="O19" s="8"/>
      <c r="R19" s="43"/>
    </row>
    <row r="20" spans="1:26" s="10" customFormat="1" x14ac:dyDescent="0.35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 x14ac:dyDescent="0.35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4"/>
      <c r="S21" s="43"/>
    </row>
    <row r="22" spans="1:26" s="10" customFormat="1" x14ac:dyDescent="0.35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 x14ac:dyDescent="0.35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 x14ac:dyDescent="0.35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 x14ac:dyDescent="0.35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 x14ac:dyDescent="0.35">
      <c r="A26" s="8"/>
      <c r="B26" s="13"/>
      <c r="C26" s="14"/>
      <c r="D26" s="14"/>
      <c r="E26" s="14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 x14ac:dyDescent="0.35">
      <c r="A27" s="8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5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showGridLines="0" topLeftCell="A6" zoomScaleNormal="100" workbookViewId="0">
      <selection activeCell="L19" sqref="L19"/>
    </sheetView>
  </sheetViews>
  <sheetFormatPr defaultColWidth="12.6328125" defaultRowHeight="15.6" x14ac:dyDescent="0.35"/>
  <cols>
    <col min="1" max="1" width="0.90625" style="18" customWidth="1"/>
    <col min="2" max="2" width="17.36328125" style="18" customWidth="1"/>
    <col min="3" max="5" width="16.6328125" style="18" customWidth="1"/>
    <col min="6" max="9" width="15.6328125" style="18" customWidth="1"/>
    <col min="10" max="11" width="12.6328125" style="18" customWidth="1"/>
    <col min="12" max="13" width="0.90625" style="18" customWidth="1"/>
    <col min="14" max="20" width="8.90625" style="18" customWidth="1"/>
    <col min="21" max="21" width="15.453125" style="18" customWidth="1"/>
    <col min="22" max="22" width="13.453125" style="18" customWidth="1"/>
    <col min="23" max="26" width="8.90625" style="18" customWidth="1"/>
    <col min="27" max="16384" width="12.6328125" style="18"/>
  </cols>
  <sheetData>
    <row r="1" spans="1:26" x14ac:dyDescent="0.35">
      <c r="A1" s="17"/>
      <c r="C1" s="17"/>
      <c r="D1" s="17"/>
      <c r="E1" s="17"/>
      <c r="F1" s="17"/>
      <c r="G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6.4" x14ac:dyDescent="0.6">
      <c r="A2" s="17"/>
      <c r="B2" s="19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35">
      <c r="A4" s="17"/>
      <c r="F4" s="17"/>
      <c r="G4" s="17" t="s">
        <v>21</v>
      </c>
      <c r="H4" s="17" t="s">
        <v>22</v>
      </c>
      <c r="I4" s="17" t="s">
        <v>23</v>
      </c>
      <c r="J4" s="17"/>
      <c r="K4" s="17"/>
      <c r="L4" s="17"/>
      <c r="M4" s="17"/>
      <c r="N4" s="20"/>
      <c r="O4" s="17"/>
    </row>
    <row r="5" spans="1:26" x14ac:dyDescent="0.35">
      <c r="A5" s="17"/>
      <c r="B5" s="21" t="s">
        <v>19</v>
      </c>
      <c r="F5" s="22" t="s">
        <v>1</v>
      </c>
      <c r="G5" s="23">
        <f>INTERCEPT(C8:C9,B8:B9)</f>
        <v>1450.0050010002001</v>
      </c>
      <c r="H5" s="23">
        <f>INTERCEPT(C9:C10,B9:B10)</f>
        <v>1483.3333333333333</v>
      </c>
      <c r="I5" s="23">
        <f>INTERCEPT(C10:C12,B10:B12)</f>
        <v>1783.3333333333335</v>
      </c>
      <c r="L5" s="17"/>
      <c r="M5" s="17"/>
      <c r="N5" s="20"/>
      <c r="O5" s="17"/>
    </row>
    <row r="6" spans="1:26" x14ac:dyDescent="0.35">
      <c r="A6" s="17"/>
      <c r="F6" s="22" t="s">
        <v>2</v>
      </c>
      <c r="G6" s="24">
        <f>SLOPE(C8:C9, B8:B9)</f>
        <v>-5.0010002000400082E-3</v>
      </c>
      <c r="H6" s="24">
        <f>SLOPE(C9:C10,B9:B10)</f>
        <v>-1.1666666666666667E-2</v>
      </c>
      <c r="I6" s="24">
        <f>SLOPE(C10:C12,B10:B12)</f>
        <v>-2.6666666666666668E-2</v>
      </c>
      <c r="L6" s="17"/>
      <c r="M6" s="17"/>
      <c r="N6" s="20"/>
      <c r="O6" s="17"/>
    </row>
    <row r="7" spans="1:26" x14ac:dyDescent="0.35">
      <c r="A7" s="17"/>
      <c r="B7" s="25" t="s">
        <v>3</v>
      </c>
      <c r="C7" s="25" t="s">
        <v>18</v>
      </c>
      <c r="J7" s="17"/>
      <c r="K7" s="17"/>
      <c r="L7" s="17"/>
      <c r="M7" s="17"/>
      <c r="N7" s="17"/>
      <c r="O7" s="17"/>
    </row>
    <row r="8" spans="1:26" x14ac:dyDescent="0.35">
      <c r="A8" s="17"/>
      <c r="B8" s="26">
        <v>1</v>
      </c>
      <c r="C8" s="23">
        <v>1450</v>
      </c>
      <c r="J8" s="17"/>
      <c r="K8" s="17"/>
      <c r="L8" s="17"/>
      <c r="M8" s="17"/>
      <c r="N8" s="17"/>
      <c r="O8" s="17"/>
    </row>
    <row r="9" spans="1:26" x14ac:dyDescent="0.35">
      <c r="A9" s="17"/>
      <c r="B9" s="26">
        <v>5000</v>
      </c>
      <c r="C9" s="23">
        <v>1425</v>
      </c>
      <c r="F9" s="27" t="s">
        <v>3</v>
      </c>
      <c r="G9" s="27" t="s">
        <v>20</v>
      </c>
      <c r="H9" s="27" t="s">
        <v>20</v>
      </c>
      <c r="I9" s="27" t="s">
        <v>20</v>
      </c>
      <c r="J9" s="17"/>
      <c r="K9" s="17"/>
      <c r="L9" s="17"/>
      <c r="M9" s="17"/>
      <c r="N9" s="17"/>
      <c r="O9" s="17"/>
    </row>
    <row r="10" spans="1:26" x14ac:dyDescent="0.35">
      <c r="A10" s="17"/>
      <c r="B10" s="26">
        <v>20000</v>
      </c>
      <c r="C10" s="23">
        <v>1250</v>
      </c>
      <c r="F10" s="28">
        <v>1</v>
      </c>
      <c r="G10" s="29">
        <v>1450</v>
      </c>
      <c r="H10" s="29"/>
      <c r="I10" s="29"/>
      <c r="J10" s="17"/>
      <c r="K10" s="17"/>
      <c r="L10" s="17"/>
      <c r="M10" s="17"/>
      <c r="N10" s="17"/>
      <c r="O10" s="17"/>
    </row>
    <row r="11" spans="1:26" x14ac:dyDescent="0.35">
      <c r="A11" s="17"/>
      <c r="B11" s="26"/>
      <c r="C11" s="23"/>
      <c r="F11" s="28">
        <v>500</v>
      </c>
      <c r="G11" s="29">
        <f>G6*F11+G5</f>
        <v>1447.5045009001801</v>
      </c>
      <c r="H11" s="29"/>
      <c r="I11" s="29"/>
      <c r="J11" s="17"/>
      <c r="K11" s="17"/>
      <c r="L11" s="17"/>
      <c r="M11" s="17"/>
      <c r="N11" s="17"/>
      <c r="O11" s="17"/>
    </row>
    <row r="12" spans="1:26" x14ac:dyDescent="0.35">
      <c r="A12" s="17"/>
      <c r="B12" s="26">
        <v>50000</v>
      </c>
      <c r="C12" s="23">
        <v>450</v>
      </c>
      <c r="F12" s="28">
        <v>1000</v>
      </c>
      <c r="G12" s="29">
        <f>G6*F12+G5</f>
        <v>1445.0040008001602</v>
      </c>
      <c r="H12" s="29"/>
      <c r="I12" s="29"/>
      <c r="J12" s="17"/>
      <c r="K12" s="17"/>
      <c r="L12" s="17"/>
      <c r="M12" s="17"/>
      <c r="N12" s="17"/>
      <c r="O12" s="17"/>
    </row>
    <row r="13" spans="1:26" x14ac:dyDescent="0.35">
      <c r="A13" s="17"/>
      <c r="B13" s="51"/>
      <c r="C13" s="52"/>
      <c r="F13" s="28">
        <v>2000</v>
      </c>
      <c r="G13" s="29">
        <f>G6*F13+G5</f>
        <v>1440.00300060012</v>
      </c>
      <c r="H13" s="29"/>
      <c r="I13" s="29"/>
      <c r="J13" s="17"/>
      <c r="K13" s="17"/>
      <c r="L13" s="17"/>
      <c r="M13" s="17"/>
      <c r="N13" s="17"/>
      <c r="O13" s="17"/>
    </row>
    <row r="14" spans="1:26" x14ac:dyDescent="0.35">
      <c r="A14" s="17"/>
      <c r="B14" s="51"/>
      <c r="C14" s="52"/>
      <c r="F14" s="28">
        <v>3000</v>
      </c>
      <c r="G14" s="29">
        <f>G6*F14+G5</f>
        <v>1435.0020004000801</v>
      </c>
      <c r="H14" s="29"/>
      <c r="I14" s="29"/>
      <c r="J14" s="17"/>
      <c r="K14" s="17"/>
      <c r="L14" s="17"/>
      <c r="M14" s="17"/>
      <c r="N14" s="17"/>
      <c r="O14" s="17"/>
    </row>
    <row r="15" spans="1:26" x14ac:dyDescent="0.35">
      <c r="A15" s="17"/>
      <c r="B15" s="51"/>
      <c r="C15" s="52"/>
      <c r="F15" s="28">
        <v>4000</v>
      </c>
      <c r="G15" s="29">
        <f>G6*F15+G5</f>
        <v>1430.0010002000402</v>
      </c>
      <c r="H15" s="29"/>
      <c r="I15" s="29"/>
      <c r="J15" s="17"/>
      <c r="K15" s="17"/>
      <c r="L15" s="17"/>
      <c r="M15" s="17"/>
      <c r="N15" s="17"/>
      <c r="O15" s="17"/>
    </row>
    <row r="16" spans="1:26" x14ac:dyDescent="0.35">
      <c r="A16" s="17"/>
      <c r="F16" s="28">
        <v>5000</v>
      </c>
      <c r="G16" s="29">
        <v>1425</v>
      </c>
      <c r="H16" s="29">
        <f>G16</f>
        <v>1425</v>
      </c>
      <c r="I16" s="29"/>
      <c r="J16" s="17"/>
      <c r="K16" s="17"/>
      <c r="L16" s="17"/>
      <c r="M16" s="17"/>
      <c r="N16" s="17"/>
      <c r="O16" s="17"/>
    </row>
    <row r="17" spans="1:22" x14ac:dyDescent="0.35">
      <c r="A17" s="17"/>
      <c r="F17" s="28">
        <v>6000</v>
      </c>
      <c r="G17" s="29"/>
      <c r="H17" s="29">
        <f>H6*F17+H5</f>
        <v>1413.3333333333333</v>
      </c>
      <c r="I17" s="29"/>
      <c r="J17" s="17"/>
      <c r="K17" s="17"/>
      <c r="L17" s="17"/>
      <c r="M17" s="17"/>
      <c r="N17" s="17"/>
      <c r="O17" s="17"/>
    </row>
    <row r="18" spans="1:22" x14ac:dyDescent="0.35">
      <c r="A18" s="17"/>
      <c r="F18" s="28">
        <v>7000</v>
      </c>
      <c r="G18" s="29"/>
      <c r="H18" s="29">
        <f>H6*F18+H5</f>
        <v>1401.6666666666665</v>
      </c>
      <c r="I18" s="29"/>
      <c r="J18" s="17"/>
      <c r="K18" s="17"/>
      <c r="L18" s="17"/>
      <c r="M18" s="17"/>
      <c r="N18" s="17"/>
      <c r="O18" s="17"/>
    </row>
    <row r="19" spans="1:22" x14ac:dyDescent="0.35">
      <c r="A19" s="17"/>
      <c r="F19" s="28">
        <v>8000</v>
      </c>
      <c r="G19" s="29"/>
      <c r="H19" s="29">
        <f>H6*F19+H5</f>
        <v>1390</v>
      </c>
      <c r="I19" s="29"/>
      <c r="J19" s="17"/>
      <c r="K19" s="17"/>
      <c r="L19" s="17"/>
      <c r="M19" s="17"/>
      <c r="N19" s="17"/>
      <c r="O19" s="17"/>
    </row>
    <row r="20" spans="1:22" x14ac:dyDescent="0.35">
      <c r="A20" s="17"/>
      <c r="F20" s="28">
        <v>9000</v>
      </c>
      <c r="G20" s="29"/>
      <c r="H20" s="29">
        <f>H6*F20+H5</f>
        <v>1378.3333333333333</v>
      </c>
      <c r="I20" s="29"/>
      <c r="J20" s="17"/>
      <c r="K20" s="17"/>
      <c r="L20" s="17"/>
      <c r="M20" s="17"/>
      <c r="N20" s="17"/>
      <c r="O20" s="17"/>
    </row>
    <row r="21" spans="1:22" x14ac:dyDescent="0.35">
      <c r="A21" s="17"/>
      <c r="F21" s="28">
        <v>10000</v>
      </c>
      <c r="G21" s="29"/>
      <c r="H21" s="29">
        <f>H6*F21+H5</f>
        <v>1366.6666666666665</v>
      </c>
      <c r="I21" s="29"/>
      <c r="J21" s="17"/>
      <c r="K21" s="17"/>
      <c r="L21" s="17"/>
      <c r="M21" s="17"/>
      <c r="N21" s="17"/>
      <c r="O21" s="17"/>
    </row>
    <row r="22" spans="1:22" x14ac:dyDescent="0.35">
      <c r="A22" s="17"/>
      <c r="F22" s="28">
        <v>11000</v>
      </c>
      <c r="G22" s="29"/>
      <c r="H22" s="29">
        <f>H6*F22+H5</f>
        <v>1355</v>
      </c>
      <c r="I22" s="29"/>
      <c r="J22" s="17"/>
      <c r="K22" s="17"/>
      <c r="L22" s="17"/>
      <c r="M22" s="17"/>
      <c r="N22" s="17"/>
      <c r="O22" s="17"/>
    </row>
    <row r="23" spans="1:22" x14ac:dyDescent="0.35">
      <c r="A23" s="17"/>
      <c r="F23" s="28">
        <v>12000</v>
      </c>
      <c r="G23" s="29"/>
      <c r="H23" s="29">
        <f>H6*F23+H5</f>
        <v>1343.3333333333333</v>
      </c>
      <c r="I23" s="29"/>
      <c r="J23" s="17"/>
      <c r="K23" s="17"/>
      <c r="L23" s="17"/>
      <c r="M23" s="17"/>
      <c r="N23" s="17"/>
      <c r="O23" s="17"/>
    </row>
    <row r="24" spans="1:22" x14ac:dyDescent="0.35">
      <c r="A24" s="17"/>
      <c r="F24" s="28">
        <v>15000</v>
      </c>
      <c r="G24" s="29"/>
      <c r="H24" s="29"/>
      <c r="I24" s="29"/>
      <c r="J24" s="17"/>
      <c r="K24" s="17"/>
      <c r="L24" s="17"/>
      <c r="M24" s="17"/>
      <c r="N24" s="17"/>
      <c r="O24" s="17"/>
    </row>
    <row r="25" spans="1:22" x14ac:dyDescent="0.35">
      <c r="A25" s="17"/>
      <c r="F25" s="28">
        <v>20000</v>
      </c>
      <c r="G25" s="29"/>
      <c r="H25" s="29">
        <v>1250</v>
      </c>
      <c r="I25" s="29">
        <f>H25</f>
        <v>1250</v>
      </c>
      <c r="J25" s="17"/>
      <c r="K25" s="17"/>
      <c r="L25" s="17"/>
      <c r="M25" s="17"/>
      <c r="N25" s="17"/>
      <c r="O25" s="17" t="s">
        <v>0</v>
      </c>
    </row>
    <row r="26" spans="1:22" x14ac:dyDescent="0.35">
      <c r="A26" s="17"/>
      <c r="F26" s="28">
        <v>25000</v>
      </c>
      <c r="G26" s="29"/>
      <c r="H26" s="29"/>
      <c r="I26" s="29"/>
      <c r="J26" s="17"/>
      <c r="K26" s="17"/>
      <c r="L26" s="17"/>
      <c r="M26" s="17"/>
      <c r="N26" s="17"/>
      <c r="O26" s="17"/>
    </row>
    <row r="27" spans="1:22" x14ac:dyDescent="0.35">
      <c r="A27" s="17"/>
      <c r="F27" s="28">
        <v>30000</v>
      </c>
      <c r="G27" s="29"/>
      <c r="H27" s="29"/>
      <c r="I27" s="29"/>
      <c r="J27" s="17"/>
      <c r="K27" s="17"/>
      <c r="L27" s="17"/>
      <c r="M27" s="17"/>
      <c r="N27" s="17"/>
      <c r="O27" s="17"/>
    </row>
    <row r="28" spans="1:22" x14ac:dyDescent="0.35">
      <c r="A28" s="17"/>
      <c r="F28" s="28">
        <v>35000</v>
      </c>
      <c r="G28" s="29"/>
      <c r="H28" s="29"/>
      <c r="I28" s="29"/>
      <c r="J28" s="17"/>
      <c r="K28" s="17"/>
      <c r="L28" s="17"/>
      <c r="M28" s="17"/>
      <c r="N28" s="17"/>
      <c r="O28" s="17"/>
    </row>
    <row r="29" spans="1:22" x14ac:dyDescent="0.35">
      <c r="A29" s="17"/>
      <c r="F29" s="28">
        <v>40000</v>
      </c>
      <c r="G29" s="29"/>
      <c r="H29" s="29"/>
      <c r="I29" s="29"/>
      <c r="J29" s="17"/>
      <c r="K29" s="17"/>
      <c r="L29" s="17"/>
      <c r="M29" s="17"/>
      <c r="N29" s="17"/>
      <c r="O29" s="17"/>
      <c r="U29" s="17"/>
      <c r="V29" s="17"/>
    </row>
    <row r="30" spans="1:22" x14ac:dyDescent="0.35">
      <c r="A30" s="17"/>
      <c r="F30" s="28">
        <v>45000</v>
      </c>
      <c r="G30" s="29"/>
      <c r="H30" s="29"/>
      <c r="I30" s="29"/>
      <c r="J30" s="17"/>
      <c r="K30" s="17"/>
      <c r="L30" s="17"/>
      <c r="M30" s="17"/>
      <c r="N30" s="17"/>
      <c r="O30" s="17"/>
      <c r="U30" s="17"/>
      <c r="V30" s="17"/>
    </row>
    <row r="31" spans="1:22" x14ac:dyDescent="0.35">
      <c r="A31" s="17"/>
      <c r="F31" s="28">
        <v>50000</v>
      </c>
      <c r="G31" s="29"/>
      <c r="H31" s="29"/>
      <c r="I31" s="29">
        <v>450</v>
      </c>
      <c r="J31" s="17"/>
      <c r="K31" s="17"/>
      <c r="L31" s="17"/>
      <c r="M31" s="17"/>
      <c r="N31" s="17"/>
      <c r="O31" s="17"/>
      <c r="U31" s="17"/>
      <c r="V31" s="17"/>
    </row>
    <row r="32" spans="1:22" x14ac:dyDescent="0.35">
      <c r="A32" s="17"/>
      <c r="F32" s="28">
        <v>55000</v>
      </c>
      <c r="G32" s="29"/>
      <c r="H32" s="29"/>
      <c r="I32" s="29"/>
      <c r="J32" s="17"/>
      <c r="K32" s="17"/>
      <c r="L32" s="17"/>
      <c r="M32" s="17"/>
      <c r="N32" s="17"/>
      <c r="O32" s="17"/>
      <c r="U32" s="17"/>
      <c r="V32" s="17"/>
    </row>
    <row r="33" spans="1:26" x14ac:dyDescent="0.35">
      <c r="A33" s="17"/>
      <c r="B33" s="30"/>
      <c r="C33" s="31"/>
      <c r="D33" s="31"/>
      <c r="E33" s="31"/>
      <c r="F33" s="17"/>
      <c r="G33" s="17"/>
      <c r="H33" s="17"/>
      <c r="I33" s="17"/>
      <c r="J33" s="17"/>
      <c r="K33" s="17"/>
      <c r="L33" s="17"/>
      <c r="M33" s="17"/>
      <c r="N33" s="17"/>
      <c r="O33" s="17"/>
      <c r="U33" s="17"/>
      <c r="V33" s="17"/>
    </row>
    <row r="34" spans="1:26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U34" s="17"/>
      <c r="V34" s="17"/>
    </row>
    <row r="35" spans="1:26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U35" s="17"/>
      <c r="V35" s="17"/>
    </row>
    <row r="36" spans="1:26" x14ac:dyDescent="0.35">
      <c r="A36" s="17"/>
      <c r="B36" s="30"/>
      <c r="C36" s="31"/>
      <c r="D36" s="31"/>
      <c r="E36" s="31"/>
      <c r="F36" s="17"/>
      <c r="G36" s="17"/>
      <c r="H36" s="17"/>
      <c r="I36" s="17"/>
      <c r="J36" s="17"/>
      <c r="K36" s="17"/>
      <c r="L36" s="17"/>
      <c r="M36" s="17"/>
      <c r="N36" s="17"/>
      <c r="O36" s="17"/>
      <c r="U36" s="17"/>
      <c r="V36" s="17"/>
    </row>
    <row r="37" spans="1:26" x14ac:dyDescent="0.35">
      <c r="A37" s="17"/>
      <c r="B37" s="3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U37" s="17"/>
      <c r="V37" s="17"/>
    </row>
    <row r="38" spans="1:26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35">
      <c r="A45" s="17"/>
      <c r="B45" s="20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3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3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3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3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3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3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3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3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3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3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3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3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3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3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3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3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3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3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3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3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3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3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3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3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3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3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3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3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3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3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3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3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3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3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3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3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3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3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3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3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3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3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3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3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3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3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3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3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3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3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3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3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3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3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3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3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3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3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3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3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3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3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3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3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3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3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3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3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3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3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3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3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3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3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3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3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3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3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3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3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3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3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3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3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3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3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3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3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3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3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3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3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3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3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3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3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3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3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3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3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3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3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3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3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3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3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3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3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3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3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3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3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3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3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3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3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3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3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3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3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3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3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3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3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3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3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3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3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3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3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3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3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3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3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3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3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3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3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3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3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3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3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3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3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3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3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3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3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3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3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3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3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3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3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3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3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3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3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3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3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3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3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3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3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3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3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3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3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3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3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3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3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3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3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3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3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3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3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3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3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3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3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3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3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3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3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3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3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3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3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3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3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3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3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3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3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3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3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3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3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3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3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3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3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3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3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3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3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3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3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3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3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3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3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3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3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3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3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3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3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3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3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3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3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3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3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3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3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3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3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3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3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3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3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3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3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3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3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3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3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3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3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3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3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3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3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3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3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3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3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3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3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3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3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3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3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3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3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3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3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3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3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3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3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3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3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3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3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3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3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3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3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3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3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3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3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3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3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3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3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3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3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3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3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3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3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3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3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3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3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3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3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3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3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3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3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3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3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3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3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3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3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3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3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3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3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3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3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3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3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3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3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3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3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3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3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3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3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3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3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3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3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3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3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3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3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3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3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3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3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3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3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3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3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3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3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3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3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3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3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3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3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3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3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3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3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3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3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3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3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3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3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3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3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3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3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3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3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3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3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3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3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3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3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3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3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3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3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3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3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3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3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3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3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3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3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3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3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W998" s="17"/>
      <c r="X998" s="17"/>
      <c r="Y998" s="17"/>
      <c r="Z998" s="17"/>
    </row>
    <row r="999" spans="1:26" x14ac:dyDescent="0.3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W999" s="17"/>
      <c r="X999" s="17"/>
      <c r="Y999" s="17"/>
      <c r="Z999" s="17"/>
    </row>
    <row r="1000" spans="1:26" x14ac:dyDescent="0.3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W1000" s="17"/>
      <c r="X1000" s="17"/>
      <c r="Y1000" s="17"/>
      <c r="Z1000" s="17"/>
    </row>
    <row r="1001" spans="1:26" x14ac:dyDescent="0.3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W1001" s="17"/>
      <c r="X1001" s="17"/>
      <c r="Y1001" s="17"/>
      <c r="Z1001" s="17"/>
    </row>
    <row r="1002" spans="1:26" x14ac:dyDescent="0.3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W1002" s="17"/>
      <c r="X1002" s="17"/>
      <c r="Y1002" s="17"/>
      <c r="Z1002" s="17"/>
    </row>
    <row r="1003" spans="1:26" x14ac:dyDescent="0.3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W1003" s="17"/>
      <c r="X1003" s="17"/>
      <c r="Y1003" s="17"/>
      <c r="Z1003" s="17"/>
    </row>
    <row r="1004" spans="1:26" x14ac:dyDescent="0.3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W1004" s="17"/>
      <c r="X1004" s="17"/>
      <c r="Y1004" s="17"/>
      <c r="Z1004" s="17"/>
    </row>
    <row r="1005" spans="1:26" x14ac:dyDescent="0.3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W1005" s="17"/>
      <c r="X1005" s="17"/>
      <c r="Y1005" s="17"/>
      <c r="Z1005" s="17"/>
    </row>
    <row r="1006" spans="1:26" x14ac:dyDescent="0.35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W1006" s="17"/>
      <c r="X1006" s="17"/>
      <c r="Y1006" s="17"/>
      <c r="Z1006" s="1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1"/>
  <sheetViews>
    <sheetView showGridLines="0" workbookViewId="0">
      <selection activeCell="G18" sqref="G18"/>
    </sheetView>
  </sheetViews>
  <sheetFormatPr defaultRowHeight="15.6" x14ac:dyDescent="0.35"/>
  <cols>
    <col min="1" max="1" width="2.1796875" customWidth="1"/>
    <col min="2" max="2" width="13.453125" customWidth="1"/>
    <col min="6" max="6" width="9" bestFit="1" customWidth="1"/>
  </cols>
  <sheetData>
    <row r="2" spans="2:12" ht="26.4" x14ac:dyDescent="0.6">
      <c r="B2" s="3" t="s">
        <v>32</v>
      </c>
    </row>
    <row r="4" spans="2:12" x14ac:dyDescent="0.35">
      <c r="B4" s="27" t="s">
        <v>8</v>
      </c>
      <c r="C4" s="27" t="s">
        <v>9</v>
      </c>
      <c r="F4" s="56" t="s">
        <v>14</v>
      </c>
    </row>
    <row r="5" spans="2:12" x14ac:dyDescent="0.35">
      <c r="B5" s="29">
        <v>8000</v>
      </c>
      <c r="C5" s="28">
        <v>175</v>
      </c>
      <c r="F5" s="56">
        <v>7525</v>
      </c>
    </row>
    <row r="6" spans="2:12" x14ac:dyDescent="0.35">
      <c r="B6" s="29">
        <v>5000</v>
      </c>
      <c r="C6" s="28">
        <v>10500</v>
      </c>
    </row>
    <row r="9" spans="2:12" x14ac:dyDescent="0.35">
      <c r="B9" s="27" t="s">
        <v>1</v>
      </c>
      <c r="C9" s="29">
        <f>INTERCEPT(C5:C6,B5:B6)</f>
        <v>27708.333333333336</v>
      </c>
      <c r="F9" s="56" t="s">
        <v>9</v>
      </c>
      <c r="L9" s="1"/>
    </row>
    <row r="10" spans="2:12" x14ac:dyDescent="0.35">
      <c r="B10" s="27" t="s">
        <v>2</v>
      </c>
      <c r="C10" s="27">
        <f>SLOPE(C5:C6,B5:B6)</f>
        <v>-3.4416666666666669</v>
      </c>
      <c r="F10" s="57">
        <f>(C10*F5)+C9</f>
        <v>1809.7916666666679</v>
      </c>
      <c r="G10" s="55"/>
      <c r="L10" s="1"/>
    </row>
    <row r="11" spans="2:12" x14ac:dyDescent="0.35">
      <c r="B11" s="38"/>
      <c r="C11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M25"/>
  <sheetViews>
    <sheetView showGridLines="0" tabSelected="1" zoomScale="70" zoomScaleNormal="70" workbookViewId="0">
      <selection activeCell="F62" sqref="F62"/>
    </sheetView>
  </sheetViews>
  <sheetFormatPr defaultColWidth="12.6328125" defaultRowHeight="15.6" x14ac:dyDescent="0.35"/>
  <cols>
    <col min="1" max="1" width="0.90625" customWidth="1"/>
    <col min="2" max="2" width="16.08984375" customWidth="1"/>
    <col min="3" max="3" width="15.08984375" customWidth="1"/>
    <col min="4" max="4" width="14.453125" customWidth="1"/>
    <col min="5" max="5" width="14.54296875" customWidth="1"/>
    <col min="6" max="6" width="12.36328125" customWidth="1"/>
    <col min="7" max="7" width="11.81640625" customWidth="1"/>
    <col min="8" max="8" width="12.36328125" customWidth="1"/>
    <col min="9" max="9" width="14.81640625" customWidth="1"/>
    <col min="10" max="10" width="14.08984375" customWidth="1"/>
    <col min="11" max="11" width="10.90625" customWidth="1"/>
    <col min="12" max="12" width="8.90625" customWidth="1"/>
    <col min="13" max="13" width="15.26953125" customWidth="1"/>
    <col min="14" max="21" width="8.90625" customWidth="1"/>
    <col min="22" max="22" width="11.453125" customWidth="1"/>
    <col min="23" max="27" width="8.90625" customWidth="1"/>
  </cols>
  <sheetData>
    <row r="2" spans="2:10" ht="26.4" x14ac:dyDescent="0.6">
      <c r="B2" s="3" t="s">
        <v>13</v>
      </c>
    </row>
    <row r="4" spans="2:10" s="32" customFormat="1" x14ac:dyDescent="0.35">
      <c r="B4" s="35"/>
      <c r="C4" s="35" t="s">
        <v>27</v>
      </c>
      <c r="D4" s="35" t="s">
        <v>4</v>
      </c>
      <c r="E4" s="35" t="s">
        <v>28</v>
      </c>
    </row>
    <row r="5" spans="2:10" ht="21" customHeight="1" x14ac:dyDescent="0.35">
      <c r="B5" s="35" t="s">
        <v>26</v>
      </c>
      <c r="C5" s="49">
        <v>2000</v>
      </c>
      <c r="D5" s="49">
        <v>10000</v>
      </c>
      <c r="E5" s="49">
        <v>12000</v>
      </c>
    </row>
    <row r="7" spans="2:10" x14ac:dyDescent="0.35">
      <c r="B7" s="4" t="s">
        <v>25</v>
      </c>
      <c r="E7" s="4" t="s">
        <v>31</v>
      </c>
    </row>
    <row r="8" spans="2:10" s="32" customFormat="1" ht="29.25" customHeight="1" x14ac:dyDescent="0.35">
      <c r="B8" s="35" t="s">
        <v>24</v>
      </c>
      <c r="C8" s="50">
        <v>12000</v>
      </c>
      <c r="E8" s="35" t="s">
        <v>14</v>
      </c>
      <c r="F8" s="40">
        <v>7525</v>
      </c>
    </row>
    <row r="9" spans="2:10" s="32" customFormat="1" ht="31.2" x14ac:dyDescent="0.35">
      <c r="B9" s="36" t="s">
        <v>29</v>
      </c>
      <c r="C9" s="50">
        <v>6000</v>
      </c>
      <c r="E9" s="35" t="s">
        <v>9</v>
      </c>
      <c r="F9" s="35">
        <v>1800</v>
      </c>
      <c r="H9"/>
    </row>
    <row r="12" spans="2:10" s="32" customFormat="1" ht="31.2" x14ac:dyDescent="0.35">
      <c r="B12" s="33" t="s">
        <v>3</v>
      </c>
      <c r="C12" s="33" t="s">
        <v>11</v>
      </c>
      <c r="D12" s="33" t="s">
        <v>12</v>
      </c>
      <c r="E12" s="34" t="s">
        <v>30</v>
      </c>
      <c r="F12" s="33" t="s">
        <v>7</v>
      </c>
      <c r="G12" s="33" t="s">
        <v>5</v>
      </c>
      <c r="H12" s="33" t="s">
        <v>6</v>
      </c>
      <c r="I12" s="33" t="s">
        <v>10</v>
      </c>
      <c r="J12" s="54"/>
    </row>
    <row r="13" spans="2:10" ht="20.25" customHeight="1" x14ac:dyDescent="0.35">
      <c r="B13" s="6">
        <v>1</v>
      </c>
      <c r="C13" s="5">
        <v>1450</v>
      </c>
      <c r="D13" s="5">
        <f>C13+C$9</f>
        <v>7450</v>
      </c>
      <c r="E13" s="2">
        <v>0</v>
      </c>
      <c r="F13" s="5">
        <f>D13*B13+E13*12000</f>
        <v>7450</v>
      </c>
      <c r="G13" s="5">
        <f>F$8*B13</f>
        <v>7525</v>
      </c>
      <c r="H13" s="5">
        <f>G13-F13</f>
        <v>75</v>
      </c>
      <c r="I13" s="39">
        <f>H13/F13</f>
        <v>1.0067114093959731E-2</v>
      </c>
      <c r="J13" s="53"/>
    </row>
    <row r="14" spans="2:10" ht="20.25" customHeight="1" x14ac:dyDescent="0.35">
      <c r="B14" s="6">
        <v>1000</v>
      </c>
      <c r="C14" s="5">
        <v>1445</v>
      </c>
      <c r="D14" s="5">
        <f>C14+C$9</f>
        <v>7445</v>
      </c>
      <c r="E14" s="2">
        <v>0</v>
      </c>
      <c r="F14" s="5">
        <f>(D14*B14)+(E14*12000)</f>
        <v>7445000</v>
      </c>
      <c r="G14" s="5">
        <f>F$8*B14</f>
        <v>7525000</v>
      </c>
      <c r="H14" s="5">
        <f>G14-F14</f>
        <v>80000</v>
      </c>
      <c r="I14" s="39">
        <f t="shared" ref="I14:I25" si="0">H14/F14</f>
        <v>1.0745466756212223E-2</v>
      </c>
    </row>
    <row r="15" spans="2:10" ht="20.25" customHeight="1" x14ac:dyDescent="0.35">
      <c r="B15" s="6">
        <v>2000</v>
      </c>
      <c r="C15" s="5">
        <v>1440</v>
      </c>
      <c r="D15" s="5">
        <f t="shared" ref="D15:D22" si="1">C15+C$9</f>
        <v>7440</v>
      </c>
      <c r="E15" s="2">
        <v>0</v>
      </c>
      <c r="F15" s="5">
        <f>(D15*B15)+(E15*12000)</f>
        <v>14880000</v>
      </c>
      <c r="G15" s="5">
        <f t="shared" ref="G15:G25" si="2">F$8*B15</f>
        <v>15050000</v>
      </c>
      <c r="H15" s="5">
        <f t="shared" ref="H14:H25" si="3">G15-F15</f>
        <v>170000</v>
      </c>
      <c r="I15" s="39">
        <f t="shared" si="0"/>
        <v>1.1424731182795699E-2</v>
      </c>
    </row>
    <row r="16" spans="2:10" ht="20.25" customHeight="1" x14ac:dyDescent="0.35">
      <c r="B16" s="6">
        <v>3000</v>
      </c>
      <c r="C16" s="5">
        <v>1435</v>
      </c>
      <c r="D16" s="5">
        <f t="shared" si="1"/>
        <v>7435</v>
      </c>
      <c r="E16" s="2">
        <v>1</v>
      </c>
      <c r="F16" s="5">
        <f>(D16*B16)+(E16*12000)</f>
        <v>22317000</v>
      </c>
      <c r="G16" s="5">
        <f t="shared" si="2"/>
        <v>22575000</v>
      </c>
      <c r="H16" s="5">
        <f t="shared" si="3"/>
        <v>258000</v>
      </c>
      <c r="I16" s="39">
        <f t="shared" si="0"/>
        <v>1.1560693641618497E-2</v>
      </c>
    </row>
    <row r="17" spans="2:13" ht="20.25" customHeight="1" x14ac:dyDescent="0.35">
      <c r="B17" s="6">
        <v>4000</v>
      </c>
      <c r="C17" s="5">
        <v>1430</v>
      </c>
      <c r="D17" s="5">
        <f t="shared" si="1"/>
        <v>7430</v>
      </c>
      <c r="E17" s="2">
        <v>2</v>
      </c>
      <c r="F17" s="5">
        <f>(D17*B17)+(E17*12000)</f>
        <v>29744000</v>
      </c>
      <c r="G17" s="5">
        <f t="shared" si="2"/>
        <v>30100000</v>
      </c>
      <c r="H17" s="5">
        <f t="shared" si="3"/>
        <v>356000</v>
      </c>
      <c r="I17" s="39">
        <f t="shared" si="0"/>
        <v>1.1968800430338891E-2</v>
      </c>
      <c r="M17" s="53"/>
    </row>
    <row r="18" spans="2:13" ht="19.8" customHeight="1" x14ac:dyDescent="0.35">
      <c r="B18" s="6">
        <v>5000</v>
      </c>
      <c r="C18" s="5">
        <v>1425</v>
      </c>
      <c r="D18" s="5">
        <f t="shared" si="1"/>
        <v>7425</v>
      </c>
      <c r="E18" s="2">
        <v>2</v>
      </c>
      <c r="F18" s="5">
        <f>(D18*B18)+(E18*12000)</f>
        <v>37149000</v>
      </c>
      <c r="G18" s="5">
        <f t="shared" si="2"/>
        <v>37625000</v>
      </c>
      <c r="H18" s="5">
        <f t="shared" si="3"/>
        <v>476000</v>
      </c>
      <c r="I18" s="39">
        <f t="shared" si="0"/>
        <v>1.2813265498398342E-2</v>
      </c>
    </row>
    <row r="19" spans="2:13" ht="20.25" customHeight="1" x14ac:dyDescent="0.35">
      <c r="B19" s="6">
        <v>6000</v>
      </c>
      <c r="C19" s="5">
        <v>1413</v>
      </c>
      <c r="D19" s="5">
        <f t="shared" si="1"/>
        <v>7413</v>
      </c>
      <c r="E19" s="2">
        <v>3</v>
      </c>
      <c r="F19" s="5">
        <f>(D19*B19)+(E19*12000)</f>
        <v>44514000</v>
      </c>
      <c r="G19" s="5">
        <f t="shared" si="2"/>
        <v>45150000</v>
      </c>
      <c r="H19" s="5">
        <f t="shared" si="3"/>
        <v>636000</v>
      </c>
      <c r="I19" s="39">
        <f t="shared" si="0"/>
        <v>1.4287639843644695E-2</v>
      </c>
    </row>
    <row r="20" spans="2:13" ht="20.25" customHeight="1" x14ac:dyDescent="0.35">
      <c r="B20" s="6">
        <v>7000</v>
      </c>
      <c r="C20" s="5">
        <v>1402</v>
      </c>
      <c r="D20" s="5">
        <f t="shared" si="1"/>
        <v>7402</v>
      </c>
      <c r="E20" s="2">
        <v>3</v>
      </c>
      <c r="F20" s="5">
        <f>(D20*B20)+(E20*12000)</f>
        <v>51850000</v>
      </c>
      <c r="G20" s="5">
        <f t="shared" si="2"/>
        <v>52675000</v>
      </c>
      <c r="H20" s="5">
        <f t="shared" si="3"/>
        <v>825000</v>
      </c>
      <c r="I20" s="39">
        <f t="shared" si="0"/>
        <v>1.5911282545805209E-2</v>
      </c>
    </row>
    <row r="21" spans="2:13" ht="19.2" customHeight="1" x14ac:dyDescent="0.35">
      <c r="B21" s="6">
        <v>8000</v>
      </c>
      <c r="C21" s="5">
        <v>1390</v>
      </c>
      <c r="D21" s="5">
        <f t="shared" si="1"/>
        <v>7390</v>
      </c>
      <c r="E21" s="2">
        <v>4</v>
      </c>
      <c r="F21" s="5">
        <f>(D21*B21)+(E21*12000)</f>
        <v>59168000</v>
      </c>
      <c r="G21" s="5">
        <f t="shared" si="2"/>
        <v>60200000</v>
      </c>
      <c r="H21" s="5">
        <f t="shared" si="3"/>
        <v>1032000</v>
      </c>
      <c r="I21" s="39">
        <f t="shared" si="0"/>
        <v>1.7441860465116279E-2</v>
      </c>
    </row>
    <row r="22" spans="2:13" ht="19.8" customHeight="1" x14ac:dyDescent="0.35">
      <c r="B22" s="6">
        <v>9000</v>
      </c>
      <c r="C22" s="5">
        <v>1378</v>
      </c>
      <c r="D22" s="5">
        <f t="shared" si="1"/>
        <v>7378</v>
      </c>
      <c r="E22" s="2">
        <v>4</v>
      </c>
      <c r="F22" s="5">
        <f>(D22*B22)+(E22*12000)</f>
        <v>66450000</v>
      </c>
      <c r="G22" s="5">
        <f t="shared" si="2"/>
        <v>67725000</v>
      </c>
      <c r="H22" s="5">
        <f t="shared" si="3"/>
        <v>1275000</v>
      </c>
      <c r="I22" s="39">
        <f t="shared" si="0"/>
        <v>1.9187358916478554E-2</v>
      </c>
    </row>
    <row r="23" spans="2:13" ht="20.399999999999999" customHeight="1" x14ac:dyDescent="0.35">
      <c r="B23" s="6">
        <v>10000</v>
      </c>
      <c r="C23" s="5">
        <v>1367</v>
      </c>
      <c r="D23" s="5">
        <f>C23+C$9</f>
        <v>7367</v>
      </c>
      <c r="E23" s="2">
        <v>5</v>
      </c>
      <c r="F23" s="5">
        <f>(D23*B23)+(E23*12000)</f>
        <v>73730000</v>
      </c>
      <c r="G23" s="5">
        <f t="shared" si="2"/>
        <v>75250000</v>
      </c>
      <c r="H23" s="5">
        <f t="shared" si="3"/>
        <v>1520000</v>
      </c>
      <c r="I23" s="39">
        <f t="shared" si="0"/>
        <v>2.0615760206157602E-2</v>
      </c>
    </row>
    <row r="24" spans="2:13" ht="21.6" customHeight="1" x14ac:dyDescent="0.35">
      <c r="B24" s="6">
        <v>11000</v>
      </c>
      <c r="C24" s="5">
        <v>1355</v>
      </c>
      <c r="D24" s="5">
        <f>C24+C$9</f>
        <v>7355</v>
      </c>
      <c r="E24" s="2">
        <v>5</v>
      </c>
      <c r="F24" s="5">
        <f>(D24*B24)+(E24*12000)</f>
        <v>80965000</v>
      </c>
      <c r="G24" s="5">
        <f t="shared" si="2"/>
        <v>82775000</v>
      </c>
      <c r="H24" s="5">
        <f t="shared" si="3"/>
        <v>1810000</v>
      </c>
      <c r="I24" s="39">
        <f t="shared" si="0"/>
        <v>2.2355338726610264E-2</v>
      </c>
    </row>
    <row r="25" spans="2:13" ht="21" customHeight="1" x14ac:dyDescent="0.35">
      <c r="B25" s="6">
        <v>12000</v>
      </c>
      <c r="C25" s="5">
        <v>1343</v>
      </c>
      <c r="D25" s="5">
        <f t="shared" ref="D25" si="4">C25+C$9</f>
        <v>7343</v>
      </c>
      <c r="E25" s="2">
        <v>6</v>
      </c>
      <c r="F25" s="5">
        <f>(D25*B25)+(E25*12000)</f>
        <v>88188000</v>
      </c>
      <c r="G25" s="5">
        <f t="shared" si="2"/>
        <v>90300000</v>
      </c>
      <c r="H25" s="5">
        <f t="shared" si="3"/>
        <v>2112000</v>
      </c>
      <c r="I25" s="39">
        <f t="shared" si="0"/>
        <v>2.3948836576404953E-2</v>
      </c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Aakash Patil</cp:lastModifiedBy>
  <dcterms:created xsi:type="dcterms:W3CDTF">2003-11-13T08:17:49Z</dcterms:created>
  <dcterms:modified xsi:type="dcterms:W3CDTF">2023-08-06T07:39:07Z</dcterms:modified>
</cp:coreProperties>
</file>