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akashkumar/Desktop/Simplilearn/Excel (2)/My Projects/Project 2/"/>
    </mc:Choice>
  </mc:AlternateContent>
  <xr:revisionPtr revIDLastSave="0" documentId="13_ncr:1_{EC4D182F-8BC9-9B47-B647-7731C37E09ED}" xr6:coauthVersionLast="47" xr6:coauthVersionMax="47" xr10:uidLastSave="{00000000-0000-0000-0000-000000000000}"/>
  <bookViews>
    <workbookView xWindow="0" yWindow="500" windowWidth="28800" windowHeight="16440" activeTab="10" xr2:uid="{E39F1B53-3127-4D6C-88BD-079CCE5E8692}"/>
  </bookViews>
  <sheets>
    <sheet name="tips" sheetId="1" r:id="rId1"/>
    <sheet name="Sex" sheetId="9" r:id="rId2"/>
    <sheet name="Smoker" sheetId="10" r:id="rId3"/>
    <sheet name="Day" sheetId="11" r:id="rId4"/>
    <sheet name="Time" sheetId="12" r:id="rId5"/>
    <sheet name="Size" sheetId="13" r:id="rId6"/>
    <sheet name="Total_bill" sheetId="15" r:id="rId7"/>
    <sheet name="Working Sheet 1" sheetId="2" r:id="rId8"/>
    <sheet name="Multi Linear Regression Model" sheetId="20" r:id="rId9"/>
    <sheet name="MLR 2 - Tips Predictor" sheetId="21" r:id="rId10"/>
    <sheet name="Actual vs Predictive Tips &amp;RMSE" sheetId="19" r:id="rId11"/>
  </sheets>
  <definedNames>
    <definedName name="_xlnm._FilterDatabase" localSheetId="0" hidden="1">tips!$A$1:$G$245</definedName>
    <definedName name="_xlnm._FilterDatabase" localSheetId="7" hidden="1">'Working Sheet 1'!$A$1:$G$246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tips!$G$2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9" l="1"/>
  <c r="E10" i="19"/>
  <c r="F10" i="19" s="1"/>
  <c r="H10" i="19" s="1"/>
  <c r="E90" i="19"/>
  <c r="F90" i="19" s="1"/>
  <c r="H90" i="19" s="1"/>
  <c r="E175" i="19"/>
  <c r="F175" i="19" s="1"/>
  <c r="H175" i="19" s="1"/>
  <c r="D3" i="19"/>
  <c r="E3" i="19" s="1"/>
  <c r="F3" i="19" s="1"/>
  <c r="H3" i="19" s="1"/>
  <c r="D4" i="19"/>
  <c r="E4" i="19" s="1"/>
  <c r="D5" i="19"/>
  <c r="E5" i="19" s="1"/>
  <c r="D6" i="19"/>
  <c r="E6" i="19" s="1"/>
  <c r="D7" i="19"/>
  <c r="E7" i="19" s="1"/>
  <c r="F7" i="19" s="1"/>
  <c r="H7" i="19" s="1"/>
  <c r="D8" i="19"/>
  <c r="E8" i="19" s="1"/>
  <c r="F8" i="19" s="1"/>
  <c r="H8" i="19" s="1"/>
  <c r="D9" i="19"/>
  <c r="E9" i="19" s="1"/>
  <c r="F9" i="19" s="1"/>
  <c r="H9" i="19" s="1"/>
  <c r="D10" i="19"/>
  <c r="D11" i="19"/>
  <c r="E11" i="19" s="1"/>
  <c r="F11" i="19" s="1"/>
  <c r="H11" i="19" s="1"/>
  <c r="D12" i="19"/>
  <c r="E12" i="19" s="1"/>
  <c r="D13" i="19"/>
  <c r="E13" i="19" s="1"/>
  <c r="D14" i="19"/>
  <c r="E14" i="19" s="1"/>
  <c r="D15" i="19"/>
  <c r="E15" i="19" s="1"/>
  <c r="F15" i="19" s="1"/>
  <c r="H15" i="19" s="1"/>
  <c r="D16" i="19"/>
  <c r="E16" i="19" s="1"/>
  <c r="F16" i="19" s="1"/>
  <c r="H16" i="19" s="1"/>
  <c r="D17" i="19"/>
  <c r="E17" i="19" s="1"/>
  <c r="F17" i="19" s="1"/>
  <c r="H17" i="19" s="1"/>
  <c r="D18" i="19"/>
  <c r="E18" i="19" s="1"/>
  <c r="F18" i="19" s="1"/>
  <c r="H18" i="19" s="1"/>
  <c r="D19" i="19"/>
  <c r="E19" i="19" s="1"/>
  <c r="F19" i="19" s="1"/>
  <c r="H19" i="19" s="1"/>
  <c r="D20" i="19"/>
  <c r="E20" i="19" s="1"/>
  <c r="D21" i="19"/>
  <c r="E21" i="19" s="1"/>
  <c r="D22" i="19"/>
  <c r="E22" i="19" s="1"/>
  <c r="D23" i="19"/>
  <c r="E23" i="19" s="1"/>
  <c r="F23" i="19" s="1"/>
  <c r="H23" i="19" s="1"/>
  <c r="D24" i="19"/>
  <c r="E24" i="19" s="1"/>
  <c r="F24" i="19" s="1"/>
  <c r="H24" i="19" s="1"/>
  <c r="D25" i="19"/>
  <c r="E25" i="19" s="1"/>
  <c r="F25" i="19" s="1"/>
  <c r="H25" i="19" s="1"/>
  <c r="D26" i="19"/>
  <c r="E26" i="19" s="1"/>
  <c r="D27" i="19"/>
  <c r="E27" i="19" s="1"/>
  <c r="F27" i="19" s="1"/>
  <c r="H27" i="19" s="1"/>
  <c r="D28" i="19"/>
  <c r="E28" i="19" s="1"/>
  <c r="D29" i="19"/>
  <c r="E29" i="19" s="1"/>
  <c r="D30" i="19"/>
  <c r="E30" i="19" s="1"/>
  <c r="D31" i="19"/>
  <c r="E31" i="19" s="1"/>
  <c r="D32" i="19"/>
  <c r="E32" i="19" s="1"/>
  <c r="F32" i="19" s="1"/>
  <c r="H32" i="19" s="1"/>
  <c r="D33" i="19"/>
  <c r="E33" i="19" s="1"/>
  <c r="F33" i="19" s="1"/>
  <c r="H33" i="19" s="1"/>
  <c r="D34" i="19"/>
  <c r="E34" i="19" s="1"/>
  <c r="F34" i="19" s="1"/>
  <c r="H34" i="19" s="1"/>
  <c r="D35" i="19"/>
  <c r="E35" i="19" s="1"/>
  <c r="F35" i="19" s="1"/>
  <c r="H35" i="19" s="1"/>
  <c r="D36" i="19"/>
  <c r="E36" i="19" s="1"/>
  <c r="D37" i="19"/>
  <c r="E37" i="19" s="1"/>
  <c r="D38" i="19"/>
  <c r="E38" i="19" s="1"/>
  <c r="D39" i="19"/>
  <c r="E39" i="19" s="1"/>
  <c r="F39" i="19" s="1"/>
  <c r="H39" i="19" s="1"/>
  <c r="D40" i="19"/>
  <c r="E40" i="19" s="1"/>
  <c r="F40" i="19" s="1"/>
  <c r="H40" i="19" s="1"/>
  <c r="D41" i="19"/>
  <c r="E41" i="19" s="1"/>
  <c r="F41" i="19" s="1"/>
  <c r="H41" i="19" s="1"/>
  <c r="D42" i="19"/>
  <c r="E42" i="19" s="1"/>
  <c r="D43" i="19"/>
  <c r="E43" i="19" s="1"/>
  <c r="F43" i="19" s="1"/>
  <c r="H43" i="19" s="1"/>
  <c r="D44" i="19"/>
  <c r="E44" i="19" s="1"/>
  <c r="D45" i="19"/>
  <c r="E45" i="19" s="1"/>
  <c r="D46" i="19"/>
  <c r="E46" i="19" s="1"/>
  <c r="D47" i="19"/>
  <c r="E47" i="19" s="1"/>
  <c r="F47" i="19" s="1"/>
  <c r="H47" i="19" s="1"/>
  <c r="D48" i="19"/>
  <c r="E48" i="19" s="1"/>
  <c r="F48" i="19" s="1"/>
  <c r="H48" i="19" s="1"/>
  <c r="D49" i="19"/>
  <c r="E49" i="19" s="1"/>
  <c r="F49" i="19" s="1"/>
  <c r="H49" i="19" s="1"/>
  <c r="D50" i="19"/>
  <c r="E50" i="19" s="1"/>
  <c r="F50" i="19" s="1"/>
  <c r="H50" i="19" s="1"/>
  <c r="D51" i="19"/>
  <c r="E51" i="19" s="1"/>
  <c r="F51" i="19" s="1"/>
  <c r="H51" i="19" s="1"/>
  <c r="D52" i="19"/>
  <c r="E52" i="19" s="1"/>
  <c r="D53" i="19"/>
  <c r="E53" i="19" s="1"/>
  <c r="D54" i="19"/>
  <c r="E54" i="19" s="1"/>
  <c r="D55" i="19"/>
  <c r="E55" i="19" s="1"/>
  <c r="F55" i="19" s="1"/>
  <c r="H55" i="19" s="1"/>
  <c r="D56" i="19"/>
  <c r="E56" i="19" s="1"/>
  <c r="F56" i="19" s="1"/>
  <c r="H56" i="19" s="1"/>
  <c r="D57" i="19"/>
  <c r="E57" i="19" s="1"/>
  <c r="F57" i="19" s="1"/>
  <c r="H57" i="19" s="1"/>
  <c r="D58" i="19"/>
  <c r="E58" i="19" s="1"/>
  <c r="D59" i="19"/>
  <c r="E59" i="19" s="1"/>
  <c r="F59" i="19" s="1"/>
  <c r="H59" i="19" s="1"/>
  <c r="D60" i="19"/>
  <c r="E60" i="19" s="1"/>
  <c r="D61" i="19"/>
  <c r="E61" i="19" s="1"/>
  <c r="D62" i="19"/>
  <c r="E62" i="19" s="1"/>
  <c r="D63" i="19"/>
  <c r="E63" i="19" s="1"/>
  <c r="D64" i="19"/>
  <c r="E64" i="19" s="1"/>
  <c r="F64" i="19" s="1"/>
  <c r="H64" i="19" s="1"/>
  <c r="D65" i="19"/>
  <c r="E65" i="19" s="1"/>
  <c r="F65" i="19" s="1"/>
  <c r="H65" i="19" s="1"/>
  <c r="D66" i="19"/>
  <c r="E66" i="19" s="1"/>
  <c r="F66" i="19" s="1"/>
  <c r="H66" i="19" s="1"/>
  <c r="D67" i="19"/>
  <c r="E67" i="19" s="1"/>
  <c r="F67" i="19" s="1"/>
  <c r="H67" i="19" s="1"/>
  <c r="D68" i="19"/>
  <c r="E68" i="19" s="1"/>
  <c r="D69" i="19"/>
  <c r="E69" i="19" s="1"/>
  <c r="D70" i="19"/>
  <c r="E70" i="19" s="1"/>
  <c r="D71" i="19"/>
  <c r="E71" i="19" s="1"/>
  <c r="F71" i="19" s="1"/>
  <c r="H71" i="19" s="1"/>
  <c r="D72" i="19"/>
  <c r="E72" i="19" s="1"/>
  <c r="F72" i="19" s="1"/>
  <c r="H72" i="19" s="1"/>
  <c r="D73" i="19"/>
  <c r="E73" i="19" s="1"/>
  <c r="F73" i="19" s="1"/>
  <c r="H73" i="19" s="1"/>
  <c r="D74" i="19"/>
  <c r="E74" i="19" s="1"/>
  <c r="D75" i="19"/>
  <c r="E75" i="19" s="1"/>
  <c r="F75" i="19" s="1"/>
  <c r="H75" i="19" s="1"/>
  <c r="D76" i="19"/>
  <c r="E76" i="19" s="1"/>
  <c r="D77" i="19"/>
  <c r="E77" i="19" s="1"/>
  <c r="D78" i="19"/>
  <c r="E78" i="19" s="1"/>
  <c r="D79" i="19"/>
  <c r="E79" i="19" s="1"/>
  <c r="F79" i="19" s="1"/>
  <c r="H79" i="19" s="1"/>
  <c r="D80" i="19"/>
  <c r="E80" i="19" s="1"/>
  <c r="F80" i="19" s="1"/>
  <c r="H80" i="19" s="1"/>
  <c r="D81" i="19"/>
  <c r="E81" i="19" s="1"/>
  <c r="F81" i="19" s="1"/>
  <c r="H81" i="19" s="1"/>
  <c r="D82" i="19"/>
  <c r="E82" i="19" s="1"/>
  <c r="F82" i="19" s="1"/>
  <c r="H82" i="19" s="1"/>
  <c r="D83" i="19"/>
  <c r="E83" i="19" s="1"/>
  <c r="F83" i="19" s="1"/>
  <c r="H83" i="19" s="1"/>
  <c r="D84" i="19"/>
  <c r="E84" i="19" s="1"/>
  <c r="D85" i="19"/>
  <c r="E85" i="19" s="1"/>
  <c r="D86" i="19"/>
  <c r="E86" i="19" s="1"/>
  <c r="D87" i="19"/>
  <c r="E87" i="19" s="1"/>
  <c r="F87" i="19" s="1"/>
  <c r="H87" i="19" s="1"/>
  <c r="D88" i="19"/>
  <c r="E88" i="19" s="1"/>
  <c r="F88" i="19" s="1"/>
  <c r="H88" i="19" s="1"/>
  <c r="D89" i="19"/>
  <c r="E89" i="19" s="1"/>
  <c r="F89" i="19" s="1"/>
  <c r="H89" i="19" s="1"/>
  <c r="D90" i="19"/>
  <c r="D91" i="19"/>
  <c r="E91" i="19" s="1"/>
  <c r="F91" i="19" s="1"/>
  <c r="H91" i="19" s="1"/>
  <c r="D92" i="19"/>
  <c r="E92" i="19" s="1"/>
  <c r="D93" i="19"/>
  <c r="E93" i="19" s="1"/>
  <c r="D94" i="19"/>
  <c r="E94" i="19" s="1"/>
  <c r="D95" i="19"/>
  <c r="E95" i="19" s="1"/>
  <c r="D96" i="19"/>
  <c r="E96" i="19" s="1"/>
  <c r="F96" i="19" s="1"/>
  <c r="H96" i="19" s="1"/>
  <c r="D97" i="19"/>
  <c r="E97" i="19" s="1"/>
  <c r="F97" i="19" s="1"/>
  <c r="H97" i="19" s="1"/>
  <c r="D98" i="19"/>
  <c r="E98" i="19" s="1"/>
  <c r="F98" i="19" s="1"/>
  <c r="H98" i="19" s="1"/>
  <c r="D99" i="19"/>
  <c r="E99" i="19" s="1"/>
  <c r="F99" i="19" s="1"/>
  <c r="H99" i="19" s="1"/>
  <c r="D100" i="19"/>
  <c r="E100" i="19" s="1"/>
  <c r="D101" i="19"/>
  <c r="E101" i="19" s="1"/>
  <c r="D102" i="19"/>
  <c r="E102" i="19" s="1"/>
  <c r="D103" i="19"/>
  <c r="E103" i="19" s="1"/>
  <c r="F103" i="19" s="1"/>
  <c r="H103" i="19" s="1"/>
  <c r="D104" i="19"/>
  <c r="E104" i="19" s="1"/>
  <c r="F104" i="19" s="1"/>
  <c r="H104" i="19" s="1"/>
  <c r="D105" i="19"/>
  <c r="E105" i="19" s="1"/>
  <c r="F105" i="19" s="1"/>
  <c r="H105" i="19" s="1"/>
  <c r="D106" i="19"/>
  <c r="E106" i="19" s="1"/>
  <c r="D107" i="19"/>
  <c r="E107" i="19" s="1"/>
  <c r="F107" i="19" s="1"/>
  <c r="H107" i="19" s="1"/>
  <c r="D108" i="19"/>
  <c r="E108" i="19" s="1"/>
  <c r="D109" i="19"/>
  <c r="E109" i="19" s="1"/>
  <c r="D110" i="19"/>
  <c r="E110" i="19" s="1"/>
  <c r="D111" i="19"/>
  <c r="E111" i="19" s="1"/>
  <c r="F111" i="19" s="1"/>
  <c r="H111" i="19" s="1"/>
  <c r="D112" i="19"/>
  <c r="E112" i="19" s="1"/>
  <c r="F112" i="19" s="1"/>
  <c r="H112" i="19" s="1"/>
  <c r="D113" i="19"/>
  <c r="E113" i="19" s="1"/>
  <c r="F113" i="19" s="1"/>
  <c r="H113" i="19" s="1"/>
  <c r="D114" i="19"/>
  <c r="E114" i="19" s="1"/>
  <c r="F114" i="19" s="1"/>
  <c r="H114" i="19" s="1"/>
  <c r="D115" i="19"/>
  <c r="E115" i="19" s="1"/>
  <c r="F115" i="19" s="1"/>
  <c r="H115" i="19" s="1"/>
  <c r="D116" i="19"/>
  <c r="E116" i="19" s="1"/>
  <c r="D117" i="19"/>
  <c r="E117" i="19" s="1"/>
  <c r="D118" i="19"/>
  <c r="E118" i="19" s="1"/>
  <c r="D119" i="19"/>
  <c r="E119" i="19" s="1"/>
  <c r="F119" i="19" s="1"/>
  <c r="H119" i="19" s="1"/>
  <c r="D120" i="19"/>
  <c r="E120" i="19" s="1"/>
  <c r="F120" i="19" s="1"/>
  <c r="H120" i="19" s="1"/>
  <c r="D121" i="19"/>
  <c r="E121" i="19" s="1"/>
  <c r="F121" i="19" s="1"/>
  <c r="H121" i="19" s="1"/>
  <c r="D122" i="19"/>
  <c r="E122" i="19" s="1"/>
  <c r="D123" i="19"/>
  <c r="E123" i="19" s="1"/>
  <c r="F123" i="19" s="1"/>
  <c r="H123" i="19" s="1"/>
  <c r="D124" i="19"/>
  <c r="E124" i="19" s="1"/>
  <c r="D125" i="19"/>
  <c r="E125" i="19" s="1"/>
  <c r="D126" i="19"/>
  <c r="E126" i="19" s="1"/>
  <c r="D127" i="19"/>
  <c r="E127" i="19" s="1"/>
  <c r="D128" i="19"/>
  <c r="E128" i="19" s="1"/>
  <c r="F128" i="19" s="1"/>
  <c r="H128" i="19" s="1"/>
  <c r="D129" i="19"/>
  <c r="E129" i="19" s="1"/>
  <c r="F129" i="19" s="1"/>
  <c r="H129" i="19" s="1"/>
  <c r="D130" i="19"/>
  <c r="E130" i="19" s="1"/>
  <c r="F130" i="19" s="1"/>
  <c r="H130" i="19" s="1"/>
  <c r="D131" i="19"/>
  <c r="E131" i="19" s="1"/>
  <c r="F131" i="19" s="1"/>
  <c r="H131" i="19" s="1"/>
  <c r="D132" i="19"/>
  <c r="E132" i="19" s="1"/>
  <c r="D133" i="19"/>
  <c r="E133" i="19" s="1"/>
  <c r="D134" i="19"/>
  <c r="E134" i="19" s="1"/>
  <c r="D135" i="19"/>
  <c r="E135" i="19" s="1"/>
  <c r="F135" i="19" s="1"/>
  <c r="H135" i="19" s="1"/>
  <c r="D136" i="19"/>
  <c r="E136" i="19" s="1"/>
  <c r="F136" i="19" s="1"/>
  <c r="H136" i="19" s="1"/>
  <c r="D137" i="19"/>
  <c r="E137" i="19" s="1"/>
  <c r="F137" i="19" s="1"/>
  <c r="H137" i="19" s="1"/>
  <c r="D138" i="19"/>
  <c r="E138" i="19" s="1"/>
  <c r="D139" i="19"/>
  <c r="E139" i="19" s="1"/>
  <c r="G139" i="19" s="1"/>
  <c r="D140" i="19"/>
  <c r="E140" i="19" s="1"/>
  <c r="D141" i="19"/>
  <c r="E141" i="19" s="1"/>
  <c r="D142" i="19"/>
  <c r="E142" i="19" s="1"/>
  <c r="D143" i="19"/>
  <c r="E143" i="19" s="1"/>
  <c r="F143" i="19" s="1"/>
  <c r="H143" i="19" s="1"/>
  <c r="D144" i="19"/>
  <c r="E144" i="19" s="1"/>
  <c r="F144" i="19" s="1"/>
  <c r="H144" i="19" s="1"/>
  <c r="D145" i="19"/>
  <c r="E145" i="19" s="1"/>
  <c r="F145" i="19" s="1"/>
  <c r="H145" i="19" s="1"/>
  <c r="D146" i="19"/>
  <c r="E146" i="19" s="1"/>
  <c r="F146" i="19" s="1"/>
  <c r="H146" i="19" s="1"/>
  <c r="D147" i="19"/>
  <c r="E147" i="19" s="1"/>
  <c r="G147" i="19" s="1"/>
  <c r="D148" i="19"/>
  <c r="E148" i="19" s="1"/>
  <c r="D149" i="19"/>
  <c r="E149" i="19" s="1"/>
  <c r="D150" i="19"/>
  <c r="E150" i="19" s="1"/>
  <c r="D151" i="19"/>
  <c r="E151" i="19" s="1"/>
  <c r="F151" i="19" s="1"/>
  <c r="H151" i="19" s="1"/>
  <c r="D152" i="19"/>
  <c r="E152" i="19" s="1"/>
  <c r="F152" i="19" s="1"/>
  <c r="H152" i="19" s="1"/>
  <c r="D153" i="19"/>
  <c r="E153" i="19" s="1"/>
  <c r="F153" i="19" s="1"/>
  <c r="H153" i="19" s="1"/>
  <c r="D154" i="19"/>
  <c r="E154" i="19" s="1"/>
  <c r="D155" i="19"/>
  <c r="E155" i="19" s="1"/>
  <c r="F155" i="19" s="1"/>
  <c r="H155" i="19" s="1"/>
  <c r="D156" i="19"/>
  <c r="E156" i="19" s="1"/>
  <c r="D157" i="19"/>
  <c r="E157" i="19" s="1"/>
  <c r="D158" i="19"/>
  <c r="E158" i="19" s="1"/>
  <c r="D159" i="19"/>
  <c r="E159" i="19" s="1"/>
  <c r="D160" i="19"/>
  <c r="E160" i="19" s="1"/>
  <c r="F160" i="19" s="1"/>
  <c r="H160" i="19" s="1"/>
  <c r="D161" i="19"/>
  <c r="E161" i="19" s="1"/>
  <c r="F161" i="19" s="1"/>
  <c r="H161" i="19" s="1"/>
  <c r="D162" i="19"/>
  <c r="E162" i="19" s="1"/>
  <c r="F162" i="19" s="1"/>
  <c r="H162" i="19" s="1"/>
  <c r="D163" i="19"/>
  <c r="E163" i="19" s="1"/>
  <c r="F163" i="19" s="1"/>
  <c r="H163" i="19" s="1"/>
  <c r="D164" i="19"/>
  <c r="E164" i="19" s="1"/>
  <c r="D165" i="19"/>
  <c r="E165" i="19" s="1"/>
  <c r="D166" i="19"/>
  <c r="E166" i="19" s="1"/>
  <c r="D167" i="19"/>
  <c r="E167" i="19" s="1"/>
  <c r="F167" i="19" s="1"/>
  <c r="H167" i="19" s="1"/>
  <c r="D168" i="19"/>
  <c r="E168" i="19" s="1"/>
  <c r="F168" i="19" s="1"/>
  <c r="H168" i="19" s="1"/>
  <c r="D169" i="19"/>
  <c r="E169" i="19" s="1"/>
  <c r="F169" i="19" s="1"/>
  <c r="H169" i="19" s="1"/>
  <c r="D170" i="19"/>
  <c r="E170" i="19" s="1"/>
  <c r="D171" i="19"/>
  <c r="E171" i="19" s="1"/>
  <c r="G171" i="19" s="1"/>
  <c r="D172" i="19"/>
  <c r="E172" i="19" s="1"/>
  <c r="D173" i="19"/>
  <c r="E173" i="19" s="1"/>
  <c r="D174" i="19"/>
  <c r="E174" i="19" s="1"/>
  <c r="D175" i="19"/>
  <c r="D176" i="19"/>
  <c r="E176" i="19" s="1"/>
  <c r="G176" i="19" s="1"/>
  <c r="D177" i="19"/>
  <c r="E177" i="19" s="1"/>
  <c r="F177" i="19" s="1"/>
  <c r="H177" i="19" s="1"/>
  <c r="D178" i="19"/>
  <c r="E178" i="19" s="1"/>
  <c r="F178" i="19" s="1"/>
  <c r="H178" i="19" s="1"/>
  <c r="D179" i="19"/>
  <c r="E179" i="19" s="1"/>
  <c r="F179" i="19" s="1"/>
  <c r="H179" i="19" s="1"/>
  <c r="D180" i="19"/>
  <c r="E180" i="19" s="1"/>
  <c r="D181" i="19"/>
  <c r="E181" i="19" s="1"/>
  <c r="D182" i="19"/>
  <c r="E182" i="19" s="1"/>
  <c r="D183" i="19"/>
  <c r="E183" i="19" s="1"/>
  <c r="F183" i="19" s="1"/>
  <c r="H183" i="19" s="1"/>
  <c r="D184" i="19"/>
  <c r="E184" i="19" s="1"/>
  <c r="F184" i="19" s="1"/>
  <c r="H184" i="19" s="1"/>
  <c r="D185" i="19"/>
  <c r="E185" i="19" s="1"/>
  <c r="F185" i="19" s="1"/>
  <c r="H185" i="19" s="1"/>
  <c r="D186" i="19"/>
  <c r="E186" i="19" s="1"/>
  <c r="D187" i="19"/>
  <c r="E187" i="19" s="1"/>
  <c r="F187" i="19" s="1"/>
  <c r="H187" i="19" s="1"/>
  <c r="D188" i="19"/>
  <c r="E188" i="19" s="1"/>
  <c r="D189" i="19"/>
  <c r="E189" i="19" s="1"/>
  <c r="D190" i="19"/>
  <c r="E190" i="19" s="1"/>
  <c r="D191" i="19"/>
  <c r="E191" i="19" s="1"/>
  <c r="D192" i="19"/>
  <c r="E192" i="19" s="1"/>
  <c r="F192" i="19" s="1"/>
  <c r="H192" i="19" s="1"/>
  <c r="D193" i="19"/>
  <c r="E193" i="19" s="1"/>
  <c r="F193" i="19" s="1"/>
  <c r="H193" i="19" s="1"/>
  <c r="D194" i="19"/>
  <c r="E194" i="19" s="1"/>
  <c r="F194" i="19" s="1"/>
  <c r="H194" i="19" s="1"/>
  <c r="D195" i="19"/>
  <c r="E195" i="19" s="1"/>
  <c r="G195" i="19" s="1"/>
  <c r="D196" i="19"/>
  <c r="E196" i="19" s="1"/>
  <c r="D197" i="19"/>
  <c r="E197" i="19" s="1"/>
  <c r="D198" i="19"/>
  <c r="E198" i="19" s="1"/>
  <c r="D199" i="19"/>
  <c r="E199" i="19" s="1"/>
  <c r="F199" i="19" s="1"/>
  <c r="H199" i="19" s="1"/>
  <c r="D200" i="19"/>
  <c r="E200" i="19" s="1"/>
  <c r="F200" i="19" s="1"/>
  <c r="H200" i="19" s="1"/>
  <c r="D201" i="19"/>
  <c r="E201" i="19" s="1"/>
  <c r="F201" i="19" s="1"/>
  <c r="H201" i="19" s="1"/>
  <c r="D202" i="19"/>
  <c r="E202" i="19" s="1"/>
  <c r="D203" i="19"/>
  <c r="E203" i="19" s="1"/>
  <c r="F203" i="19" s="1"/>
  <c r="H203" i="19" s="1"/>
  <c r="D204" i="19"/>
  <c r="E204" i="19" s="1"/>
  <c r="D205" i="19"/>
  <c r="E205" i="19" s="1"/>
  <c r="D206" i="19"/>
  <c r="E206" i="19" s="1"/>
  <c r="D207" i="19"/>
  <c r="E207" i="19" s="1"/>
  <c r="F207" i="19" s="1"/>
  <c r="H207" i="19" s="1"/>
  <c r="D208" i="19"/>
  <c r="E208" i="19" s="1"/>
  <c r="F208" i="19" s="1"/>
  <c r="H208" i="19" s="1"/>
  <c r="D209" i="19"/>
  <c r="E209" i="19" s="1"/>
  <c r="F209" i="19" s="1"/>
  <c r="H209" i="19" s="1"/>
  <c r="D210" i="19"/>
  <c r="E210" i="19" s="1"/>
  <c r="F210" i="19" s="1"/>
  <c r="H210" i="19" s="1"/>
  <c r="D211" i="19"/>
  <c r="E211" i="19" s="1"/>
  <c r="F211" i="19" s="1"/>
  <c r="H211" i="19" s="1"/>
  <c r="D212" i="19"/>
  <c r="E212" i="19" s="1"/>
  <c r="D213" i="19"/>
  <c r="E213" i="19" s="1"/>
  <c r="D214" i="19"/>
  <c r="E214" i="19" s="1"/>
  <c r="D215" i="19"/>
  <c r="E215" i="19" s="1"/>
  <c r="F215" i="19" s="1"/>
  <c r="H215" i="19" s="1"/>
  <c r="D216" i="19"/>
  <c r="E216" i="19" s="1"/>
  <c r="F216" i="19" s="1"/>
  <c r="H216" i="19" s="1"/>
  <c r="D217" i="19"/>
  <c r="E217" i="19" s="1"/>
  <c r="F217" i="19" s="1"/>
  <c r="H217" i="19" s="1"/>
  <c r="D218" i="19"/>
  <c r="E218" i="19" s="1"/>
  <c r="D219" i="19"/>
  <c r="E219" i="19" s="1"/>
  <c r="F219" i="19" s="1"/>
  <c r="H219" i="19" s="1"/>
  <c r="D220" i="19"/>
  <c r="E220" i="19" s="1"/>
  <c r="D221" i="19"/>
  <c r="E221" i="19" s="1"/>
  <c r="D222" i="19"/>
  <c r="E222" i="19" s="1"/>
  <c r="D223" i="19"/>
  <c r="E223" i="19" s="1"/>
  <c r="D224" i="19"/>
  <c r="E224" i="19" s="1"/>
  <c r="F224" i="19" s="1"/>
  <c r="H224" i="19" s="1"/>
  <c r="D225" i="19"/>
  <c r="E225" i="19" s="1"/>
  <c r="F225" i="19" s="1"/>
  <c r="H225" i="19" s="1"/>
  <c r="D226" i="19"/>
  <c r="E226" i="19" s="1"/>
  <c r="F226" i="19" s="1"/>
  <c r="H226" i="19" s="1"/>
  <c r="D227" i="19"/>
  <c r="E227" i="19" s="1"/>
  <c r="G227" i="19" s="1"/>
  <c r="D228" i="19"/>
  <c r="E228" i="19" s="1"/>
  <c r="D229" i="19"/>
  <c r="E229" i="19" s="1"/>
  <c r="D230" i="19"/>
  <c r="E230" i="19" s="1"/>
  <c r="G230" i="19" s="1"/>
  <c r="D231" i="19"/>
  <c r="E231" i="19" s="1"/>
  <c r="F231" i="19" s="1"/>
  <c r="H231" i="19" s="1"/>
  <c r="D232" i="19"/>
  <c r="E232" i="19" s="1"/>
  <c r="F232" i="19" s="1"/>
  <c r="H232" i="19" s="1"/>
  <c r="D233" i="19"/>
  <c r="E233" i="19" s="1"/>
  <c r="F233" i="19" s="1"/>
  <c r="H233" i="19" s="1"/>
  <c r="D234" i="19"/>
  <c r="E234" i="19" s="1"/>
  <c r="D235" i="19"/>
  <c r="E235" i="19" s="1"/>
  <c r="F235" i="19" s="1"/>
  <c r="H235" i="19" s="1"/>
  <c r="D236" i="19"/>
  <c r="E236" i="19" s="1"/>
  <c r="D237" i="19"/>
  <c r="E237" i="19" s="1"/>
  <c r="D238" i="19"/>
  <c r="E238" i="19" s="1"/>
  <c r="D239" i="19"/>
  <c r="E239" i="19" s="1"/>
  <c r="F239" i="19" s="1"/>
  <c r="H239" i="19" s="1"/>
  <c r="D240" i="19"/>
  <c r="E240" i="19" s="1"/>
  <c r="F240" i="19" s="1"/>
  <c r="H240" i="19" s="1"/>
  <c r="D241" i="19"/>
  <c r="E241" i="19" s="1"/>
  <c r="F241" i="19" s="1"/>
  <c r="H241" i="19" s="1"/>
  <c r="D242" i="19"/>
  <c r="E242" i="19" s="1"/>
  <c r="F242" i="19" s="1"/>
  <c r="H242" i="19" s="1"/>
  <c r="D243" i="19"/>
  <c r="E243" i="19" s="1"/>
  <c r="G243" i="19" s="1"/>
  <c r="D244" i="19"/>
  <c r="E244" i="19" s="1"/>
  <c r="D245" i="19"/>
  <c r="E245" i="19" s="1"/>
  <c r="E2" i="19"/>
  <c r="F154" i="19" l="1"/>
  <c r="H154" i="19" s="1"/>
  <c r="G154" i="19"/>
  <c r="F186" i="19"/>
  <c r="H186" i="19" s="1"/>
  <c r="G186" i="19"/>
  <c r="F122" i="19"/>
  <c r="H122" i="19" s="1"/>
  <c r="G122" i="19"/>
  <c r="F106" i="19"/>
  <c r="H106" i="19" s="1"/>
  <c r="G106" i="19"/>
  <c r="F74" i="19"/>
  <c r="H74" i="19" s="1"/>
  <c r="G74" i="19"/>
  <c r="F58" i="19"/>
  <c r="H58" i="19" s="1"/>
  <c r="G58" i="19"/>
  <c r="F42" i="19"/>
  <c r="H42" i="19" s="1"/>
  <c r="G42" i="19"/>
  <c r="F26" i="19"/>
  <c r="H26" i="19" s="1"/>
  <c r="G26" i="19"/>
  <c r="F234" i="19"/>
  <c r="H234" i="19" s="1"/>
  <c r="G234" i="19"/>
  <c r="F218" i="19"/>
  <c r="H218" i="19" s="1"/>
  <c r="G218" i="19"/>
  <c r="F170" i="19"/>
  <c r="H170" i="19" s="1"/>
  <c r="G170" i="19"/>
  <c r="F202" i="19"/>
  <c r="H202" i="19" s="1"/>
  <c r="G202" i="19"/>
  <c r="F138" i="19"/>
  <c r="H138" i="19" s="1"/>
  <c r="G138" i="19"/>
  <c r="F227" i="19"/>
  <c r="H227" i="19" s="1"/>
  <c r="G233" i="19"/>
  <c r="G208" i="19"/>
  <c r="G184" i="19"/>
  <c r="G129" i="19"/>
  <c r="G105" i="19"/>
  <c r="G80" i="19"/>
  <c r="G56" i="19"/>
  <c r="F176" i="19"/>
  <c r="H176" i="19" s="1"/>
  <c r="G232" i="19"/>
  <c r="G177" i="19"/>
  <c r="G153" i="19"/>
  <c r="G128" i="19"/>
  <c r="G104" i="19"/>
  <c r="G49" i="19"/>
  <c r="G25" i="19"/>
  <c r="F171" i="19"/>
  <c r="H171" i="19" s="1"/>
  <c r="G225" i="19"/>
  <c r="G201" i="19"/>
  <c r="G152" i="19"/>
  <c r="G97" i="19"/>
  <c r="G73" i="19"/>
  <c r="G48" i="19"/>
  <c r="G24" i="19"/>
  <c r="F147" i="19"/>
  <c r="H147" i="19" s="1"/>
  <c r="G224" i="19"/>
  <c r="G200" i="19"/>
  <c r="G145" i="19"/>
  <c r="G121" i="19"/>
  <c r="G96" i="19"/>
  <c r="G72" i="19"/>
  <c r="G17" i="19"/>
  <c r="F139" i="19"/>
  <c r="H139" i="19" s="1"/>
  <c r="G193" i="19"/>
  <c r="G169" i="19"/>
  <c r="G144" i="19"/>
  <c r="G120" i="19"/>
  <c r="G90" i="19"/>
  <c r="G65" i="19"/>
  <c r="G41" i="19"/>
  <c r="G16" i="19"/>
  <c r="F243" i="19"/>
  <c r="H243" i="19" s="1"/>
  <c r="G241" i="19"/>
  <c r="G217" i="19"/>
  <c r="G192" i="19"/>
  <c r="G168" i="19"/>
  <c r="G113" i="19"/>
  <c r="G89" i="19"/>
  <c r="G64" i="19"/>
  <c r="G40" i="19"/>
  <c r="G10" i="19"/>
  <c r="G240" i="19"/>
  <c r="G216" i="19"/>
  <c r="G161" i="19"/>
  <c r="G137" i="19"/>
  <c r="G112" i="19"/>
  <c r="G88" i="19"/>
  <c r="G33" i="19"/>
  <c r="G9" i="19"/>
  <c r="F230" i="19"/>
  <c r="H230" i="19" s="1"/>
  <c r="G209" i="19"/>
  <c r="G185" i="19"/>
  <c r="G160" i="19"/>
  <c r="G136" i="19"/>
  <c r="G81" i="19"/>
  <c r="G57" i="19"/>
  <c r="G32" i="19"/>
  <c r="G8" i="19"/>
  <c r="F159" i="19"/>
  <c r="H159" i="19" s="1"/>
  <c r="G159" i="19"/>
  <c r="F223" i="19"/>
  <c r="H223" i="19" s="1"/>
  <c r="G223" i="19"/>
  <c r="F63" i="19"/>
  <c r="H63" i="19" s="1"/>
  <c r="G63" i="19"/>
  <c r="F237" i="19"/>
  <c r="H237" i="19" s="1"/>
  <c r="G237" i="19"/>
  <c r="F221" i="19"/>
  <c r="H221" i="19" s="1"/>
  <c r="G221" i="19"/>
  <c r="F205" i="19"/>
  <c r="H205" i="19" s="1"/>
  <c r="G205" i="19"/>
  <c r="F189" i="19"/>
  <c r="H189" i="19" s="1"/>
  <c r="G189" i="19"/>
  <c r="F173" i="19"/>
  <c r="H173" i="19" s="1"/>
  <c r="G173" i="19"/>
  <c r="F157" i="19"/>
  <c r="H157" i="19" s="1"/>
  <c r="G157" i="19"/>
  <c r="F141" i="19"/>
  <c r="H141" i="19" s="1"/>
  <c r="G141" i="19"/>
  <c r="F125" i="19"/>
  <c r="H125" i="19" s="1"/>
  <c r="G125" i="19"/>
  <c r="F109" i="19"/>
  <c r="H109" i="19" s="1"/>
  <c r="G109" i="19"/>
  <c r="F93" i="19"/>
  <c r="H93" i="19" s="1"/>
  <c r="G93" i="19"/>
  <c r="F77" i="19"/>
  <c r="H77" i="19" s="1"/>
  <c r="G77" i="19"/>
  <c r="F61" i="19"/>
  <c r="H61" i="19" s="1"/>
  <c r="G61" i="19"/>
  <c r="F45" i="19"/>
  <c r="H45" i="19" s="1"/>
  <c r="G45" i="19"/>
  <c r="F29" i="19"/>
  <c r="H29" i="19" s="1"/>
  <c r="G29" i="19"/>
  <c r="F13" i="19"/>
  <c r="H13" i="19" s="1"/>
  <c r="G13" i="19"/>
  <c r="F95" i="19"/>
  <c r="H95" i="19" s="1"/>
  <c r="G95" i="19"/>
  <c r="F31" i="19"/>
  <c r="H31" i="19" s="1"/>
  <c r="G31" i="19"/>
  <c r="F236" i="19"/>
  <c r="H236" i="19" s="1"/>
  <c r="G236" i="19"/>
  <c r="F220" i="19"/>
  <c r="H220" i="19" s="1"/>
  <c r="G220" i="19"/>
  <c r="F204" i="19"/>
  <c r="H204" i="19" s="1"/>
  <c r="G204" i="19"/>
  <c r="F188" i="19"/>
  <c r="H188" i="19" s="1"/>
  <c r="G188" i="19"/>
  <c r="F172" i="19"/>
  <c r="H172" i="19" s="1"/>
  <c r="G172" i="19"/>
  <c r="F156" i="19"/>
  <c r="H156" i="19" s="1"/>
  <c r="G156" i="19"/>
  <c r="F140" i="19"/>
  <c r="H140" i="19" s="1"/>
  <c r="G140" i="19"/>
  <c r="F124" i="19"/>
  <c r="H124" i="19" s="1"/>
  <c r="G124" i="19"/>
  <c r="F108" i="19"/>
  <c r="H108" i="19" s="1"/>
  <c r="G108" i="19"/>
  <c r="F92" i="19"/>
  <c r="H92" i="19" s="1"/>
  <c r="G92" i="19"/>
  <c r="F76" i="19"/>
  <c r="H76" i="19" s="1"/>
  <c r="G76" i="19"/>
  <c r="F60" i="19"/>
  <c r="H60" i="19" s="1"/>
  <c r="G60" i="19"/>
  <c r="F44" i="19"/>
  <c r="H44" i="19" s="1"/>
  <c r="G44" i="19"/>
  <c r="F28" i="19"/>
  <c r="H28" i="19" s="1"/>
  <c r="G28" i="19"/>
  <c r="F12" i="19"/>
  <c r="H12" i="19" s="1"/>
  <c r="G12" i="19"/>
  <c r="F191" i="19"/>
  <c r="H191" i="19" s="1"/>
  <c r="G191" i="19"/>
  <c r="F127" i="19"/>
  <c r="H127" i="19" s="1"/>
  <c r="G127" i="19"/>
  <c r="F229" i="19"/>
  <c r="H229" i="19" s="1"/>
  <c r="G229" i="19"/>
  <c r="F181" i="19"/>
  <c r="H181" i="19" s="1"/>
  <c r="G181" i="19"/>
  <c r="F69" i="19"/>
  <c r="H69" i="19" s="1"/>
  <c r="G69" i="19"/>
  <c r="F228" i="19"/>
  <c r="H228" i="19" s="1"/>
  <c r="G228" i="19"/>
  <c r="F212" i="19"/>
  <c r="H212" i="19" s="1"/>
  <c r="G212" i="19"/>
  <c r="F180" i="19"/>
  <c r="H180" i="19" s="1"/>
  <c r="G180" i="19"/>
  <c r="F164" i="19"/>
  <c r="H164" i="19" s="1"/>
  <c r="G164" i="19"/>
  <c r="F148" i="19"/>
  <c r="H148" i="19" s="1"/>
  <c r="G148" i="19"/>
  <c r="F132" i="19"/>
  <c r="H132" i="19" s="1"/>
  <c r="G132" i="19"/>
  <c r="F116" i="19"/>
  <c r="H116" i="19" s="1"/>
  <c r="G116" i="19"/>
  <c r="F100" i="19"/>
  <c r="H100" i="19" s="1"/>
  <c r="G100" i="19"/>
  <c r="F84" i="19"/>
  <c r="H84" i="19" s="1"/>
  <c r="G84" i="19"/>
  <c r="F68" i="19"/>
  <c r="H68" i="19" s="1"/>
  <c r="G68" i="19"/>
  <c r="F52" i="19"/>
  <c r="H52" i="19" s="1"/>
  <c r="G52" i="19"/>
  <c r="F36" i="19"/>
  <c r="H36" i="19" s="1"/>
  <c r="G36" i="19"/>
  <c r="F20" i="19"/>
  <c r="H20" i="19" s="1"/>
  <c r="G20" i="19"/>
  <c r="F4" i="19"/>
  <c r="H4" i="19" s="1"/>
  <c r="G4" i="19"/>
  <c r="G239" i="19"/>
  <c r="G207" i="19"/>
  <c r="G175" i="19"/>
  <c r="G143" i="19"/>
  <c r="G111" i="19"/>
  <c r="G79" i="19"/>
  <c r="G47" i="19"/>
  <c r="G15" i="19"/>
  <c r="F245" i="19"/>
  <c r="H245" i="19" s="1"/>
  <c r="G245" i="19"/>
  <c r="F213" i="19"/>
  <c r="H213" i="19" s="1"/>
  <c r="G213" i="19"/>
  <c r="F149" i="19"/>
  <c r="H149" i="19" s="1"/>
  <c r="G149" i="19"/>
  <c r="F117" i="19"/>
  <c r="H117" i="19" s="1"/>
  <c r="G117" i="19"/>
  <c r="F53" i="19"/>
  <c r="H53" i="19" s="1"/>
  <c r="G53" i="19"/>
  <c r="F196" i="19"/>
  <c r="H196" i="19" s="1"/>
  <c r="G196" i="19"/>
  <c r="F165" i="19"/>
  <c r="H165" i="19" s="1"/>
  <c r="G165" i="19"/>
  <c r="F133" i="19"/>
  <c r="H133" i="19" s="1"/>
  <c r="G133" i="19"/>
  <c r="F85" i="19"/>
  <c r="H85" i="19" s="1"/>
  <c r="G85" i="19"/>
  <c r="F21" i="19"/>
  <c r="H21" i="19" s="1"/>
  <c r="G21" i="19"/>
  <c r="G231" i="19"/>
  <c r="G215" i="19"/>
  <c r="G199" i="19"/>
  <c r="G183" i="19"/>
  <c r="G167" i="19"/>
  <c r="G151" i="19"/>
  <c r="G135" i="19"/>
  <c r="G119" i="19"/>
  <c r="G103" i="19"/>
  <c r="G87" i="19"/>
  <c r="G71" i="19"/>
  <c r="G55" i="19"/>
  <c r="G39" i="19"/>
  <c r="G23" i="19"/>
  <c r="G7" i="19"/>
  <c r="F197" i="19"/>
  <c r="H197" i="19" s="1"/>
  <c r="G197" i="19"/>
  <c r="F101" i="19"/>
  <c r="H101" i="19" s="1"/>
  <c r="G101" i="19"/>
  <c r="F37" i="19"/>
  <c r="H37" i="19" s="1"/>
  <c r="G37" i="19"/>
  <c r="F5" i="19"/>
  <c r="H5" i="19" s="1"/>
  <c r="G5" i="19"/>
  <c r="F244" i="19"/>
  <c r="H244" i="19" s="1"/>
  <c r="G244" i="19"/>
  <c r="G2" i="19"/>
  <c r="F2" i="19"/>
  <c r="H2" i="19" s="1"/>
  <c r="F238" i="19"/>
  <c r="H238" i="19" s="1"/>
  <c r="G238" i="19"/>
  <c r="F222" i="19"/>
  <c r="H222" i="19" s="1"/>
  <c r="G222" i="19"/>
  <c r="F214" i="19"/>
  <c r="H214" i="19" s="1"/>
  <c r="G214" i="19"/>
  <c r="F206" i="19"/>
  <c r="H206" i="19" s="1"/>
  <c r="G206" i="19"/>
  <c r="F198" i="19"/>
  <c r="H198" i="19" s="1"/>
  <c r="G198" i="19"/>
  <c r="F190" i="19"/>
  <c r="H190" i="19" s="1"/>
  <c r="G190" i="19"/>
  <c r="F182" i="19"/>
  <c r="H182" i="19" s="1"/>
  <c r="G182" i="19"/>
  <c r="F174" i="19"/>
  <c r="H174" i="19" s="1"/>
  <c r="G174" i="19"/>
  <c r="F166" i="19"/>
  <c r="H166" i="19" s="1"/>
  <c r="G166" i="19"/>
  <c r="F158" i="19"/>
  <c r="H158" i="19" s="1"/>
  <c r="G158" i="19"/>
  <c r="F150" i="19"/>
  <c r="H150" i="19" s="1"/>
  <c r="G150" i="19"/>
  <c r="F142" i="19"/>
  <c r="H142" i="19" s="1"/>
  <c r="G142" i="19"/>
  <c r="F134" i="19"/>
  <c r="H134" i="19" s="1"/>
  <c r="G134" i="19"/>
  <c r="F126" i="19"/>
  <c r="H126" i="19" s="1"/>
  <c r="G126" i="19"/>
  <c r="F118" i="19"/>
  <c r="H118" i="19" s="1"/>
  <c r="G118" i="19"/>
  <c r="F110" i="19"/>
  <c r="H110" i="19" s="1"/>
  <c r="G110" i="19"/>
  <c r="F102" i="19"/>
  <c r="H102" i="19" s="1"/>
  <c r="G102" i="19"/>
  <c r="F94" i="19"/>
  <c r="H94" i="19" s="1"/>
  <c r="G94" i="19"/>
  <c r="F86" i="19"/>
  <c r="H86" i="19" s="1"/>
  <c r="G86" i="19"/>
  <c r="F78" i="19"/>
  <c r="H78" i="19" s="1"/>
  <c r="G78" i="19"/>
  <c r="F70" i="19"/>
  <c r="H70" i="19" s="1"/>
  <c r="G70" i="19"/>
  <c r="F62" i="19"/>
  <c r="H62" i="19" s="1"/>
  <c r="G62" i="19"/>
  <c r="F54" i="19"/>
  <c r="H54" i="19" s="1"/>
  <c r="G54" i="19"/>
  <c r="F46" i="19"/>
  <c r="H46" i="19" s="1"/>
  <c r="G46" i="19"/>
  <c r="F38" i="19"/>
  <c r="H38" i="19" s="1"/>
  <c r="G38" i="19"/>
  <c r="F30" i="19"/>
  <c r="H30" i="19" s="1"/>
  <c r="G30" i="19"/>
  <c r="F22" i="19"/>
  <c r="H22" i="19" s="1"/>
  <c r="G22" i="19"/>
  <c r="F14" i="19"/>
  <c r="H14" i="19" s="1"/>
  <c r="G14" i="19"/>
  <c r="F6" i="19"/>
  <c r="H6" i="19" s="1"/>
  <c r="G6" i="19"/>
  <c r="G242" i="19"/>
  <c r="G226" i="19"/>
  <c r="G210" i="19"/>
  <c r="G194" i="19"/>
  <c r="G178" i="19"/>
  <c r="G162" i="19"/>
  <c r="G146" i="19"/>
  <c r="G130" i="19"/>
  <c r="G114" i="19"/>
  <c r="G98" i="19"/>
  <c r="G82" i="19"/>
  <c r="G66" i="19"/>
  <c r="G50" i="19"/>
  <c r="G34" i="19"/>
  <c r="G18" i="19"/>
  <c r="F195" i="19"/>
  <c r="H195" i="19" s="1"/>
  <c r="G235" i="19"/>
  <c r="G219" i="19"/>
  <c r="G211" i="19"/>
  <c r="G203" i="19"/>
  <c r="G187" i="19"/>
  <c r="G179" i="19"/>
  <c r="G163" i="19"/>
  <c r="G155" i="19"/>
  <c r="G131" i="19"/>
  <c r="G123" i="19"/>
  <c r="G115" i="19"/>
  <c r="G107" i="19"/>
  <c r="G99" i="19"/>
  <c r="G91" i="19"/>
  <c r="G83" i="19"/>
  <c r="G75" i="19"/>
  <c r="G67" i="19"/>
  <c r="G59" i="19"/>
  <c r="G51" i="19"/>
  <c r="G43" i="19"/>
  <c r="G35" i="19"/>
  <c r="G27" i="19"/>
  <c r="G19" i="19"/>
  <c r="G11" i="19"/>
  <c r="G3" i="19"/>
  <c r="C15" i="2" a="1"/>
  <c r="C15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" i="2" a="1"/>
  <c r="C2" i="2" s="1"/>
  <c r="D245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" i="2"/>
  <c r="L11" i="19" l="1"/>
  <c r="L12" i="19"/>
  <c r="L13" i="19" s="1"/>
  <c r="B12" i="11"/>
  <c r="B11" i="11"/>
  <c r="B10" i="11"/>
  <c r="B9" i="11"/>
  <c r="B7" i="10"/>
  <c r="B6" i="10"/>
  <c r="B7" i="9"/>
  <c r="B6" i="9"/>
  <c r="B11" i="12"/>
  <c r="B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<sst xmlns="http://schemas.openxmlformats.org/spreadsheetml/2006/main" count="1108" uniqueCount="79">
  <si>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</si>
  <si>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</si>
  <si>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</si>
  <si>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</si>
  <si>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</si>
  <si>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</si>
  <si>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</si>
  <si>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</si>
  <si>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</si>
  <si>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</si>
  <si>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</si>
  <si>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</si>
  <si>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</si>
  <si>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</si>
  <si>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</si>
  <si>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</si>
  <si>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</si>
  <si>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</si>
  <si>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</si>
  <si>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</si>
  <si>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</si>
  <si>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</si>
  <si>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</si>
  <si>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</si>
  <si>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</si>
  <si>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</si>
  <si>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M=0, F=1</t>
  </si>
  <si>
    <t>Smoker no=0, smoker yes=1</t>
  </si>
  <si>
    <t>Dinner=0,Lunch=1</t>
  </si>
  <si>
    <t>Already in Numbers</t>
  </si>
  <si>
    <r>
      <rPr>
        <b/>
        <i/>
        <u/>
        <sz val="12"/>
        <color theme="1"/>
        <rFont val="Calibri (Body)"/>
      </rPr>
      <t>Problem Statement</t>
    </r>
    <r>
      <rPr>
        <b/>
        <i/>
        <sz val="12"/>
        <color theme="1"/>
        <rFont val="Calibri"/>
        <family val="2"/>
        <scheme val="minor"/>
      </rPr>
      <t xml:space="preserve">- </t>
    </r>
    <r>
      <rPr>
        <i/>
        <sz val="12"/>
        <color theme="1"/>
        <rFont val="Calibri"/>
        <family val="2"/>
        <scheme val="minor"/>
      </rPr>
      <t xml:space="preserve">We have to Predict the Restaurant Tips with given Input values with the Mathematical equation </t>
    </r>
  </si>
  <si>
    <t>Smoker</t>
  </si>
  <si>
    <t>Encoded Categorial Values to Numeric Values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</si>
  <si>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</si>
  <si>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</si>
  <si>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</si>
  <si>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</si>
  <si>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</si>
  <si>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</si>
  <si>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</si>
  <si>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</si>
  <si>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</si>
  <si>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</si>
  <si>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</si>
  <si>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</si>
  <si>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</si>
  <si>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</si>
  <si>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</si>
  <si>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</si>
  <si>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</si>
  <si>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</si>
  <si>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</si>
  <si>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</si>
  <si>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</si>
  <si>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</si>
  <si>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Day</t>
  </si>
  <si>
    <t>Thur=0,Fri=1,Sat=2,Sun=3</t>
  </si>
  <si>
    <t>Time</t>
  </si>
  <si>
    <t>Error</t>
  </si>
  <si>
    <t>Absolute Error</t>
  </si>
  <si>
    <t>Square Error</t>
  </si>
  <si>
    <t>Sum of Square Error (SSE)</t>
  </si>
  <si>
    <t>Mean of Square Error (MSE)</t>
  </si>
  <si>
    <t>Root Mean Square Error (RMSE)</t>
  </si>
  <si>
    <r>
      <t xml:space="preserve">I defined the Solution of </t>
    </r>
    <r>
      <rPr>
        <b/>
        <i/>
        <u/>
        <sz val="12"/>
        <color theme="1"/>
        <rFont val="Calibri (Body)"/>
      </rPr>
      <t>Predictive Restaurant tips</t>
    </r>
    <r>
      <rPr>
        <b/>
        <i/>
        <sz val="12"/>
        <color theme="1"/>
        <rFont val="Calibri"/>
        <family val="2"/>
        <scheme val="minor"/>
      </rPr>
      <t xml:space="preserve"> in the working sheet 2 and </t>
    </r>
    <r>
      <rPr>
        <b/>
        <i/>
        <u/>
        <sz val="12"/>
        <color theme="1"/>
        <rFont val="Calibri (Body)"/>
      </rPr>
      <t>RMSE</t>
    </r>
    <r>
      <rPr>
        <b/>
        <i/>
        <sz val="12"/>
        <color theme="1"/>
        <rFont val="Calibri"/>
        <family val="2"/>
        <scheme val="minor"/>
      </rPr>
      <t xml:space="preserve"> in the Performace Sheet</t>
    </r>
  </si>
  <si>
    <t>Sex</t>
  </si>
  <si>
    <t>Average Tip</t>
  </si>
  <si>
    <t>Size</t>
  </si>
  <si>
    <t>Total_bill</t>
  </si>
  <si>
    <t>Actual Tip</t>
  </si>
  <si>
    <t>Predictive Tip</t>
  </si>
  <si>
    <t>Coffiecients</t>
  </si>
  <si>
    <t>X1(Size)</t>
  </si>
  <si>
    <t>X2(Total_bill)</t>
  </si>
  <si>
    <t>Intercept (B)</t>
  </si>
  <si>
    <t>Abs % Error</t>
  </si>
  <si>
    <t>So, Based on my analysis, I can conclude  that based on size and Total bill are the best Independent variables through which I can get the Best Predictive Tip for the Restaurant and also I calculated the error which is basically a difference of the change in tips.</t>
  </si>
  <si>
    <t>This Statistics is based on all Independent variables</t>
  </si>
  <si>
    <t>This Statistics are based on size &amp; total_bill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</si>
</sst>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2"/>
      <color theme="1"/>
      <name val="Calibri (Body)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98C8B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4" xfId="0" applyBorder="1"/>
    <xf numFmtId="0" fontId="9" fillId="0" borderId="15" xfId="0" applyFont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0" fillId="3" borderId="0" xfId="0" applyFill="1"/>
    <xf numFmtId="0" fontId="0" fillId="3" borderId="14" xfId="0" applyFill="1" applyBorder="1"/>
    <xf numFmtId="0" fontId="0" fillId="0" borderId="0" xfId="0" applyAlignment="1">
      <alignment horizontal="right"/>
    </xf>
    <xf numFmtId="0" fontId="0" fillId="5" borderId="0" xfId="0" applyFill="1"/>
    <xf numFmtId="0" fontId="0" fillId="5" borderId="14" xfId="0" applyFill="1" applyBorder="1"/>
    <xf numFmtId="0" fontId="9" fillId="5" borderId="0" xfId="0" applyFont="1" applyFill="1" applyAlignment="1">
      <alignment horizontal="centerContinuous"/>
    </xf>
    <xf numFmtId="0" fontId="9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0" borderId="0" xfId="0" applyFont="1" applyAlignment="1">
      <alignment horizontal="centerContinuous"/>
    </xf>
    <xf numFmtId="0" fontId="9" fillId="0" borderId="0" xfId="0" applyFont="1" applyAlignment="1">
      <alignment horizontal="center"/>
    </xf>
    <xf numFmtId="0" fontId="1" fillId="0" borderId="0" xfId="0" applyFont="1"/>
    <xf numFmtId="0" fontId="8" fillId="3" borderId="15" xfId="0" applyFont="1" applyFill="1" applyBorder="1" applyAlignment="1">
      <alignment horizontal="center"/>
    </xf>
    <xf numFmtId="0" fontId="1" fillId="3" borderId="0" xfId="0" applyFont="1" applyFill="1"/>
    <xf numFmtId="0" fontId="1" fillId="3" borderId="14" xfId="0" applyFont="1" applyFill="1" applyBorder="1"/>
    <xf numFmtId="0" fontId="8" fillId="3" borderId="15" xfId="0" applyFont="1" applyFill="1" applyBorder="1" applyAlignment="1">
      <alignment horizontal="right"/>
    </xf>
    <xf numFmtId="2" fontId="0" fillId="5" borderId="0" xfId="0" applyNumberFormat="1" applyFill="1"/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9" fillId="5" borderId="0" xfId="0" applyFont="1" applyFill="1" applyAlignment="1">
      <alignment horizontal="right"/>
    </xf>
    <xf numFmtId="0" fontId="0" fillId="7" borderId="0" xfId="0" applyFill="1"/>
    <xf numFmtId="0" fontId="6" fillId="5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1" xfId="0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9" fillId="3" borderId="15" xfId="0" applyFont="1" applyFill="1" applyBorder="1" applyAlignment="1">
      <alignment horizontal="right"/>
    </xf>
    <xf numFmtId="0" fontId="8" fillId="5" borderId="0" xfId="0" applyFont="1" applyFill="1"/>
    <xf numFmtId="0" fontId="9" fillId="5" borderId="0" xfId="0" applyFont="1" applyFill="1"/>
    <xf numFmtId="2" fontId="0" fillId="5" borderId="0" xfId="0" applyNumberFormat="1" applyFill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11" fillId="10" borderId="0" xfId="0" applyFont="1" applyFill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2" fontId="0" fillId="4" borderId="0" xfId="0" applyNumberFormat="1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4" xfId="0" applyFont="1" applyBorder="1"/>
    <xf numFmtId="0" fontId="8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0" xfId="0" applyFont="1" applyFill="1"/>
    <xf numFmtId="9" fontId="1" fillId="3" borderId="0" xfId="0" applyNumberFormat="1" applyFont="1" applyFill="1" applyAlignment="1">
      <alignment horizontal="left"/>
    </xf>
    <xf numFmtId="0" fontId="0" fillId="8" borderId="0" xfId="0" applyFill="1"/>
    <xf numFmtId="9" fontId="0" fillId="3" borderId="0" xfId="0" applyNumberFormat="1" applyFill="1" applyAlignment="1">
      <alignment horizontal="left"/>
    </xf>
    <xf numFmtId="0" fontId="1" fillId="11" borderId="0" xfId="0" applyFont="1" applyFill="1"/>
    <xf numFmtId="9" fontId="0" fillId="5" borderId="0" xfId="0" applyNumberFormat="1" applyFill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0" fillId="8" borderId="1" xfId="0" applyFill="1" applyBorder="1"/>
    <xf numFmtId="0" fontId="0" fillId="4" borderId="9" xfId="0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4" borderId="9" xfId="0" applyNumberForma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2" fontId="0" fillId="4" borderId="10" xfId="0" applyNumberFormat="1" applyFill="1" applyBorder="1" applyAlignment="1">
      <alignment horizontal="center" vertical="center"/>
    </xf>
    <xf numFmtId="0" fontId="1" fillId="12" borderId="4" xfId="0" applyFont="1" applyFill="1" applyBorder="1"/>
    <xf numFmtId="2" fontId="1" fillId="0" borderId="11" xfId="0" applyNumberFormat="1" applyFont="1" applyBorder="1"/>
    <xf numFmtId="0" fontId="1" fillId="12" borderId="2" xfId="0" applyFont="1" applyFill="1" applyBorder="1"/>
    <xf numFmtId="2" fontId="1" fillId="0" borderId="12" xfId="0" applyNumberFormat="1" applyFont="1" applyBorder="1"/>
    <xf numFmtId="0" fontId="1" fillId="12" borderId="7" xfId="0" applyFont="1" applyFill="1" applyBorder="1"/>
    <xf numFmtId="2" fontId="1" fillId="0" borderId="13" xfId="0" applyNumberFormat="1" applyFont="1" applyBorder="1"/>
    <xf numFmtId="0" fontId="9" fillId="7" borderId="15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8" fillId="7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8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Sex!$B$5</c:f>
              <c:strCache>
                <c:ptCount val="1"/>
                <c:pt idx="0">
                  <c:v>Average Tip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Sex!$A$6:$A$7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Sex!$B$6:$B$7</c:f>
              <c:numCache>
                <c:formatCode>0.00</c:formatCode>
                <c:ptCount val="2"/>
                <c:pt idx="0">
                  <c:v>2.8334482758620689</c:v>
                </c:pt>
                <c:pt idx="1">
                  <c:v>3.0896178343949052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B0-1546-B129-BFD0E38B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4639599"/>
        <c:axId val="1844641599"/>
      </c:barChart>
      <c:catAx>
        <c:axId val="184463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41599"/>
        <c:crosses val="autoZero"/>
        <c:auto val="1"/>
        <c:lblAlgn val="ctr"/>
        <c:lblOffset val="100"/>
        <c:noMultiLvlLbl val="0"/>
      </c:catAx>
      <c:valAx>
        <c:axId val="1844641599"/>
        <c:scaling>
          <c:orientation val="minMax"/>
          <c:max val="3.1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39599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Smoker!$B$5</c:f>
              <c:strCache>
                <c:ptCount val="1"/>
                <c:pt idx="0">
                  <c:v>Average Tip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Smoker!$A$6:$A$7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Smoker!$B$6:$B$7</c:f>
              <c:numCache>
                <c:formatCode>0.00</c:formatCode>
                <c:ptCount val="2"/>
                <c:pt idx="0">
                  <c:v>2.9918543046357624</c:v>
                </c:pt>
                <c:pt idx="1">
                  <c:v>3.0087096774193549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A545-B996-9DC12E42C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0775536"/>
        <c:axId val="871272960"/>
      </c:barChart>
      <c:catAx>
        <c:axId val="87077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72960"/>
        <c:crosses val="autoZero"/>
        <c:auto val="1"/>
        <c:lblAlgn val="ctr"/>
        <c:lblOffset val="100"/>
        <c:noMultiLvlLbl val="0"/>
      </c:catAx>
      <c:valAx>
        <c:axId val="871272960"/>
        <c:scaling>
          <c:orientation val="minMax"/>
          <c:max val="3.5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7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Day!$B$8</c:f>
              <c:strCache>
                <c:ptCount val="1"/>
                <c:pt idx="0">
                  <c:v>Average Tip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Day!$A$9:$A$12</c:f>
              <c:strCache>
                <c:ptCount val="4"/>
                <c:pt idx="0">
                  <c:v>Thur</c:v>
                </c:pt>
                <c:pt idx="1">
                  <c:v>Fri</c:v>
                </c:pt>
                <c:pt idx="2">
                  <c:v>Sat</c:v>
                </c:pt>
                <c:pt idx="3">
                  <c:v>Sun</c:v>
                </c:pt>
              </c:strCache>
            </c:strRef>
          </c:cat>
          <c:val>
            <c:numRef>
              <c:f>Day!$B$9:$B$12</c:f>
              <c:numCache>
                <c:formatCode>0.00</c:formatCode>
                <c:ptCount val="4"/>
                <c:pt idx="0">
                  <c:v>2.7714516129032258</c:v>
                </c:pt>
                <c:pt idx="1">
                  <c:v>2.7347368421052631</c:v>
                </c:pt>
                <c:pt idx="2">
                  <c:v>2.9931034482758618</c:v>
                </c:pt>
                <c:pt idx="3">
                  <c:v>3.2551315789473692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A-5E48-940F-021C5F34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4698703"/>
        <c:axId val="1844700703"/>
      </c:barChart>
      <c:catAx>
        <c:axId val="184469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700703"/>
        <c:crosses val="autoZero"/>
        <c:auto val="1"/>
        <c:lblAlgn val="ctr"/>
        <c:lblOffset val="100"/>
        <c:noMultiLvlLbl val="0"/>
      </c:catAx>
      <c:valAx>
        <c:axId val="1844700703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98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Time!$B$9</c:f>
              <c:strCache>
                <c:ptCount val="1"/>
                <c:pt idx="0">
                  <c:v>Average Tip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Time!$A$10:$A$11</c:f>
              <c:strCache>
                <c:ptCount val="2"/>
                <c:pt idx="0">
                  <c:v>Dinner</c:v>
                </c:pt>
                <c:pt idx="1">
                  <c:v>Lunch</c:v>
                </c:pt>
              </c:strCache>
            </c:strRef>
          </c:cat>
          <c:val>
            <c:numRef>
              <c:f>Time!$B$10:$B$11</c:f>
              <c:numCache>
                <c:formatCode>0.00</c:formatCode>
                <c:ptCount val="2"/>
                <c:pt idx="0">
                  <c:v>3.102670454545454</c:v>
                </c:pt>
                <c:pt idx="1">
                  <c:v>2.7280882352941176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5-3245-A31D-A4482EB76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263312"/>
        <c:axId val="871265312"/>
      </c:barChart>
      <c:catAx>
        <c:axId val="87126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65312"/>
        <c:crosses val="autoZero"/>
        <c:auto val="1"/>
        <c:lblAlgn val="ctr"/>
        <c:lblOffset val="100"/>
        <c:noMultiLvlLbl val="0"/>
      </c:catAx>
      <c:valAx>
        <c:axId val="871265312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6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shade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Size!$B$1</c:f>
              <c:strCache>
                <c:ptCount val="1"/>
                <c:pt idx="0">
                  <c:v>tip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90639671601924"/>
                  <c:y val="-0.33107702577640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Size!$A$2:$A$245</c:f>
              <c:numCache>
                <c:formatCode>General</c:formatCode>
                <c:ptCount val="24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6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4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4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Size!$B$2:$B$245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8-E941-96D0-840B535A4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745583"/>
        <c:axId val="1051175935"/>
      </c:scatterChart>
      <c:valAx>
        <c:axId val="825745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75935"/>
        <c:crosses val="autoZero"/>
        <c:crossBetween val="midCat"/>
      </c:valAx>
      <c:valAx>
        <c:axId val="10511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45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shade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Total_bill!$B$1</c:f>
              <c:strCache>
                <c:ptCount val="1"/>
                <c:pt idx="0">
                  <c:v>tip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7079615048118986"/>
                  <c:y val="-0.239641659375911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Total_bill!$A$2:$A$245</c:f>
              <c:numCache>
                <c:formatCode>General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Total_bill!$B$2:$B$245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9-6C4C-8066-4CCA895C1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378959"/>
        <c:axId val="1875383359"/>
      </c:scatterChart>
      <c:valAx>
        <c:axId val="187537895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383359"/>
        <c:crosses val="autoZero"/>
        <c:crossBetween val="midCat"/>
      </c:valAx>
      <c:valAx>
        <c:axId val="187538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37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shade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size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tip</c:v>
          </c:tx>
          <c:spPr>
            <a:ln w="19050">
              <a:noFill/>
            </a:ln>
          </c:spPr>
          <c:xVal>
            <c:numRef>
              <c:f>'Working Sheet 1'!$E$2:$E$245</c:f>
              <c:numCache>
                <c:formatCode>General</c:formatCode>
                <c:ptCount val="24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6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4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4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'Working Sheet 1'!$G$2:$G$245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0F-FE49-8F6D-60D0CF8C059B}"/>
            </c:ext>
          </c:extLst>
        </c:ser>
        <c:ser>
          <c:idx val="1"/>
          <c:order val="1"/>
          <c:tx>
            <c:v>Predicted tip</c:v>
          </c:tx>
          <c:spPr>
            <a:ln w="19050">
              <a:noFill/>
            </a:ln>
          </c:spPr>
          <c:xVal>
            <c:numRef>
              <c:f>'Working Sheet 1'!$E$2:$E$245</c:f>
              <c:numCache>
                <c:formatCode>General</c:formatCode>
                <c:ptCount val="24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6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4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4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'MLR 2 - Tips Predictor'!$B$297:$B$540</c:f>
              <c:numCache>
                <c:formatCode>General</c:formatCode>
                <c:ptCount val="24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0F-FE49-8F6D-60D0CF8C0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81104"/>
        <c:axId val="824620719"/>
      </c:scatterChart>
      <c:valAx>
        <c:axId val="2628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4620719"/>
        <c:crosses val="autoZero"/>
        <c:crossBetween val="midCat"/>
      </c:valAx>
      <c:valAx>
        <c:axId val="8246207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2811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5</xdr:row>
      <xdr:rowOff>171450</xdr:rowOff>
    </xdr:from>
    <xdr:to>
      <xdr:col>8</xdr:col>
      <xdr:colOff>615950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75B1F7-B74A-6176-C1B3-6126B29E6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406400</xdr:colOff>
      <xdr:row>21</xdr:row>
      <xdr:rowOff>139700</xdr:rowOff>
    </xdr:from>
    <xdr:to>
      <xdr:col>9</xdr:col>
      <xdr:colOff>469900</xdr:colOff>
      <xdr:row>28</xdr:row>
      <xdr:rowOff>12700</xdr:rowOff>
    </xdr:to>
    <xdr:sp macro="" textlink="">
      <xdr:nvSpPr>
        <xdr:cNvPr id="5" name="Rectangle: Rounded Corners 2">
          <a:extLst>
            <a:ext uri="{FF2B5EF4-FFF2-40B4-BE49-F238E27FC236}">
              <a16:creationId xmlns:a16="http://schemas.microsoft.com/office/drawing/2014/main" id="{011CC115-A7DC-5A45-BE1C-A377EF9A0B79}"/>
            </a:ext>
          </a:extLst>
        </xdr:cNvPr>
        <xdr:cNvSpPr/>
      </xdr:nvSpPr>
      <xdr:spPr>
        <a:xfrm>
          <a:off x="2298700" y="4140200"/>
          <a:ext cx="5842000" cy="12065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/>
            <a:t>In</a:t>
          </a:r>
          <a:r>
            <a:rPr lang="en-GB" sz="1200" baseline="0"/>
            <a:t> order to get better comparison,</a:t>
          </a:r>
          <a:r>
            <a:rPr lang="en-GB" sz="1200"/>
            <a:t> I</a:t>
          </a:r>
          <a:r>
            <a:rPr lang="en-GB" sz="1200" baseline="0"/>
            <a:t> </a:t>
          </a:r>
          <a:r>
            <a:rPr lang="en-GB" sz="1200"/>
            <a:t>avg (mean as descriptive stats).</a:t>
          </a:r>
        </a:p>
        <a:p>
          <a:pPr algn="ctr"/>
          <a:r>
            <a:rPr lang="en-GB" sz="1200"/>
            <a:t>Format y-axis to start at 0.</a:t>
          </a:r>
        </a:p>
        <a:p>
          <a:pPr algn="ctr"/>
          <a:r>
            <a:rPr lang="en-GB" sz="1200"/>
            <a:t>I</a:t>
          </a:r>
          <a:r>
            <a:rPr lang="en-GB" sz="1200" baseline="0"/>
            <a:t> also</a:t>
          </a:r>
          <a:r>
            <a:rPr lang="en-GB" sz="1200"/>
            <a:t> observe a slight difference in</a:t>
          </a:r>
          <a:r>
            <a:rPr lang="en-GB" sz="1200" baseline="0"/>
            <a:t> </a:t>
          </a:r>
          <a:r>
            <a:rPr lang="en-GB" sz="1200"/>
            <a:t>tips given by Female and Male however,</a:t>
          </a:r>
        </a:p>
        <a:p>
          <a:pPr algn="ctr"/>
          <a:r>
            <a:rPr lang="en-GB" sz="1200"/>
            <a:t> I not sure if the results are merely by chance or could occur again</a:t>
          </a:r>
        </a:p>
        <a:p>
          <a:pPr algn="ctr"/>
          <a:r>
            <a:rPr lang="en-GB" sz="1200"/>
            <a:t>and if sex is strong variable that could impact the tips.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44450</xdr:rowOff>
    </xdr:from>
    <xdr:to>
      <xdr:col>8</xdr:col>
      <xdr:colOff>577850</xdr:colOff>
      <xdr:row>19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968FBD-DA67-5DAD-25C9-9F8B8986C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546100</xdr:colOff>
      <xdr:row>21</xdr:row>
      <xdr:rowOff>76200</xdr:rowOff>
    </xdr:from>
    <xdr:to>
      <xdr:col>9</xdr:col>
      <xdr:colOff>609600</xdr:colOff>
      <xdr:row>25</xdr:row>
      <xdr:rowOff>76200</xdr:rowOff>
    </xdr:to>
    <xdr:sp macro="" textlink="">
      <xdr:nvSpPr>
        <xdr:cNvPr id="6" name="Rectangle: Rounded Corners 2">
          <a:extLst>
            <a:ext uri="{FF2B5EF4-FFF2-40B4-BE49-F238E27FC236}">
              <a16:creationId xmlns:a16="http://schemas.microsoft.com/office/drawing/2014/main" id="{70DC741C-68EE-2141-B629-9F9A3E9F4ECB}"/>
            </a:ext>
          </a:extLst>
        </xdr:cNvPr>
        <xdr:cNvSpPr/>
      </xdr:nvSpPr>
      <xdr:spPr>
        <a:xfrm>
          <a:off x="2197100" y="4076700"/>
          <a:ext cx="5842000" cy="7620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Here,</a:t>
          </a:r>
          <a:r>
            <a:rPr lang="en-GB" sz="1100" baseline="0"/>
            <a:t> I</a:t>
          </a:r>
          <a:r>
            <a:rPr lang="en-GB" sz="1100"/>
            <a:t> observe a slight difference</a:t>
          </a:r>
          <a:r>
            <a:rPr lang="en-GB" sz="1100" baseline="0"/>
            <a:t> </a:t>
          </a:r>
          <a:r>
            <a:rPr lang="en-GB" sz="1100"/>
            <a:t>in the tips given by smoker</a:t>
          </a:r>
          <a:r>
            <a:rPr lang="en-GB" sz="1100" baseline="0"/>
            <a:t> No and smoker Yes .</a:t>
          </a:r>
          <a:r>
            <a:rPr lang="en-GB" sz="1100"/>
            <a:t>however,</a:t>
          </a:r>
          <a:r>
            <a:rPr lang="en-GB" sz="1100" baseline="0"/>
            <a:t> I am </a:t>
          </a:r>
          <a:r>
            <a:rPr lang="en-GB" sz="1100"/>
            <a:t> not sure if the results are merely by chance or could occur again.</a:t>
          </a:r>
        </a:p>
        <a:p>
          <a:pPr algn="ctr"/>
          <a:r>
            <a:rPr lang="en-GB" sz="1100"/>
            <a:t>also</a:t>
          </a:r>
          <a:r>
            <a:rPr lang="en-GB" sz="1100" baseline="0"/>
            <a:t> I am</a:t>
          </a:r>
          <a:r>
            <a:rPr lang="en-GB" sz="1100"/>
            <a:t> not sure if smoker is strong variable that could impact the tips.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704850</xdr:colOff>
      <xdr:row>7</xdr:row>
      <xdr:rowOff>57150</xdr:rowOff>
    </xdr:from>
    <xdr:to>
      <xdr:col>11</xdr:col>
      <xdr:colOff>368300</xdr:colOff>
      <xdr:row>23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771C48-0EC0-5E7B-79CF-17F1274A1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139700</xdr:colOff>
      <xdr:row>24</xdr:row>
      <xdr:rowOff>165100</xdr:rowOff>
    </xdr:from>
    <xdr:to>
      <xdr:col>11</xdr:col>
      <xdr:colOff>139700</xdr:colOff>
      <xdr:row>28</xdr:row>
      <xdr:rowOff>165100</xdr:rowOff>
    </xdr:to>
    <xdr:sp macro="" textlink="">
      <xdr:nvSpPr>
        <xdr:cNvPr id="3" name="Rectangle: Rounded Corners 4">
          <a:extLst>
            <a:ext uri="{FF2B5EF4-FFF2-40B4-BE49-F238E27FC236}">
              <a16:creationId xmlns:a16="http://schemas.microsoft.com/office/drawing/2014/main" id="{C893AE4F-7F07-F446-8D2E-451709738342}"/>
            </a:ext>
          </a:extLst>
        </xdr:cNvPr>
        <xdr:cNvSpPr/>
      </xdr:nvSpPr>
      <xdr:spPr>
        <a:xfrm>
          <a:off x="3530600" y="4737100"/>
          <a:ext cx="5778500" cy="7620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Here,</a:t>
          </a:r>
          <a:r>
            <a:rPr lang="en-GB" sz="1100" baseline="0"/>
            <a:t> I</a:t>
          </a:r>
          <a:r>
            <a:rPr lang="en-GB" sz="1100"/>
            <a:t> observe a slight difference in the tips collected</a:t>
          </a:r>
          <a:r>
            <a:rPr lang="en-GB" sz="1100" baseline="0"/>
            <a:t> on different days </a:t>
          </a:r>
          <a:r>
            <a:rPr lang="en-GB" sz="1100"/>
            <a:t>however,</a:t>
          </a:r>
          <a:r>
            <a:rPr lang="en-GB" sz="1100" baseline="0"/>
            <a:t> I am</a:t>
          </a:r>
          <a:r>
            <a:rPr lang="en-GB" sz="1100"/>
            <a:t> not sure if the results are merely by chance or could occur again.</a:t>
          </a:r>
        </a:p>
        <a:p>
          <a:pPr algn="ctr"/>
          <a:r>
            <a:rPr lang="en-GB" sz="1100"/>
            <a:t>I</a:t>
          </a:r>
          <a:r>
            <a:rPr lang="en-GB" sz="1100" baseline="0"/>
            <a:t> am also</a:t>
          </a:r>
          <a:r>
            <a:rPr lang="en-GB" sz="1100"/>
            <a:t> not sure if day is strong variable that could impact the tips.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7</xdr:row>
      <xdr:rowOff>69850</xdr:rowOff>
    </xdr:from>
    <xdr:to>
      <xdr:col>10</xdr:col>
      <xdr:colOff>762000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9075FB-4127-E55E-89FD-DB554A088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615950</xdr:colOff>
      <xdr:row>7</xdr:row>
      <xdr:rowOff>82550</xdr:rowOff>
    </xdr:from>
    <xdr:to>
      <xdr:col>11</xdr:col>
      <xdr:colOff>114300</xdr:colOff>
      <xdr:row>24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849BEC-416D-1A08-0164-1051DD0E6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26</xdr:row>
      <xdr:rowOff>25400</xdr:rowOff>
    </xdr:from>
    <xdr:to>
      <xdr:col>11</xdr:col>
      <xdr:colOff>0</xdr:colOff>
      <xdr:row>30</xdr:row>
      <xdr:rowOff>25400</xdr:rowOff>
    </xdr:to>
    <xdr:sp macro="" textlink="">
      <xdr:nvSpPr>
        <xdr:cNvPr id="5" name="Rectangle: Rounded Corners 2">
          <a:extLst>
            <a:ext uri="{FF2B5EF4-FFF2-40B4-BE49-F238E27FC236}">
              <a16:creationId xmlns:a16="http://schemas.microsoft.com/office/drawing/2014/main" id="{EFE26265-AD83-4546-B882-B80818E31B47}"/>
            </a:ext>
          </a:extLst>
        </xdr:cNvPr>
        <xdr:cNvSpPr/>
      </xdr:nvSpPr>
      <xdr:spPr>
        <a:xfrm>
          <a:off x="3302000" y="5029200"/>
          <a:ext cx="5778500" cy="7620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Here</a:t>
          </a:r>
          <a:r>
            <a:rPr lang="en-GB" sz="1100" baseline="0"/>
            <a:t> is an Interesting factor, I </a:t>
          </a:r>
          <a:r>
            <a:rPr lang="en-GB" sz="1100"/>
            <a:t>observe that in this graph there is a</a:t>
          </a:r>
          <a:r>
            <a:rPr lang="en-GB" sz="1100" baseline="0"/>
            <a:t> positive correlation between the size of customers per group and tips provided. So, size seems to be an indicator that could have a positive impact on the tips.</a:t>
          </a:r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450850</xdr:colOff>
      <xdr:row>7</xdr:row>
      <xdr:rowOff>146050</xdr:rowOff>
    </xdr:from>
    <xdr:to>
      <xdr:col>10</xdr:col>
      <xdr:colOff>69850</xdr:colOff>
      <xdr:row>22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AD845-FC07-433B-9510-9C61747FA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23</xdr:row>
      <xdr:rowOff>152400</xdr:rowOff>
    </xdr:from>
    <xdr:to>
      <xdr:col>10</xdr:col>
      <xdr:colOff>0</xdr:colOff>
      <xdr:row>29</xdr:row>
      <xdr:rowOff>63500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1461597-A118-3C43-85AB-9C0FA5E5296C}"/>
            </a:ext>
          </a:extLst>
        </xdr:cNvPr>
        <xdr:cNvSpPr/>
      </xdr:nvSpPr>
      <xdr:spPr>
        <a:xfrm>
          <a:off x="3860800" y="4584700"/>
          <a:ext cx="4394200" cy="10541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 observe a</a:t>
          </a:r>
          <a:r>
            <a:rPr lang="en-GB" sz="1100" baseline="0"/>
            <a:t> positive correlation between the total_bill and tips provided.</a:t>
          </a:r>
        </a:p>
        <a:p>
          <a:pPr algn="ctr"/>
          <a:r>
            <a:rPr lang="en-GB" sz="1100" baseline="0"/>
            <a:t>'total_bill' seems to be an indicator that could have a positive impact on the tips.</a:t>
          </a:r>
          <a:endParaRPr lang="en-GB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635000</xdr:colOff>
      <xdr:row>1</xdr:row>
      <xdr:rowOff>38100</xdr:rowOff>
    </xdr:from>
    <xdr:to>
      <xdr:col>15</xdr:col>
      <xdr:colOff>330200</xdr:colOff>
      <xdr:row>12</xdr:row>
      <xdr:rowOff>114300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4A7C5AF-C5B8-F64D-95FD-B6EB8108A0CA}"/>
            </a:ext>
          </a:extLst>
        </xdr:cNvPr>
        <xdr:cNvSpPr/>
      </xdr:nvSpPr>
      <xdr:spPr>
        <a:xfrm>
          <a:off x="9258300" y="342900"/>
          <a:ext cx="6286500" cy="21971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/>
            <a:t>From</a:t>
          </a:r>
          <a:r>
            <a:rPr lang="en-GB" sz="1200" baseline="0"/>
            <a:t> the all Independent Variables data, I can conclude that size and total_bill might be good indicators to predict tips.</a:t>
          </a:r>
        </a:p>
        <a:p>
          <a:pPr algn="ctr"/>
          <a:r>
            <a:rPr lang="en-GB" sz="1200" baseline="0"/>
            <a:t>I need further analysis to be sure and find how exactly it will impact the tips.</a:t>
          </a:r>
        </a:p>
        <a:p>
          <a:pPr algn="ctr"/>
          <a:r>
            <a:rPr lang="en-GB" sz="1200" baseline="0"/>
            <a:t>For variables -</a:t>
          </a:r>
          <a:r>
            <a:rPr lang="en-GB" sz="1200"/>
            <a:t>sex,smoker,day,time</a:t>
          </a:r>
          <a:r>
            <a:rPr lang="en-GB" sz="1200" baseline="0"/>
            <a:t> I compared mean of categories to the tips and I cannot draw any conclusions which could point that these variables might impact tips.</a:t>
          </a:r>
        </a:p>
        <a:p>
          <a:pPr algn="ctr"/>
          <a:r>
            <a:rPr lang="en-GB" sz="1200" baseline="0"/>
            <a:t>Further analysis is required for the same.</a:t>
          </a:r>
        </a:p>
        <a:p>
          <a:pPr algn="ctr"/>
          <a:r>
            <a:rPr lang="en-GB" sz="1200" baseline="0"/>
            <a:t>I intent to do the analysis using Multi linear Regression using the data analysis toolpak in excel.</a:t>
          </a:r>
        </a:p>
        <a:p>
          <a:pPr algn="ctr"/>
          <a:r>
            <a:rPr lang="en-GB" sz="1200" baseline="0"/>
            <a:t>Dependent variable is tips.</a:t>
          </a:r>
        </a:p>
        <a:p>
          <a:pPr algn="ctr"/>
          <a:r>
            <a:rPr lang="en-GB" sz="1200" baseline="0"/>
            <a:t>Independent variables are </a:t>
          </a:r>
          <a:r>
            <a:rPr lang="en-GB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sex,smoker,day,time</a:t>
          </a:r>
          <a:r>
            <a:rPr lang="en-GB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,size and total_bill</a:t>
          </a:r>
          <a:endParaRPr lang="en-GB" sz="1200" baseline="0"/>
        </a:p>
        <a:p>
          <a:pPr algn="ctr"/>
          <a:r>
            <a:rPr lang="en-GB" sz="1200" baseline="0"/>
            <a:t>I converted the categorical variables into numeric ones in this sheet.</a:t>
          </a:r>
          <a:endParaRPr lang="en-GB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698500</xdr:colOff>
      <xdr:row>25</xdr:row>
      <xdr:rowOff>0</xdr:rowOff>
    </xdr:from>
    <xdr:to>
      <xdr:col>5</xdr:col>
      <xdr:colOff>1155700</xdr:colOff>
      <xdr:row>31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255F37-FD4D-F849-AD64-8DC91422A969}"/>
            </a:ext>
          </a:extLst>
        </xdr:cNvPr>
        <xdr:cNvSpPr/>
      </xdr:nvSpPr>
      <xdr:spPr>
        <a:xfrm>
          <a:off x="2120900" y="5130800"/>
          <a:ext cx="5270500" cy="11430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p value less</a:t>
          </a:r>
          <a:r>
            <a:rPr lang="en-GB" sz="1400" baseline="0"/>
            <a:t> than 5%--&gt; statistical significant relationship.</a:t>
          </a:r>
        </a:p>
        <a:p>
          <a:pPr algn="ctr"/>
          <a:r>
            <a:rPr lang="en-GB" sz="1400" baseline="0"/>
            <a:t>eg: p value=</a:t>
          </a:r>
          <a:r>
            <a:rPr lang="en-GB" sz="1400"/>
            <a:t> </a:t>
          </a:r>
          <a:r>
            <a:rPr lang="en-GB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0.919003636</a:t>
          </a:r>
          <a:r>
            <a:rPr lang="en-GB" sz="1400"/>
            <a:t>  than there is 91% chance that</a:t>
          </a:r>
          <a:r>
            <a:rPr lang="en-GB" sz="1400" baseline="0"/>
            <a:t> it can be explained by randomness.</a:t>
          </a:r>
        </a:p>
        <a:p>
          <a:pPr algn="ctr"/>
          <a:r>
            <a:rPr lang="en-GB" sz="1400" baseline="0"/>
            <a:t>Exclude columns with p values greater than 0.05</a:t>
          </a:r>
          <a:endParaRPr lang="en-GB" sz="14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211281</xdr:colOff>
      <xdr:row>46</xdr:row>
      <xdr:rowOff>161636</xdr:rowOff>
    </xdr:from>
    <xdr:to>
      <xdr:col>12</xdr:col>
      <xdr:colOff>384462</xdr:colOff>
      <xdr:row>57</xdr:row>
      <xdr:rowOff>1154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7D4259-64AC-CEDF-5A3D-974659B76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0</xdr:row>
      <xdr:rowOff>241301</xdr:rowOff>
    </xdr:from>
    <xdr:to>
      <xdr:col>13</xdr:col>
      <xdr:colOff>190500</xdr:colOff>
      <xdr:row>5</xdr:row>
      <xdr:rowOff>38101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C92E4D-9800-8341-984C-BF6CC3B9F08A}"/>
            </a:ext>
          </a:extLst>
        </xdr:cNvPr>
        <xdr:cNvSpPr/>
      </xdr:nvSpPr>
      <xdr:spPr>
        <a:xfrm>
          <a:off x="10134600" y="241301"/>
          <a:ext cx="3467100" cy="8636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>
              <a:solidFill>
                <a:schemeClr val="bg1"/>
              </a:solidFill>
            </a:rPr>
            <a:t>Y=Constant +B1*(X1)+</a:t>
          </a:r>
          <a:r>
            <a:rPr lang="en-GB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B2*(X2)+....BnXn</a:t>
          </a:r>
        </a:p>
        <a:p>
          <a:pPr algn="ctr"/>
          <a:r>
            <a:rPr lang="en-GB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Constant = Intercept</a:t>
          </a:r>
        </a:p>
        <a:p>
          <a:pPr algn="ctr"/>
          <a:r>
            <a:rPr lang="en-GB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X=Coefficients</a:t>
          </a:r>
        </a:p>
        <a:p>
          <a:pPr algn="ctr"/>
          <a:r>
            <a:rPr lang="en-GB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B=Actual independent variable values</a:t>
          </a:r>
          <a:endParaRPr lang="en-GB" sz="12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M245"/>
  <sheetViews>
    <sheetView showGridLines="0" zoomScale="110" zoomScaleNormal="110" workbookViewId="0">
      <selection activeCell="A2" sqref="A2"/>
    </sheetView>
  </sheetViews>
  <sheetFormatPr baseColWidth="10" defaultColWidth="13.5" defaultRowHeight="15" x14ac:dyDescent="0.2"/>
  <cols>
    <col min="1" max="1" width="13.5" style="2"/>
    <col min="2" max="2" width="13" style="2" customWidth="1"/>
    <col min="3" max="3" width="11.83203125" style="2" customWidth="1"/>
    <col min="4" max="4" width="13.5" style="2"/>
    <col min="5" max="5" width="10.83203125" style="2" customWidth="1"/>
    <col min="6" max="6" width="15.1640625" style="2" customWidth="1"/>
    <col min="7" max="7" width="13.5" style="2"/>
    <col min="8" max="8" width="17.1640625" customWidth="1"/>
    <col min="10" max="10" width="14" customWidth="1"/>
    <col min="11" max="11" width="13.1640625" customWidth="1"/>
    <col min="12" max="12" width="11.83203125" customWidth="1"/>
    <col min="13" max="13" width="27" customWidth="1"/>
  </cols>
  <sheetData>
    <row r="1" spans="1:13" ht="16" x14ac:dyDescent="0.2">
      <c r="A1" s="127" t="s">
        <v>14</v>
      </c>
      <c r="B1" s="127" t="s">
        <v>13</v>
      </c>
      <c r="C1" s="127" t="s">
        <v>12</v>
      </c>
      <c r="D1" s="127" t="s">
        <v>11</v>
      </c>
      <c r="E1" s="127" t="s">
        <v>10</v>
      </c>
      <c r="F1" s="127" t="s">
        <v>16</v>
      </c>
      <c r="G1" s="127" t="s">
        <v>15</v>
      </c>
      <c r="H1" s="53"/>
    </row>
    <row r="2" spans="1:13" ht="16" x14ac:dyDescent="0.2">
      <c r="A2" s="2" t="s">
        <v>3</v>
      </c>
      <c r="B2" s="2" t="s">
        <v>2</v>
      </c>
      <c r="C2" s="2" t="s">
        <v>9</v>
      </c>
      <c r="D2" s="2" t="s">
        <v>0</v>
      </c>
      <c r="E2" s="2">
        <v>2</v>
      </c>
      <c r="F2" s="2">
        <v>16.989999999999998</v>
      </c>
      <c r="G2" s="2">
        <v>1.01</v>
      </c>
      <c r="I2" s="107" t="s">
        <v>32</v>
      </c>
      <c r="J2" s="107"/>
      <c r="K2" s="107"/>
      <c r="L2" s="107"/>
      <c r="M2" s="107"/>
    </row>
    <row r="3" spans="1:13" x14ac:dyDescent="0.2">
      <c r="A3" s="2" t="s">
        <v>5</v>
      </c>
      <c r="B3" s="2" t="s">
        <v>2</v>
      </c>
      <c r="C3" s="2" t="s">
        <v>9</v>
      </c>
      <c r="D3" s="2" t="s">
        <v>0</v>
      </c>
      <c r="E3" s="2">
        <v>3</v>
      </c>
      <c r="F3" s="2">
        <v>10.34</v>
      </c>
      <c r="G3" s="2">
        <v>1.66</v>
      </c>
      <c r="I3" s="6" t="s">
        <v>17</v>
      </c>
      <c r="J3" s="108" t="s">
        <v>18</v>
      </c>
      <c r="K3" s="109"/>
      <c r="L3" s="110"/>
      <c r="M3" s="11" t="s">
        <v>26</v>
      </c>
    </row>
    <row r="4" spans="1:13" x14ac:dyDescent="0.2">
      <c r="A4" s="2" t="s">
        <v>5</v>
      </c>
      <c r="B4" s="2" t="s">
        <v>2</v>
      </c>
      <c r="C4" s="2" t="s">
        <v>9</v>
      </c>
      <c r="D4" s="2" t="s">
        <v>0</v>
      </c>
      <c r="E4" s="2">
        <v>3</v>
      </c>
      <c r="F4" s="2">
        <v>21.01</v>
      </c>
      <c r="G4" s="2">
        <v>3.5</v>
      </c>
      <c r="H4" s="3"/>
      <c r="I4" s="6" t="s">
        <v>13</v>
      </c>
      <c r="J4" s="111" t="s">
        <v>24</v>
      </c>
      <c r="K4" s="112"/>
      <c r="L4" s="113"/>
      <c r="M4" s="12" t="s">
        <v>27</v>
      </c>
    </row>
    <row r="5" spans="1:13" x14ac:dyDescent="0.2">
      <c r="A5" s="2" t="s">
        <v>5</v>
      </c>
      <c r="B5" s="2" t="s">
        <v>2</v>
      </c>
      <c r="C5" s="2" t="s">
        <v>9</v>
      </c>
      <c r="D5" s="2" t="s">
        <v>0</v>
      </c>
      <c r="E5" s="2">
        <v>2</v>
      </c>
      <c r="F5" s="2">
        <v>23.68</v>
      </c>
      <c r="G5" s="2">
        <v>3.31</v>
      </c>
      <c r="H5" s="3"/>
      <c r="I5" s="6" t="s">
        <v>12</v>
      </c>
      <c r="J5" s="111" t="s">
        <v>19</v>
      </c>
      <c r="K5" s="112"/>
      <c r="L5" s="113"/>
      <c r="M5" s="12" t="s">
        <v>56</v>
      </c>
    </row>
    <row r="6" spans="1:13" x14ac:dyDescent="0.2">
      <c r="A6" s="2" t="s">
        <v>3</v>
      </c>
      <c r="B6" s="2" t="s">
        <v>2</v>
      </c>
      <c r="C6" s="2" t="s">
        <v>9</v>
      </c>
      <c r="D6" s="2" t="s">
        <v>0</v>
      </c>
      <c r="E6" s="2">
        <v>4</v>
      </c>
      <c r="F6" s="2">
        <v>24.59</v>
      </c>
      <c r="G6" s="2">
        <v>3.61</v>
      </c>
      <c r="H6" s="3"/>
      <c r="I6" s="6" t="s">
        <v>11</v>
      </c>
      <c r="J6" s="111" t="s">
        <v>25</v>
      </c>
      <c r="K6" s="112"/>
      <c r="L6" s="113"/>
      <c r="M6" s="12" t="s">
        <v>28</v>
      </c>
    </row>
    <row r="7" spans="1:13" x14ac:dyDescent="0.2">
      <c r="A7" s="2" t="s">
        <v>5</v>
      </c>
      <c r="B7" s="2" t="s">
        <v>2</v>
      </c>
      <c r="C7" s="2" t="s">
        <v>9</v>
      </c>
      <c r="D7" s="2" t="s">
        <v>0</v>
      </c>
      <c r="E7" s="2">
        <v>4</v>
      </c>
      <c r="F7" s="2">
        <v>25.29</v>
      </c>
      <c r="G7" s="2">
        <v>4.71</v>
      </c>
      <c r="H7" s="3"/>
      <c r="I7" s="6" t="s">
        <v>10</v>
      </c>
      <c r="J7" s="108" t="s">
        <v>20</v>
      </c>
      <c r="K7" s="109"/>
      <c r="L7" s="110"/>
      <c r="M7" s="54" t="s">
        <v>29</v>
      </c>
    </row>
    <row r="8" spans="1:13" x14ac:dyDescent="0.2">
      <c r="A8" s="2" t="s">
        <v>5</v>
      </c>
      <c r="B8" s="2" t="s">
        <v>2</v>
      </c>
      <c r="C8" s="2" t="s">
        <v>9</v>
      </c>
      <c r="D8" s="2" t="s">
        <v>0</v>
      </c>
      <c r="E8" s="2">
        <v>2</v>
      </c>
      <c r="F8" s="2">
        <v>8.77</v>
      </c>
      <c r="G8" s="2">
        <v>2</v>
      </c>
      <c r="H8" s="3"/>
      <c r="I8" s="6" t="s">
        <v>21</v>
      </c>
      <c r="J8" s="111" t="s">
        <v>22</v>
      </c>
      <c r="K8" s="112"/>
      <c r="L8" s="113"/>
      <c r="M8" s="12" t="s">
        <v>29</v>
      </c>
    </row>
    <row r="9" spans="1:13" x14ac:dyDescent="0.2">
      <c r="A9" s="2" t="s">
        <v>5</v>
      </c>
      <c r="B9" s="2" t="s">
        <v>2</v>
      </c>
      <c r="C9" s="2" t="s">
        <v>9</v>
      </c>
      <c r="D9" s="2" t="s">
        <v>0</v>
      </c>
      <c r="E9" s="2">
        <v>4</v>
      </c>
      <c r="F9" s="2">
        <v>26.88</v>
      </c>
      <c r="G9" s="2">
        <v>3.12</v>
      </c>
      <c r="H9" s="3"/>
      <c r="I9" s="6" t="s">
        <v>15</v>
      </c>
      <c r="J9" s="114" t="s">
        <v>23</v>
      </c>
      <c r="K9" s="115"/>
      <c r="L9" s="116"/>
      <c r="M9" s="13" t="s">
        <v>29</v>
      </c>
    </row>
    <row r="10" spans="1:13" x14ac:dyDescent="0.2">
      <c r="A10" s="2" t="s">
        <v>5</v>
      </c>
      <c r="B10" s="2" t="s">
        <v>2</v>
      </c>
      <c r="C10" s="2" t="s">
        <v>9</v>
      </c>
      <c r="D10" s="2" t="s">
        <v>0</v>
      </c>
      <c r="E10" s="2">
        <v>2</v>
      </c>
      <c r="F10" s="2">
        <v>15.04</v>
      </c>
      <c r="G10" s="2">
        <v>1.96</v>
      </c>
      <c r="H10" s="3"/>
      <c r="I10" s="106" t="s">
        <v>30</v>
      </c>
      <c r="J10" s="106"/>
      <c r="K10" s="106"/>
      <c r="L10" s="106"/>
      <c r="M10" s="106"/>
    </row>
    <row r="11" spans="1:13" x14ac:dyDescent="0.2">
      <c r="A11" s="2" t="s">
        <v>5</v>
      </c>
      <c r="B11" s="2" t="s">
        <v>2</v>
      </c>
      <c r="C11" s="2" t="s">
        <v>9</v>
      </c>
      <c r="D11" s="2" t="s">
        <v>0</v>
      </c>
      <c r="E11" s="2">
        <v>2</v>
      </c>
      <c r="F11" s="2">
        <v>14.78</v>
      </c>
      <c r="G11" s="2">
        <v>3.23</v>
      </c>
      <c r="H11" s="3"/>
      <c r="I11" s="106"/>
      <c r="J11" s="106"/>
      <c r="K11" s="106"/>
      <c r="L11" s="106"/>
      <c r="M11" s="106"/>
    </row>
    <row r="12" spans="1:13" x14ac:dyDescent="0.2">
      <c r="A12" s="2" t="s">
        <v>5</v>
      </c>
      <c r="B12" s="2" t="s">
        <v>2</v>
      </c>
      <c r="C12" s="2" t="s">
        <v>9</v>
      </c>
      <c r="D12" s="2" t="s">
        <v>0</v>
      </c>
      <c r="E12" s="2">
        <v>2</v>
      </c>
      <c r="F12" s="2">
        <v>10.27</v>
      </c>
      <c r="G12" s="2">
        <v>1.71</v>
      </c>
      <c r="H12" s="3"/>
    </row>
    <row r="13" spans="1:13" x14ac:dyDescent="0.2">
      <c r="A13" s="2" t="s">
        <v>3</v>
      </c>
      <c r="B13" s="2" t="s">
        <v>2</v>
      </c>
      <c r="C13" s="2" t="s">
        <v>9</v>
      </c>
      <c r="D13" s="2" t="s">
        <v>0</v>
      </c>
      <c r="E13" s="2">
        <v>4</v>
      </c>
      <c r="F13" s="2">
        <v>35.26</v>
      </c>
      <c r="G13" s="2">
        <v>5</v>
      </c>
      <c r="H13" s="3"/>
      <c r="I13" s="106" t="s">
        <v>64</v>
      </c>
      <c r="J13" s="106"/>
      <c r="K13" s="106"/>
      <c r="L13" s="106"/>
      <c r="M13" s="106"/>
    </row>
    <row r="14" spans="1:13" x14ac:dyDescent="0.2">
      <c r="A14" s="2" t="s">
        <v>5</v>
      </c>
      <c r="B14" s="2" t="s">
        <v>2</v>
      </c>
      <c r="C14" s="2" t="s">
        <v>9</v>
      </c>
      <c r="D14" s="2" t="s">
        <v>0</v>
      </c>
      <c r="E14" s="2">
        <v>2</v>
      </c>
      <c r="F14" s="2">
        <v>15.42</v>
      </c>
      <c r="G14" s="2">
        <v>1.57</v>
      </c>
      <c r="H14" s="3"/>
      <c r="I14" s="106"/>
      <c r="J14" s="106"/>
      <c r="K14" s="106"/>
      <c r="L14" s="106"/>
      <c r="M14" s="106"/>
    </row>
    <row r="15" spans="1:13" x14ac:dyDescent="0.2">
      <c r="A15" s="2" t="s">
        <v>5</v>
      </c>
      <c r="B15" s="2" t="s">
        <v>2</v>
      </c>
      <c r="C15" s="2" t="s">
        <v>9</v>
      </c>
      <c r="D15" s="2" t="s">
        <v>0</v>
      </c>
      <c r="E15" s="2">
        <v>4</v>
      </c>
      <c r="F15" s="2">
        <v>18.43</v>
      </c>
      <c r="G15" s="2">
        <v>3</v>
      </c>
      <c r="H15" s="3"/>
    </row>
    <row r="16" spans="1:13" x14ac:dyDescent="0.2">
      <c r="A16" s="2" t="s">
        <v>3</v>
      </c>
      <c r="B16" s="2" t="s">
        <v>2</v>
      </c>
      <c r="C16" s="2" t="s">
        <v>9</v>
      </c>
      <c r="D16" s="2" t="s">
        <v>0</v>
      </c>
      <c r="E16" s="2">
        <v>2</v>
      </c>
      <c r="F16" s="2">
        <v>14.83</v>
      </c>
      <c r="G16" s="2">
        <v>3.02</v>
      </c>
      <c r="H16" s="3"/>
    </row>
    <row r="17" spans="1:8" x14ac:dyDescent="0.2">
      <c r="A17" s="2" t="s">
        <v>5</v>
      </c>
      <c r="B17" s="2" t="s">
        <v>2</v>
      </c>
      <c r="C17" s="2" t="s">
        <v>9</v>
      </c>
      <c r="D17" s="2" t="s">
        <v>0</v>
      </c>
      <c r="E17" s="2">
        <v>2</v>
      </c>
      <c r="F17" s="2">
        <v>21.58</v>
      </c>
      <c r="G17" s="2">
        <v>3.92</v>
      </c>
      <c r="H17" s="3"/>
    </row>
    <row r="18" spans="1:8" x14ac:dyDescent="0.2">
      <c r="A18" s="2" t="s">
        <v>3</v>
      </c>
      <c r="B18" s="2" t="s">
        <v>2</v>
      </c>
      <c r="C18" s="2" t="s">
        <v>9</v>
      </c>
      <c r="D18" s="2" t="s">
        <v>0</v>
      </c>
      <c r="E18" s="2">
        <v>3</v>
      </c>
      <c r="F18" s="2">
        <v>10.33</v>
      </c>
      <c r="G18" s="2">
        <v>1.67</v>
      </c>
      <c r="H18" s="3"/>
    </row>
    <row r="19" spans="1:8" x14ac:dyDescent="0.2">
      <c r="A19" s="2" t="s">
        <v>5</v>
      </c>
      <c r="B19" s="2" t="s">
        <v>2</v>
      </c>
      <c r="C19" s="2" t="s">
        <v>9</v>
      </c>
      <c r="D19" s="2" t="s">
        <v>0</v>
      </c>
      <c r="E19" s="2">
        <v>3</v>
      </c>
      <c r="F19" s="2">
        <v>16.29</v>
      </c>
      <c r="G19" s="2">
        <v>3.71</v>
      </c>
      <c r="H19" s="3"/>
    </row>
    <row r="20" spans="1:8" x14ac:dyDescent="0.2">
      <c r="A20" s="2" t="s">
        <v>3</v>
      </c>
      <c r="B20" s="2" t="s">
        <v>2</v>
      </c>
      <c r="C20" s="2" t="s">
        <v>9</v>
      </c>
      <c r="D20" s="2" t="s">
        <v>0</v>
      </c>
      <c r="E20" s="2">
        <v>3</v>
      </c>
      <c r="F20" s="2">
        <v>16.97</v>
      </c>
      <c r="G20" s="2">
        <v>3.5</v>
      </c>
      <c r="H20" s="3"/>
    </row>
    <row r="21" spans="1:8" x14ac:dyDescent="0.2">
      <c r="A21" s="2" t="s">
        <v>5</v>
      </c>
      <c r="B21" s="2" t="s">
        <v>2</v>
      </c>
      <c r="C21" s="2" t="s">
        <v>4</v>
      </c>
      <c r="D21" s="2" t="s">
        <v>0</v>
      </c>
      <c r="E21" s="2">
        <v>3</v>
      </c>
      <c r="F21" s="2">
        <v>20.65</v>
      </c>
      <c r="G21" s="2">
        <v>3.35</v>
      </c>
      <c r="H21" s="3"/>
    </row>
    <row r="22" spans="1:8" x14ac:dyDescent="0.2">
      <c r="A22" s="2" t="s">
        <v>5</v>
      </c>
      <c r="B22" s="2" t="s">
        <v>2</v>
      </c>
      <c r="C22" s="2" t="s">
        <v>4</v>
      </c>
      <c r="D22" s="2" t="s">
        <v>0</v>
      </c>
      <c r="E22" s="2">
        <v>2</v>
      </c>
      <c r="F22" s="2">
        <v>17.920000000000002</v>
      </c>
      <c r="G22" s="2">
        <v>4.08</v>
      </c>
      <c r="H22" s="3"/>
    </row>
    <row r="23" spans="1:8" x14ac:dyDescent="0.2">
      <c r="A23" s="2" t="s">
        <v>3</v>
      </c>
      <c r="B23" s="2" t="s">
        <v>2</v>
      </c>
      <c r="C23" s="2" t="s">
        <v>4</v>
      </c>
      <c r="D23" s="2" t="s">
        <v>0</v>
      </c>
      <c r="E23" s="2">
        <v>2</v>
      </c>
      <c r="F23" s="2">
        <v>20.29</v>
      </c>
      <c r="G23" s="2">
        <v>2.75</v>
      </c>
      <c r="H23" s="3"/>
    </row>
    <row r="24" spans="1:8" x14ac:dyDescent="0.2">
      <c r="A24" s="2" t="s">
        <v>3</v>
      </c>
      <c r="B24" s="2" t="s">
        <v>2</v>
      </c>
      <c r="C24" s="2" t="s">
        <v>4</v>
      </c>
      <c r="D24" s="2" t="s">
        <v>0</v>
      </c>
      <c r="E24" s="2">
        <v>2</v>
      </c>
      <c r="F24" s="2">
        <v>15.77</v>
      </c>
      <c r="G24" s="2">
        <v>2.23</v>
      </c>
      <c r="H24" s="3"/>
    </row>
    <row r="25" spans="1:8" x14ac:dyDescent="0.2">
      <c r="A25" s="2" t="s">
        <v>5</v>
      </c>
      <c r="B25" s="2" t="s">
        <v>2</v>
      </c>
      <c r="C25" s="2" t="s">
        <v>4</v>
      </c>
      <c r="D25" s="2" t="s">
        <v>0</v>
      </c>
      <c r="E25" s="2">
        <v>4</v>
      </c>
      <c r="F25" s="2">
        <v>39.42</v>
      </c>
      <c r="G25" s="2">
        <v>7.58</v>
      </c>
      <c r="H25" s="3"/>
    </row>
    <row r="26" spans="1:8" x14ac:dyDescent="0.2">
      <c r="A26" s="2" t="s">
        <v>5</v>
      </c>
      <c r="B26" s="2" t="s">
        <v>2</v>
      </c>
      <c r="C26" s="2" t="s">
        <v>4</v>
      </c>
      <c r="D26" s="2" t="s">
        <v>0</v>
      </c>
      <c r="E26" s="2">
        <v>2</v>
      </c>
      <c r="F26" s="2">
        <v>19.82</v>
      </c>
      <c r="G26" s="2">
        <v>3.18</v>
      </c>
      <c r="H26" s="3"/>
    </row>
    <row r="27" spans="1:8" x14ac:dyDescent="0.2">
      <c r="A27" s="2" t="s">
        <v>5</v>
      </c>
      <c r="B27" s="2" t="s">
        <v>2</v>
      </c>
      <c r="C27" s="2" t="s">
        <v>4</v>
      </c>
      <c r="D27" s="2" t="s">
        <v>0</v>
      </c>
      <c r="E27" s="2">
        <v>4</v>
      </c>
      <c r="F27" s="2">
        <v>17.809999999999999</v>
      </c>
      <c r="G27" s="2">
        <v>2.34</v>
      </c>
      <c r="H27" s="3"/>
    </row>
    <row r="28" spans="1:8" x14ac:dyDescent="0.2">
      <c r="A28" s="2" t="s">
        <v>5</v>
      </c>
      <c r="B28" s="2" t="s">
        <v>2</v>
      </c>
      <c r="C28" s="2" t="s">
        <v>4</v>
      </c>
      <c r="D28" s="2" t="s">
        <v>0</v>
      </c>
      <c r="E28" s="2">
        <v>2</v>
      </c>
      <c r="F28" s="2">
        <v>13.37</v>
      </c>
      <c r="G28" s="2">
        <v>2</v>
      </c>
      <c r="H28" s="3"/>
    </row>
    <row r="29" spans="1:8" x14ac:dyDescent="0.2">
      <c r="A29" s="2" t="s">
        <v>5</v>
      </c>
      <c r="B29" s="2" t="s">
        <v>2</v>
      </c>
      <c r="C29" s="2" t="s">
        <v>4</v>
      </c>
      <c r="D29" s="2" t="s">
        <v>0</v>
      </c>
      <c r="E29" s="2">
        <v>2</v>
      </c>
      <c r="F29" s="2">
        <v>12.69</v>
      </c>
      <c r="G29" s="2">
        <v>2</v>
      </c>
      <c r="H29" s="3"/>
    </row>
    <row r="30" spans="1:8" x14ac:dyDescent="0.2">
      <c r="A30" s="2" t="s">
        <v>5</v>
      </c>
      <c r="B30" s="2" t="s">
        <v>2</v>
      </c>
      <c r="C30" s="2" t="s">
        <v>4</v>
      </c>
      <c r="D30" s="2" t="s">
        <v>0</v>
      </c>
      <c r="E30" s="2">
        <v>2</v>
      </c>
      <c r="F30" s="2">
        <v>21.7</v>
      </c>
      <c r="G30" s="2">
        <v>4.3</v>
      </c>
      <c r="H30" s="3"/>
    </row>
    <row r="31" spans="1:8" x14ac:dyDescent="0.2">
      <c r="A31" s="2" t="s">
        <v>3</v>
      </c>
      <c r="B31" s="2" t="s">
        <v>2</v>
      </c>
      <c r="C31" s="2" t="s">
        <v>4</v>
      </c>
      <c r="D31" s="2" t="s">
        <v>0</v>
      </c>
      <c r="E31" s="2">
        <v>2</v>
      </c>
      <c r="F31" s="2">
        <v>19.649999999999999</v>
      </c>
      <c r="G31" s="2">
        <v>3</v>
      </c>
      <c r="H31" s="3"/>
    </row>
    <row r="32" spans="1:8" x14ac:dyDescent="0.2">
      <c r="A32" s="2" t="s">
        <v>5</v>
      </c>
      <c r="B32" s="2" t="s">
        <v>2</v>
      </c>
      <c r="C32" s="2" t="s">
        <v>4</v>
      </c>
      <c r="D32" s="2" t="s">
        <v>0</v>
      </c>
      <c r="E32" s="2">
        <v>2</v>
      </c>
      <c r="F32" s="2">
        <v>9.5500000000000007</v>
      </c>
      <c r="G32" s="2">
        <v>1.45</v>
      </c>
      <c r="H32" s="3"/>
    </row>
    <row r="33" spans="1:8" x14ac:dyDescent="0.2">
      <c r="A33" s="2" t="s">
        <v>5</v>
      </c>
      <c r="B33" s="2" t="s">
        <v>2</v>
      </c>
      <c r="C33" s="2" t="s">
        <v>4</v>
      </c>
      <c r="D33" s="2" t="s">
        <v>0</v>
      </c>
      <c r="E33" s="2">
        <v>4</v>
      </c>
      <c r="F33" s="2">
        <v>18.350000000000001</v>
      </c>
      <c r="G33" s="2">
        <v>2.5</v>
      </c>
      <c r="H33" s="3"/>
    </row>
    <row r="34" spans="1:8" x14ac:dyDescent="0.2">
      <c r="A34" s="2" t="s">
        <v>3</v>
      </c>
      <c r="B34" s="2" t="s">
        <v>2</v>
      </c>
      <c r="C34" s="2" t="s">
        <v>4</v>
      </c>
      <c r="D34" s="2" t="s">
        <v>0</v>
      </c>
      <c r="E34" s="2">
        <v>2</v>
      </c>
      <c r="F34" s="2">
        <v>15.06</v>
      </c>
      <c r="G34" s="2">
        <v>3</v>
      </c>
      <c r="H34" s="3"/>
    </row>
    <row r="35" spans="1:8" x14ac:dyDescent="0.2">
      <c r="A35" s="2" t="s">
        <v>3</v>
      </c>
      <c r="B35" s="2" t="s">
        <v>2</v>
      </c>
      <c r="C35" s="2" t="s">
        <v>4</v>
      </c>
      <c r="D35" s="2" t="s">
        <v>0</v>
      </c>
      <c r="E35" s="2">
        <v>4</v>
      </c>
      <c r="F35" s="2">
        <v>20.69</v>
      </c>
      <c r="G35" s="2">
        <v>2.4500000000000002</v>
      </c>
      <c r="H35" s="3"/>
    </row>
    <row r="36" spans="1:8" x14ac:dyDescent="0.2">
      <c r="A36" s="2" t="s">
        <v>5</v>
      </c>
      <c r="B36" s="2" t="s">
        <v>2</v>
      </c>
      <c r="C36" s="2" t="s">
        <v>4</v>
      </c>
      <c r="D36" s="2" t="s">
        <v>0</v>
      </c>
      <c r="E36" s="2">
        <v>2</v>
      </c>
      <c r="F36" s="2">
        <v>17.78</v>
      </c>
      <c r="G36" s="2">
        <v>3.27</v>
      </c>
      <c r="H36" s="3"/>
    </row>
    <row r="37" spans="1:8" x14ac:dyDescent="0.2">
      <c r="A37" s="2" t="s">
        <v>5</v>
      </c>
      <c r="B37" s="2" t="s">
        <v>2</v>
      </c>
      <c r="C37" s="2" t="s">
        <v>4</v>
      </c>
      <c r="D37" s="2" t="s">
        <v>0</v>
      </c>
      <c r="E37" s="2">
        <v>3</v>
      </c>
      <c r="F37" s="2">
        <v>24.06</v>
      </c>
      <c r="G37" s="2">
        <v>3.6</v>
      </c>
      <c r="H37" s="3"/>
    </row>
    <row r="38" spans="1:8" x14ac:dyDescent="0.2">
      <c r="A38" s="2" t="s">
        <v>5</v>
      </c>
      <c r="B38" s="2" t="s">
        <v>2</v>
      </c>
      <c r="C38" s="2" t="s">
        <v>4</v>
      </c>
      <c r="D38" s="2" t="s">
        <v>0</v>
      </c>
      <c r="E38" s="2">
        <v>3</v>
      </c>
      <c r="F38" s="2">
        <v>16.309999999999999</v>
      </c>
      <c r="G38" s="2">
        <v>2</v>
      </c>
      <c r="H38" s="3"/>
    </row>
    <row r="39" spans="1:8" x14ac:dyDescent="0.2">
      <c r="A39" s="2" t="s">
        <v>3</v>
      </c>
      <c r="B39" s="2" t="s">
        <v>2</v>
      </c>
      <c r="C39" s="2" t="s">
        <v>4</v>
      </c>
      <c r="D39" s="2" t="s">
        <v>0</v>
      </c>
      <c r="E39" s="2">
        <v>3</v>
      </c>
      <c r="F39" s="2">
        <v>16.93</v>
      </c>
      <c r="G39" s="2">
        <v>3.07</v>
      </c>
      <c r="H39" s="3"/>
    </row>
    <row r="40" spans="1:8" x14ac:dyDescent="0.2">
      <c r="A40" s="2" t="s">
        <v>5</v>
      </c>
      <c r="B40" s="2" t="s">
        <v>2</v>
      </c>
      <c r="C40" s="2" t="s">
        <v>4</v>
      </c>
      <c r="D40" s="2" t="s">
        <v>0</v>
      </c>
      <c r="E40" s="2">
        <v>3</v>
      </c>
      <c r="F40" s="2">
        <v>18.690000000000001</v>
      </c>
      <c r="G40" s="2">
        <v>2.31</v>
      </c>
      <c r="H40" s="3"/>
    </row>
    <row r="41" spans="1:8" x14ac:dyDescent="0.2">
      <c r="A41" s="2" t="s">
        <v>5</v>
      </c>
      <c r="B41" s="2" t="s">
        <v>2</v>
      </c>
      <c r="C41" s="2" t="s">
        <v>4</v>
      </c>
      <c r="D41" s="2" t="s">
        <v>0</v>
      </c>
      <c r="E41" s="2">
        <v>3</v>
      </c>
      <c r="F41" s="2">
        <v>31.27</v>
      </c>
      <c r="G41" s="2">
        <v>5</v>
      </c>
      <c r="H41" s="3"/>
    </row>
    <row r="42" spans="1:8" x14ac:dyDescent="0.2">
      <c r="A42" s="2" t="s">
        <v>5</v>
      </c>
      <c r="B42" s="2" t="s">
        <v>2</v>
      </c>
      <c r="C42" s="2" t="s">
        <v>4</v>
      </c>
      <c r="D42" s="2" t="s">
        <v>0</v>
      </c>
      <c r="E42" s="2">
        <v>3</v>
      </c>
      <c r="F42" s="2">
        <v>16.04</v>
      </c>
      <c r="G42" s="2">
        <v>2.2400000000000002</v>
      </c>
      <c r="H42" s="3"/>
    </row>
    <row r="43" spans="1:8" x14ac:dyDescent="0.2">
      <c r="A43" s="2" t="s">
        <v>5</v>
      </c>
      <c r="B43" s="2" t="s">
        <v>2</v>
      </c>
      <c r="C43" s="2" t="s">
        <v>9</v>
      </c>
      <c r="D43" s="2" t="s">
        <v>0</v>
      </c>
      <c r="E43" s="2">
        <v>2</v>
      </c>
      <c r="F43" s="2">
        <v>17.46</v>
      </c>
      <c r="G43" s="2">
        <v>2.54</v>
      </c>
      <c r="H43" s="3"/>
    </row>
    <row r="44" spans="1:8" x14ac:dyDescent="0.2">
      <c r="A44" s="2" t="s">
        <v>5</v>
      </c>
      <c r="B44" s="2" t="s">
        <v>2</v>
      </c>
      <c r="C44" s="2" t="s">
        <v>9</v>
      </c>
      <c r="D44" s="2" t="s">
        <v>0</v>
      </c>
      <c r="E44" s="2">
        <v>2</v>
      </c>
      <c r="F44" s="2">
        <v>13.94</v>
      </c>
      <c r="G44" s="2">
        <v>3.06</v>
      </c>
      <c r="H44" s="3"/>
    </row>
    <row r="45" spans="1:8" x14ac:dyDescent="0.2">
      <c r="A45" s="2" t="s">
        <v>5</v>
      </c>
      <c r="B45" s="2" t="s">
        <v>2</v>
      </c>
      <c r="C45" s="2" t="s">
        <v>9</v>
      </c>
      <c r="D45" s="2" t="s">
        <v>0</v>
      </c>
      <c r="E45" s="2">
        <v>2</v>
      </c>
      <c r="F45" s="2">
        <v>9.68</v>
      </c>
      <c r="G45" s="2">
        <v>1.32</v>
      </c>
      <c r="H45" s="3"/>
    </row>
    <row r="46" spans="1:8" x14ac:dyDescent="0.2">
      <c r="A46" s="2" t="s">
        <v>5</v>
      </c>
      <c r="B46" s="2" t="s">
        <v>2</v>
      </c>
      <c r="C46" s="2" t="s">
        <v>9</v>
      </c>
      <c r="D46" s="2" t="s">
        <v>0</v>
      </c>
      <c r="E46" s="2">
        <v>4</v>
      </c>
      <c r="F46" s="2">
        <v>30.4</v>
      </c>
      <c r="G46" s="2">
        <v>5.6</v>
      </c>
      <c r="H46" s="3"/>
    </row>
    <row r="47" spans="1:8" x14ac:dyDescent="0.2">
      <c r="A47" s="2" t="s">
        <v>5</v>
      </c>
      <c r="B47" s="2" t="s">
        <v>2</v>
      </c>
      <c r="C47" s="2" t="s">
        <v>9</v>
      </c>
      <c r="D47" s="2" t="s">
        <v>0</v>
      </c>
      <c r="E47" s="2">
        <v>2</v>
      </c>
      <c r="F47" s="2">
        <v>18.29</v>
      </c>
      <c r="G47" s="2">
        <v>3</v>
      </c>
      <c r="H47" s="3"/>
    </row>
    <row r="48" spans="1:8" x14ac:dyDescent="0.2">
      <c r="A48" s="2" t="s">
        <v>5</v>
      </c>
      <c r="B48" s="2" t="s">
        <v>2</v>
      </c>
      <c r="C48" s="2" t="s">
        <v>9</v>
      </c>
      <c r="D48" s="2" t="s">
        <v>0</v>
      </c>
      <c r="E48" s="2">
        <v>2</v>
      </c>
      <c r="F48" s="2">
        <v>22.23</v>
      </c>
      <c r="G48" s="2">
        <v>5</v>
      </c>
      <c r="H48" s="3"/>
    </row>
    <row r="49" spans="1:8" x14ac:dyDescent="0.2">
      <c r="A49" s="2" t="s">
        <v>5</v>
      </c>
      <c r="B49" s="2" t="s">
        <v>2</v>
      </c>
      <c r="C49" s="2" t="s">
        <v>9</v>
      </c>
      <c r="D49" s="2" t="s">
        <v>0</v>
      </c>
      <c r="E49" s="2">
        <v>4</v>
      </c>
      <c r="F49" s="2">
        <v>32.4</v>
      </c>
      <c r="G49" s="2">
        <v>6</v>
      </c>
      <c r="H49" s="3"/>
    </row>
    <row r="50" spans="1:8" x14ac:dyDescent="0.2">
      <c r="A50" s="2" t="s">
        <v>5</v>
      </c>
      <c r="B50" s="2" t="s">
        <v>2</v>
      </c>
      <c r="C50" s="2" t="s">
        <v>9</v>
      </c>
      <c r="D50" s="2" t="s">
        <v>0</v>
      </c>
      <c r="E50" s="2">
        <v>3</v>
      </c>
      <c r="F50" s="2">
        <v>28.55</v>
      </c>
      <c r="G50" s="2">
        <v>2.0499999999999998</v>
      </c>
      <c r="H50" s="3"/>
    </row>
    <row r="51" spans="1:8" x14ac:dyDescent="0.2">
      <c r="A51" s="2" t="s">
        <v>5</v>
      </c>
      <c r="B51" s="2" t="s">
        <v>2</v>
      </c>
      <c r="C51" s="2" t="s">
        <v>9</v>
      </c>
      <c r="D51" s="2" t="s">
        <v>0</v>
      </c>
      <c r="E51" s="2">
        <v>2</v>
      </c>
      <c r="F51" s="2">
        <v>18.04</v>
      </c>
      <c r="G51" s="2">
        <v>3</v>
      </c>
      <c r="H51" s="3"/>
    </row>
    <row r="52" spans="1:8" x14ac:dyDescent="0.2">
      <c r="A52" s="2" t="s">
        <v>5</v>
      </c>
      <c r="B52" s="2" t="s">
        <v>2</v>
      </c>
      <c r="C52" s="2" t="s">
        <v>9</v>
      </c>
      <c r="D52" s="2" t="s">
        <v>0</v>
      </c>
      <c r="E52" s="2">
        <v>2</v>
      </c>
      <c r="F52" s="2">
        <v>12.54</v>
      </c>
      <c r="G52" s="2">
        <v>2.5</v>
      </c>
      <c r="H52" s="3"/>
    </row>
    <row r="53" spans="1:8" x14ac:dyDescent="0.2">
      <c r="A53" s="2" t="s">
        <v>3</v>
      </c>
      <c r="B53" s="2" t="s">
        <v>2</v>
      </c>
      <c r="C53" s="2" t="s">
        <v>9</v>
      </c>
      <c r="D53" s="2" t="s">
        <v>0</v>
      </c>
      <c r="E53" s="2">
        <v>2</v>
      </c>
      <c r="F53" s="2">
        <v>10.29</v>
      </c>
      <c r="G53" s="2">
        <v>2.6</v>
      </c>
      <c r="H53" s="3"/>
    </row>
    <row r="54" spans="1:8" x14ac:dyDescent="0.2">
      <c r="A54" s="2" t="s">
        <v>3</v>
      </c>
      <c r="B54" s="2" t="s">
        <v>2</v>
      </c>
      <c r="C54" s="2" t="s">
        <v>9</v>
      </c>
      <c r="D54" s="2" t="s">
        <v>0</v>
      </c>
      <c r="E54" s="2">
        <v>4</v>
      </c>
      <c r="F54" s="2">
        <v>34.81</v>
      </c>
      <c r="G54" s="2">
        <v>5.2</v>
      </c>
      <c r="H54" s="3"/>
    </row>
    <row r="55" spans="1:8" x14ac:dyDescent="0.2">
      <c r="A55" s="2" t="s">
        <v>5</v>
      </c>
      <c r="B55" s="2" t="s">
        <v>2</v>
      </c>
      <c r="C55" s="2" t="s">
        <v>9</v>
      </c>
      <c r="D55" s="2" t="s">
        <v>0</v>
      </c>
      <c r="E55" s="2">
        <v>2</v>
      </c>
      <c r="F55" s="2">
        <v>9.94</v>
      </c>
      <c r="G55" s="2">
        <v>1.56</v>
      </c>
      <c r="H55" s="3"/>
    </row>
    <row r="56" spans="1:8" x14ac:dyDescent="0.2">
      <c r="A56" s="2" t="s">
        <v>5</v>
      </c>
      <c r="B56" s="2" t="s">
        <v>2</v>
      </c>
      <c r="C56" s="2" t="s">
        <v>9</v>
      </c>
      <c r="D56" s="2" t="s">
        <v>0</v>
      </c>
      <c r="E56" s="2">
        <v>4</v>
      </c>
      <c r="F56" s="2">
        <v>25.56</v>
      </c>
      <c r="G56" s="2">
        <v>4.34</v>
      </c>
      <c r="H56" s="3"/>
    </row>
    <row r="57" spans="1:8" x14ac:dyDescent="0.2">
      <c r="A57" s="2" t="s">
        <v>5</v>
      </c>
      <c r="B57" s="2" t="s">
        <v>2</v>
      </c>
      <c r="C57" s="2" t="s">
        <v>9</v>
      </c>
      <c r="D57" s="2" t="s">
        <v>0</v>
      </c>
      <c r="E57" s="2">
        <v>2</v>
      </c>
      <c r="F57" s="2">
        <v>19.489999999999998</v>
      </c>
      <c r="G57" s="2">
        <v>3.51</v>
      </c>
      <c r="H57" s="3"/>
    </row>
    <row r="58" spans="1:8" x14ac:dyDescent="0.2">
      <c r="A58" s="2" t="s">
        <v>5</v>
      </c>
      <c r="B58" s="2" t="s">
        <v>6</v>
      </c>
      <c r="C58" s="2" t="s">
        <v>4</v>
      </c>
      <c r="D58" s="2" t="s">
        <v>0</v>
      </c>
      <c r="E58" s="2">
        <v>4</v>
      </c>
      <c r="F58" s="2">
        <v>38.01</v>
      </c>
      <c r="G58" s="2">
        <v>3</v>
      </c>
      <c r="H58" s="3"/>
    </row>
    <row r="59" spans="1:8" x14ac:dyDescent="0.2">
      <c r="A59" s="2" t="s">
        <v>3</v>
      </c>
      <c r="B59" s="2" t="s">
        <v>2</v>
      </c>
      <c r="C59" s="2" t="s">
        <v>4</v>
      </c>
      <c r="D59" s="2" t="s">
        <v>0</v>
      </c>
      <c r="E59" s="2">
        <v>2</v>
      </c>
      <c r="F59" s="2">
        <v>26.41</v>
      </c>
      <c r="G59" s="2">
        <v>1.5</v>
      </c>
      <c r="H59" s="3"/>
    </row>
    <row r="60" spans="1:8" x14ac:dyDescent="0.2">
      <c r="A60" s="2" t="s">
        <v>5</v>
      </c>
      <c r="B60" s="2" t="s">
        <v>6</v>
      </c>
      <c r="C60" s="2" t="s">
        <v>4</v>
      </c>
      <c r="D60" s="2" t="s">
        <v>0</v>
      </c>
      <c r="E60" s="2">
        <v>2</v>
      </c>
      <c r="F60" s="2">
        <v>11.24</v>
      </c>
      <c r="G60" s="2">
        <v>1.76</v>
      </c>
      <c r="H60" s="3"/>
    </row>
    <row r="61" spans="1:8" x14ac:dyDescent="0.2">
      <c r="A61" s="2" t="s">
        <v>5</v>
      </c>
      <c r="B61" s="2" t="s">
        <v>2</v>
      </c>
      <c r="C61" s="2" t="s">
        <v>4</v>
      </c>
      <c r="D61" s="2" t="s">
        <v>0</v>
      </c>
      <c r="E61" s="2">
        <v>4</v>
      </c>
      <c r="F61" s="2">
        <v>48.27</v>
      </c>
      <c r="G61" s="2">
        <v>6.73</v>
      </c>
      <c r="H61" s="3"/>
    </row>
    <row r="62" spans="1:8" x14ac:dyDescent="0.2">
      <c r="A62" s="2" t="s">
        <v>5</v>
      </c>
      <c r="B62" s="2" t="s">
        <v>6</v>
      </c>
      <c r="C62" s="2" t="s">
        <v>4</v>
      </c>
      <c r="D62" s="2" t="s">
        <v>0</v>
      </c>
      <c r="E62" s="2">
        <v>2</v>
      </c>
      <c r="F62" s="2">
        <v>20.29</v>
      </c>
      <c r="G62" s="2">
        <v>3.21</v>
      </c>
      <c r="H62" s="3"/>
    </row>
    <row r="63" spans="1:8" x14ac:dyDescent="0.2">
      <c r="A63" s="2" t="s">
        <v>5</v>
      </c>
      <c r="B63" s="2" t="s">
        <v>6</v>
      </c>
      <c r="C63" s="2" t="s">
        <v>4</v>
      </c>
      <c r="D63" s="2" t="s">
        <v>0</v>
      </c>
      <c r="E63" s="2">
        <v>2</v>
      </c>
      <c r="F63" s="2">
        <v>13.81</v>
      </c>
      <c r="G63" s="2">
        <v>2</v>
      </c>
      <c r="H63" s="3"/>
    </row>
    <row r="64" spans="1:8" x14ac:dyDescent="0.2">
      <c r="A64" s="2" t="s">
        <v>5</v>
      </c>
      <c r="B64" s="2" t="s">
        <v>6</v>
      </c>
      <c r="C64" s="2" t="s">
        <v>4</v>
      </c>
      <c r="D64" s="2" t="s">
        <v>0</v>
      </c>
      <c r="E64" s="2">
        <v>2</v>
      </c>
      <c r="F64" s="2">
        <v>11.02</v>
      </c>
      <c r="G64" s="2">
        <v>1.98</v>
      </c>
      <c r="H64" s="3"/>
    </row>
    <row r="65" spans="1:8" x14ac:dyDescent="0.2">
      <c r="A65" s="2" t="s">
        <v>5</v>
      </c>
      <c r="B65" s="2" t="s">
        <v>6</v>
      </c>
      <c r="C65" s="2" t="s">
        <v>4</v>
      </c>
      <c r="D65" s="2" t="s">
        <v>0</v>
      </c>
      <c r="E65" s="2">
        <v>4</v>
      </c>
      <c r="F65" s="2">
        <v>18.29</v>
      </c>
      <c r="G65" s="2">
        <v>3.76</v>
      </c>
      <c r="H65" s="3"/>
    </row>
    <row r="66" spans="1:8" x14ac:dyDescent="0.2">
      <c r="A66" s="2" t="s">
        <v>5</v>
      </c>
      <c r="B66" s="2" t="s">
        <v>2</v>
      </c>
      <c r="C66" s="2" t="s">
        <v>4</v>
      </c>
      <c r="D66" s="2" t="s">
        <v>0</v>
      </c>
      <c r="E66" s="2">
        <v>3</v>
      </c>
      <c r="F66" s="2">
        <v>17.59</v>
      </c>
      <c r="G66" s="2">
        <v>2.64</v>
      </c>
      <c r="H66" s="3"/>
    </row>
    <row r="67" spans="1:8" x14ac:dyDescent="0.2">
      <c r="A67" s="2" t="s">
        <v>5</v>
      </c>
      <c r="B67" s="2" t="s">
        <v>2</v>
      </c>
      <c r="C67" s="2" t="s">
        <v>4</v>
      </c>
      <c r="D67" s="2" t="s">
        <v>0</v>
      </c>
      <c r="E67" s="2">
        <v>3</v>
      </c>
      <c r="F67" s="2">
        <v>20.079999999999998</v>
      </c>
      <c r="G67" s="2">
        <v>3.15</v>
      </c>
      <c r="H67" s="3"/>
    </row>
    <row r="68" spans="1:8" x14ac:dyDescent="0.2">
      <c r="A68" s="2" t="s">
        <v>3</v>
      </c>
      <c r="B68" s="2" t="s">
        <v>2</v>
      </c>
      <c r="C68" s="2" t="s">
        <v>4</v>
      </c>
      <c r="D68" s="2" t="s">
        <v>0</v>
      </c>
      <c r="E68" s="2">
        <v>2</v>
      </c>
      <c r="F68" s="2">
        <v>16.45</v>
      </c>
      <c r="G68" s="2">
        <v>2.4700000000000002</v>
      </c>
      <c r="H68" s="3"/>
    </row>
    <row r="69" spans="1:8" x14ac:dyDescent="0.2">
      <c r="A69" s="2" t="s">
        <v>3</v>
      </c>
      <c r="B69" s="2" t="s">
        <v>6</v>
      </c>
      <c r="C69" s="2" t="s">
        <v>4</v>
      </c>
      <c r="D69" s="2" t="s">
        <v>0</v>
      </c>
      <c r="E69" s="2">
        <v>1</v>
      </c>
      <c r="F69" s="2">
        <v>3.07</v>
      </c>
      <c r="G69" s="2">
        <v>1</v>
      </c>
      <c r="H69" s="3"/>
    </row>
    <row r="70" spans="1:8" x14ac:dyDescent="0.2">
      <c r="A70" s="2" t="s">
        <v>5</v>
      </c>
      <c r="B70" s="2" t="s">
        <v>2</v>
      </c>
      <c r="C70" s="2" t="s">
        <v>4</v>
      </c>
      <c r="D70" s="2" t="s">
        <v>0</v>
      </c>
      <c r="E70" s="2">
        <v>2</v>
      </c>
      <c r="F70" s="2">
        <v>20.23</v>
      </c>
      <c r="G70" s="2">
        <v>2.0099999999999998</v>
      </c>
      <c r="H70" s="3"/>
    </row>
    <row r="71" spans="1:8" x14ac:dyDescent="0.2">
      <c r="A71" s="2" t="s">
        <v>5</v>
      </c>
      <c r="B71" s="2" t="s">
        <v>6</v>
      </c>
      <c r="C71" s="2" t="s">
        <v>4</v>
      </c>
      <c r="D71" s="2" t="s">
        <v>0</v>
      </c>
      <c r="E71" s="2">
        <v>2</v>
      </c>
      <c r="F71" s="2">
        <v>15.01</v>
      </c>
      <c r="G71" s="2">
        <v>2.09</v>
      </c>
      <c r="H71" s="3"/>
    </row>
    <row r="72" spans="1:8" x14ac:dyDescent="0.2">
      <c r="A72" s="2" t="s">
        <v>5</v>
      </c>
      <c r="B72" s="2" t="s">
        <v>2</v>
      </c>
      <c r="C72" s="2" t="s">
        <v>4</v>
      </c>
      <c r="D72" s="2" t="s">
        <v>0</v>
      </c>
      <c r="E72" s="2">
        <v>2</v>
      </c>
      <c r="F72" s="2">
        <v>12.02</v>
      </c>
      <c r="G72" s="2">
        <v>1.97</v>
      </c>
      <c r="H72" s="3"/>
    </row>
    <row r="73" spans="1:8" x14ac:dyDescent="0.2">
      <c r="A73" s="2" t="s">
        <v>3</v>
      </c>
      <c r="B73" s="2" t="s">
        <v>2</v>
      </c>
      <c r="C73" s="2" t="s">
        <v>4</v>
      </c>
      <c r="D73" s="2" t="s">
        <v>0</v>
      </c>
      <c r="E73" s="2">
        <v>3</v>
      </c>
      <c r="F73" s="2">
        <v>17.07</v>
      </c>
      <c r="G73" s="2">
        <v>3</v>
      </c>
      <c r="H73" s="3"/>
    </row>
    <row r="74" spans="1:8" x14ac:dyDescent="0.2">
      <c r="A74" s="2" t="s">
        <v>3</v>
      </c>
      <c r="B74" s="2" t="s">
        <v>6</v>
      </c>
      <c r="C74" s="2" t="s">
        <v>4</v>
      </c>
      <c r="D74" s="2" t="s">
        <v>0</v>
      </c>
      <c r="E74" s="2">
        <v>2</v>
      </c>
      <c r="F74" s="2">
        <v>26.86</v>
      </c>
      <c r="G74" s="2">
        <v>3.14</v>
      </c>
      <c r="H74" s="3"/>
    </row>
    <row r="75" spans="1:8" x14ac:dyDescent="0.2">
      <c r="A75" s="2" t="s">
        <v>3</v>
      </c>
      <c r="B75" s="2" t="s">
        <v>6</v>
      </c>
      <c r="C75" s="2" t="s">
        <v>4</v>
      </c>
      <c r="D75" s="2" t="s">
        <v>0</v>
      </c>
      <c r="E75" s="2">
        <v>2</v>
      </c>
      <c r="F75" s="2">
        <v>25.28</v>
      </c>
      <c r="G75" s="2">
        <v>5</v>
      </c>
      <c r="H75" s="3"/>
    </row>
    <row r="76" spans="1:8" x14ac:dyDescent="0.2">
      <c r="A76" s="2" t="s">
        <v>3</v>
      </c>
      <c r="B76" s="2" t="s">
        <v>2</v>
      </c>
      <c r="C76" s="2" t="s">
        <v>4</v>
      </c>
      <c r="D76" s="2" t="s">
        <v>0</v>
      </c>
      <c r="E76" s="2">
        <v>2</v>
      </c>
      <c r="F76" s="2">
        <v>14.73</v>
      </c>
      <c r="G76" s="2">
        <v>2.2000000000000002</v>
      </c>
      <c r="H76" s="3"/>
    </row>
    <row r="77" spans="1:8" x14ac:dyDescent="0.2">
      <c r="A77" s="2" t="s">
        <v>5</v>
      </c>
      <c r="B77" s="2" t="s">
        <v>2</v>
      </c>
      <c r="C77" s="2" t="s">
        <v>4</v>
      </c>
      <c r="D77" s="2" t="s">
        <v>0</v>
      </c>
      <c r="E77" s="2">
        <v>2</v>
      </c>
      <c r="F77" s="2">
        <v>10.51</v>
      </c>
      <c r="G77" s="2">
        <v>1.25</v>
      </c>
      <c r="H77" s="3"/>
    </row>
    <row r="78" spans="1:8" x14ac:dyDescent="0.2">
      <c r="A78" s="2" t="s">
        <v>5</v>
      </c>
      <c r="B78" s="2" t="s">
        <v>6</v>
      </c>
      <c r="C78" s="2" t="s">
        <v>4</v>
      </c>
      <c r="D78" s="2" t="s">
        <v>0</v>
      </c>
      <c r="E78" s="2">
        <v>2</v>
      </c>
      <c r="F78" s="2">
        <v>17.920000000000002</v>
      </c>
      <c r="G78" s="2">
        <v>3.08</v>
      </c>
      <c r="H78" s="3"/>
    </row>
    <row r="79" spans="1:8" x14ac:dyDescent="0.2">
      <c r="A79" s="2" t="s">
        <v>5</v>
      </c>
      <c r="B79" s="2" t="s">
        <v>2</v>
      </c>
      <c r="C79" s="2" t="s">
        <v>1</v>
      </c>
      <c r="D79" s="2" t="s">
        <v>7</v>
      </c>
      <c r="E79" s="2">
        <v>4</v>
      </c>
      <c r="F79" s="2">
        <v>27.2</v>
      </c>
      <c r="G79" s="2">
        <v>4</v>
      </c>
      <c r="H79" s="3"/>
    </row>
    <row r="80" spans="1:8" x14ac:dyDescent="0.2">
      <c r="A80" s="2" t="s">
        <v>5</v>
      </c>
      <c r="B80" s="2" t="s">
        <v>2</v>
      </c>
      <c r="C80" s="2" t="s">
        <v>1</v>
      </c>
      <c r="D80" s="2" t="s">
        <v>7</v>
      </c>
      <c r="E80" s="2">
        <v>2</v>
      </c>
      <c r="F80" s="2">
        <v>22.76</v>
      </c>
      <c r="G80" s="2">
        <v>3</v>
      </c>
      <c r="H80" s="3"/>
    </row>
    <row r="81" spans="1:8" x14ac:dyDescent="0.2">
      <c r="A81" s="2" t="s">
        <v>5</v>
      </c>
      <c r="B81" s="2" t="s">
        <v>2</v>
      </c>
      <c r="C81" s="2" t="s">
        <v>1</v>
      </c>
      <c r="D81" s="2" t="s">
        <v>7</v>
      </c>
      <c r="E81" s="2">
        <v>2</v>
      </c>
      <c r="F81" s="2">
        <v>17.29</v>
      </c>
      <c r="G81" s="2">
        <v>2.71</v>
      </c>
      <c r="H81" s="3"/>
    </row>
    <row r="82" spans="1:8" x14ac:dyDescent="0.2">
      <c r="A82" s="2" t="s">
        <v>5</v>
      </c>
      <c r="B82" s="2" t="s">
        <v>6</v>
      </c>
      <c r="C82" s="2" t="s">
        <v>1</v>
      </c>
      <c r="D82" s="2" t="s">
        <v>7</v>
      </c>
      <c r="E82" s="2">
        <v>2</v>
      </c>
      <c r="F82" s="2">
        <v>19.440000000000001</v>
      </c>
      <c r="G82" s="2">
        <v>3</v>
      </c>
      <c r="H82" s="3"/>
    </row>
    <row r="83" spans="1:8" x14ac:dyDescent="0.2">
      <c r="A83" s="2" t="s">
        <v>5</v>
      </c>
      <c r="B83" s="2" t="s">
        <v>2</v>
      </c>
      <c r="C83" s="2" t="s">
        <v>1</v>
      </c>
      <c r="D83" s="2" t="s">
        <v>7</v>
      </c>
      <c r="E83" s="2">
        <v>2</v>
      </c>
      <c r="F83" s="2">
        <v>16.66</v>
      </c>
      <c r="G83" s="2">
        <v>3.4</v>
      </c>
      <c r="H83" s="3"/>
    </row>
    <row r="84" spans="1:8" x14ac:dyDescent="0.2">
      <c r="A84" s="2" t="s">
        <v>3</v>
      </c>
      <c r="B84" s="2" t="s">
        <v>2</v>
      </c>
      <c r="C84" s="2" t="s">
        <v>1</v>
      </c>
      <c r="D84" s="2" t="s">
        <v>7</v>
      </c>
      <c r="E84" s="2">
        <v>1</v>
      </c>
      <c r="F84" s="2">
        <v>10.07</v>
      </c>
      <c r="G84" s="2">
        <v>1.83</v>
      </c>
      <c r="H84" s="3"/>
    </row>
    <row r="85" spans="1:8" x14ac:dyDescent="0.2">
      <c r="A85" s="2" t="s">
        <v>5</v>
      </c>
      <c r="B85" s="2" t="s">
        <v>6</v>
      </c>
      <c r="C85" s="2" t="s">
        <v>1</v>
      </c>
      <c r="D85" s="2" t="s">
        <v>7</v>
      </c>
      <c r="E85" s="2">
        <v>2</v>
      </c>
      <c r="F85" s="2">
        <v>32.68</v>
      </c>
      <c r="G85" s="2">
        <v>5</v>
      </c>
      <c r="H85" s="3"/>
    </row>
    <row r="86" spans="1:8" x14ac:dyDescent="0.2">
      <c r="A86" s="2" t="s">
        <v>5</v>
      </c>
      <c r="B86" s="2" t="s">
        <v>2</v>
      </c>
      <c r="C86" s="2" t="s">
        <v>1</v>
      </c>
      <c r="D86" s="2" t="s">
        <v>7</v>
      </c>
      <c r="E86" s="2">
        <v>2</v>
      </c>
      <c r="F86" s="2">
        <v>15.98</v>
      </c>
      <c r="G86" s="2">
        <v>2.0299999999999998</v>
      </c>
      <c r="H86" s="3"/>
    </row>
    <row r="87" spans="1:8" x14ac:dyDescent="0.2">
      <c r="A87" s="2" t="s">
        <v>3</v>
      </c>
      <c r="B87" s="2" t="s">
        <v>2</v>
      </c>
      <c r="C87" s="2" t="s">
        <v>1</v>
      </c>
      <c r="D87" s="2" t="s">
        <v>7</v>
      </c>
      <c r="E87" s="2">
        <v>4</v>
      </c>
      <c r="F87" s="2">
        <v>34.83</v>
      </c>
      <c r="G87" s="2">
        <v>5.17</v>
      </c>
      <c r="H87" s="3"/>
    </row>
    <row r="88" spans="1:8" x14ac:dyDescent="0.2">
      <c r="A88" s="2" t="s">
        <v>5</v>
      </c>
      <c r="B88" s="2" t="s">
        <v>2</v>
      </c>
      <c r="C88" s="2" t="s">
        <v>1</v>
      </c>
      <c r="D88" s="2" t="s">
        <v>7</v>
      </c>
      <c r="E88" s="2">
        <v>2</v>
      </c>
      <c r="F88" s="2">
        <v>13.03</v>
      </c>
      <c r="G88" s="2">
        <v>2</v>
      </c>
      <c r="H88" s="3"/>
    </row>
    <row r="89" spans="1:8" x14ac:dyDescent="0.2">
      <c r="A89" s="2" t="s">
        <v>5</v>
      </c>
      <c r="B89" s="2" t="s">
        <v>2</v>
      </c>
      <c r="C89" s="2" t="s">
        <v>1</v>
      </c>
      <c r="D89" s="2" t="s">
        <v>7</v>
      </c>
      <c r="E89" s="2">
        <v>2</v>
      </c>
      <c r="F89" s="2">
        <v>18.28</v>
      </c>
      <c r="G89" s="2">
        <v>4</v>
      </c>
      <c r="H89" s="3"/>
    </row>
    <row r="90" spans="1:8" x14ac:dyDescent="0.2">
      <c r="A90" s="2" t="s">
        <v>5</v>
      </c>
      <c r="B90" s="2" t="s">
        <v>2</v>
      </c>
      <c r="C90" s="2" t="s">
        <v>1</v>
      </c>
      <c r="D90" s="2" t="s">
        <v>7</v>
      </c>
      <c r="E90" s="2">
        <v>2</v>
      </c>
      <c r="F90" s="2">
        <v>24.71</v>
      </c>
      <c r="G90" s="2">
        <v>5.85</v>
      </c>
      <c r="H90" s="3"/>
    </row>
    <row r="91" spans="1:8" x14ac:dyDescent="0.2">
      <c r="A91" s="2" t="s">
        <v>5</v>
      </c>
      <c r="B91" s="2" t="s">
        <v>2</v>
      </c>
      <c r="C91" s="2" t="s">
        <v>1</v>
      </c>
      <c r="D91" s="2" t="s">
        <v>7</v>
      </c>
      <c r="E91" s="2">
        <v>2</v>
      </c>
      <c r="F91" s="2">
        <v>21.16</v>
      </c>
      <c r="G91" s="2">
        <v>3</v>
      </c>
      <c r="H91" s="3"/>
    </row>
    <row r="92" spans="1:8" x14ac:dyDescent="0.2">
      <c r="A92" s="2" t="s">
        <v>5</v>
      </c>
      <c r="B92" s="2" t="s">
        <v>6</v>
      </c>
      <c r="C92" s="2" t="s">
        <v>8</v>
      </c>
      <c r="D92" s="2" t="s">
        <v>0</v>
      </c>
      <c r="E92" s="2">
        <v>2</v>
      </c>
      <c r="F92" s="2">
        <v>28.97</v>
      </c>
      <c r="G92" s="2">
        <v>3</v>
      </c>
      <c r="H92" s="3"/>
    </row>
    <row r="93" spans="1:8" x14ac:dyDescent="0.2">
      <c r="A93" s="2" t="s">
        <v>5</v>
      </c>
      <c r="B93" s="2" t="s">
        <v>2</v>
      </c>
      <c r="C93" s="2" t="s">
        <v>8</v>
      </c>
      <c r="D93" s="2" t="s">
        <v>0</v>
      </c>
      <c r="E93" s="2">
        <v>2</v>
      </c>
      <c r="F93" s="2">
        <v>22.49</v>
      </c>
      <c r="G93" s="2">
        <v>3.5</v>
      </c>
      <c r="H93" s="3"/>
    </row>
    <row r="94" spans="1:8" x14ac:dyDescent="0.2">
      <c r="A94" s="2" t="s">
        <v>3</v>
      </c>
      <c r="B94" s="2" t="s">
        <v>6</v>
      </c>
      <c r="C94" s="2" t="s">
        <v>8</v>
      </c>
      <c r="D94" s="2" t="s">
        <v>0</v>
      </c>
      <c r="E94" s="2">
        <v>2</v>
      </c>
      <c r="F94" s="2">
        <v>5.75</v>
      </c>
      <c r="G94" s="2">
        <v>1</v>
      </c>
      <c r="H94" s="3"/>
    </row>
    <row r="95" spans="1:8" x14ac:dyDescent="0.2">
      <c r="A95" s="2" t="s">
        <v>3</v>
      </c>
      <c r="B95" s="2" t="s">
        <v>6</v>
      </c>
      <c r="C95" s="2" t="s">
        <v>8</v>
      </c>
      <c r="D95" s="2" t="s">
        <v>0</v>
      </c>
      <c r="E95" s="2">
        <v>2</v>
      </c>
      <c r="F95" s="2">
        <v>16.32</v>
      </c>
      <c r="G95" s="2">
        <v>4.3</v>
      </c>
      <c r="H95" s="3"/>
    </row>
    <row r="96" spans="1:8" x14ac:dyDescent="0.2">
      <c r="A96" s="2" t="s">
        <v>3</v>
      </c>
      <c r="B96" s="2" t="s">
        <v>2</v>
      </c>
      <c r="C96" s="2" t="s">
        <v>8</v>
      </c>
      <c r="D96" s="2" t="s">
        <v>0</v>
      </c>
      <c r="E96" s="2">
        <v>2</v>
      </c>
      <c r="F96" s="2">
        <v>22.75</v>
      </c>
      <c r="G96" s="2">
        <v>3.25</v>
      </c>
      <c r="H96" s="3"/>
    </row>
    <row r="97" spans="1:8" x14ac:dyDescent="0.2">
      <c r="A97" s="2" t="s">
        <v>5</v>
      </c>
      <c r="B97" s="2" t="s">
        <v>6</v>
      </c>
      <c r="C97" s="2" t="s">
        <v>8</v>
      </c>
      <c r="D97" s="2" t="s">
        <v>0</v>
      </c>
      <c r="E97" s="2">
        <v>4</v>
      </c>
      <c r="F97" s="2">
        <v>40.17</v>
      </c>
      <c r="G97" s="2">
        <v>4.7300000000000004</v>
      </c>
      <c r="H97" s="3"/>
    </row>
    <row r="98" spans="1:8" x14ac:dyDescent="0.2">
      <c r="A98" s="2" t="s">
        <v>5</v>
      </c>
      <c r="B98" s="2" t="s">
        <v>6</v>
      </c>
      <c r="C98" s="2" t="s">
        <v>8</v>
      </c>
      <c r="D98" s="2" t="s">
        <v>0</v>
      </c>
      <c r="E98" s="2">
        <v>2</v>
      </c>
      <c r="F98" s="2">
        <v>27.28</v>
      </c>
      <c r="G98" s="2">
        <v>4</v>
      </c>
      <c r="H98" s="3"/>
    </row>
    <row r="99" spans="1:8" x14ac:dyDescent="0.2">
      <c r="A99" s="2" t="s">
        <v>5</v>
      </c>
      <c r="B99" s="2" t="s">
        <v>6</v>
      </c>
      <c r="C99" s="2" t="s">
        <v>8</v>
      </c>
      <c r="D99" s="2" t="s">
        <v>0</v>
      </c>
      <c r="E99" s="2">
        <v>2</v>
      </c>
      <c r="F99" s="2">
        <v>12.03</v>
      </c>
      <c r="G99" s="2">
        <v>1.5</v>
      </c>
      <c r="H99" s="3"/>
    </row>
    <row r="100" spans="1:8" x14ac:dyDescent="0.2">
      <c r="A100" s="2" t="s">
        <v>5</v>
      </c>
      <c r="B100" s="2" t="s">
        <v>6</v>
      </c>
      <c r="C100" s="2" t="s">
        <v>8</v>
      </c>
      <c r="D100" s="2" t="s">
        <v>0</v>
      </c>
      <c r="E100" s="2">
        <v>2</v>
      </c>
      <c r="F100" s="2">
        <v>21.01</v>
      </c>
      <c r="G100" s="2">
        <v>3</v>
      </c>
      <c r="H100" s="3"/>
    </row>
    <row r="101" spans="1:8" x14ac:dyDescent="0.2">
      <c r="A101" s="2" t="s">
        <v>5</v>
      </c>
      <c r="B101" s="2" t="s">
        <v>2</v>
      </c>
      <c r="C101" s="2" t="s">
        <v>8</v>
      </c>
      <c r="D101" s="2" t="s">
        <v>0</v>
      </c>
      <c r="E101" s="2">
        <v>2</v>
      </c>
      <c r="F101" s="2">
        <v>12.46</v>
      </c>
      <c r="G101" s="2">
        <v>1.5</v>
      </c>
      <c r="H101" s="3"/>
    </row>
    <row r="102" spans="1:8" x14ac:dyDescent="0.2">
      <c r="A102" s="2" t="s">
        <v>3</v>
      </c>
      <c r="B102" s="2" t="s">
        <v>6</v>
      </c>
      <c r="C102" s="2" t="s">
        <v>8</v>
      </c>
      <c r="D102" s="2" t="s">
        <v>0</v>
      </c>
      <c r="E102" s="2">
        <v>2</v>
      </c>
      <c r="F102" s="2">
        <v>11.35</v>
      </c>
      <c r="G102" s="2">
        <v>2.5</v>
      </c>
      <c r="H102" s="3"/>
    </row>
    <row r="103" spans="1:8" x14ac:dyDescent="0.2">
      <c r="A103" s="2" t="s">
        <v>3</v>
      </c>
      <c r="B103" s="2" t="s">
        <v>6</v>
      </c>
      <c r="C103" s="2" t="s">
        <v>8</v>
      </c>
      <c r="D103" s="2" t="s">
        <v>0</v>
      </c>
      <c r="E103" s="2">
        <v>2</v>
      </c>
      <c r="F103" s="2">
        <v>15.38</v>
      </c>
      <c r="G103" s="2">
        <v>3</v>
      </c>
      <c r="H103" s="3"/>
    </row>
    <row r="104" spans="1:8" x14ac:dyDescent="0.2">
      <c r="A104" s="2" t="s">
        <v>3</v>
      </c>
      <c r="B104" s="2" t="s">
        <v>6</v>
      </c>
      <c r="C104" s="2" t="s">
        <v>4</v>
      </c>
      <c r="D104" s="2" t="s">
        <v>0</v>
      </c>
      <c r="E104" s="2">
        <v>3</v>
      </c>
      <c r="F104" s="2">
        <v>44.3</v>
      </c>
      <c r="G104" s="2">
        <v>2.5</v>
      </c>
      <c r="H104" s="3"/>
    </row>
    <row r="105" spans="1:8" x14ac:dyDescent="0.2">
      <c r="A105" s="2" t="s">
        <v>3</v>
      </c>
      <c r="B105" s="2" t="s">
        <v>6</v>
      </c>
      <c r="C105" s="2" t="s">
        <v>4</v>
      </c>
      <c r="D105" s="2" t="s">
        <v>0</v>
      </c>
      <c r="E105" s="2">
        <v>2</v>
      </c>
      <c r="F105" s="2">
        <v>22.42</v>
      </c>
      <c r="G105" s="2">
        <v>3.48</v>
      </c>
      <c r="H105" s="3"/>
    </row>
    <row r="106" spans="1:8" x14ac:dyDescent="0.2">
      <c r="A106" s="2" t="s">
        <v>3</v>
      </c>
      <c r="B106" s="2" t="s">
        <v>2</v>
      </c>
      <c r="C106" s="2" t="s">
        <v>4</v>
      </c>
      <c r="D106" s="2" t="s">
        <v>0</v>
      </c>
      <c r="E106" s="2">
        <v>2</v>
      </c>
      <c r="F106" s="2">
        <v>20.92</v>
      </c>
      <c r="G106" s="2">
        <v>4.08</v>
      </c>
      <c r="H106" s="3"/>
    </row>
    <row r="107" spans="1:8" x14ac:dyDescent="0.2">
      <c r="A107" s="2" t="s">
        <v>5</v>
      </c>
      <c r="B107" s="2" t="s">
        <v>6</v>
      </c>
      <c r="C107" s="2" t="s">
        <v>4</v>
      </c>
      <c r="D107" s="2" t="s">
        <v>0</v>
      </c>
      <c r="E107" s="2">
        <v>2</v>
      </c>
      <c r="F107" s="2">
        <v>15.36</v>
      </c>
      <c r="G107" s="2">
        <v>1.64</v>
      </c>
      <c r="H107" s="3"/>
    </row>
    <row r="108" spans="1:8" x14ac:dyDescent="0.2">
      <c r="A108" s="2" t="s">
        <v>5</v>
      </c>
      <c r="B108" s="2" t="s">
        <v>6</v>
      </c>
      <c r="C108" s="2" t="s">
        <v>4</v>
      </c>
      <c r="D108" s="2" t="s">
        <v>0</v>
      </c>
      <c r="E108" s="2">
        <v>2</v>
      </c>
      <c r="F108" s="2">
        <v>20.49</v>
      </c>
      <c r="G108" s="2">
        <v>4.0599999999999996</v>
      </c>
      <c r="H108" s="3"/>
    </row>
    <row r="109" spans="1:8" x14ac:dyDescent="0.2">
      <c r="A109" s="2" t="s">
        <v>5</v>
      </c>
      <c r="B109" s="2" t="s">
        <v>6</v>
      </c>
      <c r="C109" s="2" t="s">
        <v>4</v>
      </c>
      <c r="D109" s="2" t="s">
        <v>0</v>
      </c>
      <c r="E109" s="2">
        <v>2</v>
      </c>
      <c r="F109" s="2">
        <v>25.21</v>
      </c>
      <c r="G109" s="2">
        <v>4.29</v>
      </c>
      <c r="H109" s="3"/>
    </row>
    <row r="110" spans="1:8" x14ac:dyDescent="0.2">
      <c r="A110" s="2" t="s">
        <v>5</v>
      </c>
      <c r="B110" s="2" t="s">
        <v>2</v>
      </c>
      <c r="C110" s="2" t="s">
        <v>4</v>
      </c>
      <c r="D110" s="2" t="s">
        <v>0</v>
      </c>
      <c r="E110" s="2">
        <v>2</v>
      </c>
      <c r="F110" s="2">
        <v>18.239999999999998</v>
      </c>
      <c r="G110" s="2">
        <v>3.76</v>
      </c>
      <c r="H110" s="3"/>
    </row>
    <row r="111" spans="1:8" x14ac:dyDescent="0.2">
      <c r="A111" s="2" t="s">
        <v>3</v>
      </c>
      <c r="B111" s="2" t="s">
        <v>6</v>
      </c>
      <c r="C111" s="2" t="s">
        <v>4</v>
      </c>
      <c r="D111" s="2" t="s">
        <v>0</v>
      </c>
      <c r="E111" s="2">
        <v>2</v>
      </c>
      <c r="F111" s="2">
        <v>14.31</v>
      </c>
      <c r="G111" s="2">
        <v>4</v>
      </c>
      <c r="H111" s="3"/>
    </row>
    <row r="112" spans="1:8" x14ac:dyDescent="0.2">
      <c r="A112" s="2" t="s">
        <v>5</v>
      </c>
      <c r="B112" s="2" t="s">
        <v>2</v>
      </c>
      <c r="C112" s="2" t="s">
        <v>4</v>
      </c>
      <c r="D112" s="2" t="s">
        <v>0</v>
      </c>
      <c r="E112" s="2">
        <v>2</v>
      </c>
      <c r="F112" s="2">
        <v>14</v>
      </c>
      <c r="G112" s="2">
        <v>3</v>
      </c>
      <c r="H112" s="3"/>
    </row>
    <row r="113" spans="1:8" x14ac:dyDescent="0.2">
      <c r="A113" s="2" t="s">
        <v>3</v>
      </c>
      <c r="B113" s="2" t="s">
        <v>2</v>
      </c>
      <c r="C113" s="2" t="s">
        <v>4</v>
      </c>
      <c r="D113" s="2" t="s">
        <v>0</v>
      </c>
      <c r="E113" s="2">
        <v>1</v>
      </c>
      <c r="F113" s="2">
        <v>7.25</v>
      </c>
      <c r="G113" s="2">
        <v>1</v>
      </c>
      <c r="H113" s="3"/>
    </row>
    <row r="114" spans="1:8" x14ac:dyDescent="0.2">
      <c r="A114" s="2" t="s">
        <v>5</v>
      </c>
      <c r="B114" s="2" t="s">
        <v>2</v>
      </c>
      <c r="C114" s="2" t="s">
        <v>9</v>
      </c>
      <c r="D114" s="2" t="s">
        <v>0</v>
      </c>
      <c r="E114" s="2">
        <v>3</v>
      </c>
      <c r="F114" s="2">
        <v>38.07</v>
      </c>
      <c r="G114" s="2">
        <v>4</v>
      </c>
      <c r="H114" s="3"/>
    </row>
    <row r="115" spans="1:8" x14ac:dyDescent="0.2">
      <c r="A115" s="2" t="s">
        <v>5</v>
      </c>
      <c r="B115" s="2" t="s">
        <v>2</v>
      </c>
      <c r="C115" s="2" t="s">
        <v>9</v>
      </c>
      <c r="D115" s="2" t="s">
        <v>0</v>
      </c>
      <c r="E115" s="2">
        <v>2</v>
      </c>
      <c r="F115" s="2">
        <v>23.95</v>
      </c>
      <c r="G115" s="2">
        <v>2.5499999999999998</v>
      </c>
      <c r="H115" s="3"/>
    </row>
    <row r="116" spans="1:8" x14ac:dyDescent="0.2">
      <c r="A116" s="2" t="s">
        <v>3</v>
      </c>
      <c r="B116" s="2" t="s">
        <v>2</v>
      </c>
      <c r="C116" s="2" t="s">
        <v>9</v>
      </c>
      <c r="D116" s="2" t="s">
        <v>0</v>
      </c>
      <c r="E116" s="2">
        <v>3</v>
      </c>
      <c r="F116" s="2">
        <v>25.71</v>
      </c>
      <c r="G116" s="2">
        <v>4</v>
      </c>
      <c r="H116" s="3"/>
    </row>
    <row r="117" spans="1:8" x14ac:dyDescent="0.2">
      <c r="A117" s="2" t="s">
        <v>3</v>
      </c>
      <c r="B117" s="2" t="s">
        <v>2</v>
      </c>
      <c r="C117" s="2" t="s">
        <v>9</v>
      </c>
      <c r="D117" s="2" t="s">
        <v>0</v>
      </c>
      <c r="E117" s="2">
        <v>2</v>
      </c>
      <c r="F117" s="2">
        <v>17.309999999999999</v>
      </c>
      <c r="G117" s="2">
        <v>3.5</v>
      </c>
      <c r="H117" s="3"/>
    </row>
    <row r="118" spans="1:8" x14ac:dyDescent="0.2">
      <c r="A118" s="2" t="s">
        <v>5</v>
      </c>
      <c r="B118" s="2" t="s">
        <v>2</v>
      </c>
      <c r="C118" s="2" t="s">
        <v>9</v>
      </c>
      <c r="D118" s="2" t="s">
        <v>0</v>
      </c>
      <c r="E118" s="2">
        <v>4</v>
      </c>
      <c r="F118" s="2">
        <v>29.93</v>
      </c>
      <c r="G118" s="2">
        <v>5.07</v>
      </c>
      <c r="H118" s="3"/>
    </row>
    <row r="119" spans="1:8" x14ac:dyDescent="0.2">
      <c r="A119" s="2" t="s">
        <v>3</v>
      </c>
      <c r="B119" s="2" t="s">
        <v>2</v>
      </c>
      <c r="C119" s="2" t="s">
        <v>1</v>
      </c>
      <c r="D119" s="2" t="s">
        <v>7</v>
      </c>
      <c r="E119" s="2">
        <v>2</v>
      </c>
      <c r="F119" s="2">
        <v>10.65</v>
      </c>
      <c r="G119" s="2">
        <v>1.5</v>
      </c>
      <c r="H119" s="3"/>
    </row>
    <row r="120" spans="1:8" x14ac:dyDescent="0.2">
      <c r="A120" s="2" t="s">
        <v>3</v>
      </c>
      <c r="B120" s="2" t="s">
        <v>2</v>
      </c>
      <c r="C120" s="2" t="s">
        <v>1</v>
      </c>
      <c r="D120" s="2" t="s">
        <v>7</v>
      </c>
      <c r="E120" s="2">
        <v>2</v>
      </c>
      <c r="F120" s="2">
        <v>12.43</v>
      </c>
      <c r="G120" s="2">
        <v>1.8</v>
      </c>
      <c r="H120" s="3"/>
    </row>
    <row r="121" spans="1:8" x14ac:dyDescent="0.2">
      <c r="A121" s="2" t="s">
        <v>3</v>
      </c>
      <c r="B121" s="2" t="s">
        <v>2</v>
      </c>
      <c r="C121" s="2" t="s">
        <v>1</v>
      </c>
      <c r="D121" s="2" t="s">
        <v>7</v>
      </c>
      <c r="E121" s="2">
        <v>4</v>
      </c>
      <c r="F121" s="2">
        <v>24.08</v>
      </c>
      <c r="G121" s="2">
        <v>2.92</v>
      </c>
      <c r="H121" s="3"/>
    </row>
    <row r="122" spans="1:8" x14ac:dyDescent="0.2">
      <c r="A122" s="2" t="s">
        <v>5</v>
      </c>
      <c r="B122" s="2" t="s">
        <v>2</v>
      </c>
      <c r="C122" s="2" t="s">
        <v>1</v>
      </c>
      <c r="D122" s="2" t="s">
        <v>7</v>
      </c>
      <c r="E122" s="2">
        <v>2</v>
      </c>
      <c r="F122" s="2">
        <v>11.69</v>
      </c>
      <c r="G122" s="2">
        <v>2.31</v>
      </c>
      <c r="H122" s="3"/>
    </row>
    <row r="123" spans="1:8" x14ac:dyDescent="0.2">
      <c r="A123" s="2" t="s">
        <v>3</v>
      </c>
      <c r="B123" s="2" t="s">
        <v>2</v>
      </c>
      <c r="C123" s="2" t="s">
        <v>1</v>
      </c>
      <c r="D123" s="2" t="s">
        <v>7</v>
      </c>
      <c r="E123" s="2">
        <v>2</v>
      </c>
      <c r="F123" s="2">
        <v>13.42</v>
      </c>
      <c r="G123" s="2">
        <v>1.68</v>
      </c>
      <c r="H123" s="3"/>
    </row>
    <row r="124" spans="1:8" x14ac:dyDescent="0.2">
      <c r="A124" s="2" t="s">
        <v>5</v>
      </c>
      <c r="B124" s="2" t="s">
        <v>2</v>
      </c>
      <c r="C124" s="2" t="s">
        <v>1</v>
      </c>
      <c r="D124" s="2" t="s">
        <v>7</v>
      </c>
      <c r="E124" s="2">
        <v>2</v>
      </c>
      <c r="F124" s="2">
        <v>14.26</v>
      </c>
      <c r="G124" s="2">
        <v>2.5</v>
      </c>
      <c r="H124" s="3"/>
    </row>
    <row r="125" spans="1:8" x14ac:dyDescent="0.2">
      <c r="A125" s="2" t="s">
        <v>5</v>
      </c>
      <c r="B125" s="2" t="s">
        <v>2</v>
      </c>
      <c r="C125" s="2" t="s">
        <v>1</v>
      </c>
      <c r="D125" s="2" t="s">
        <v>7</v>
      </c>
      <c r="E125" s="2">
        <v>2</v>
      </c>
      <c r="F125" s="2">
        <v>15.95</v>
      </c>
      <c r="G125" s="2">
        <v>2</v>
      </c>
      <c r="H125" s="3"/>
    </row>
    <row r="126" spans="1:8" x14ac:dyDescent="0.2">
      <c r="A126" s="2" t="s">
        <v>3</v>
      </c>
      <c r="B126" s="2" t="s">
        <v>2</v>
      </c>
      <c r="C126" s="2" t="s">
        <v>1</v>
      </c>
      <c r="D126" s="2" t="s">
        <v>7</v>
      </c>
      <c r="E126" s="2">
        <v>2</v>
      </c>
      <c r="F126" s="2">
        <v>12.48</v>
      </c>
      <c r="G126" s="2">
        <v>2.52</v>
      </c>
      <c r="H126" s="3"/>
    </row>
    <row r="127" spans="1:8" x14ac:dyDescent="0.2">
      <c r="A127" s="2" t="s">
        <v>3</v>
      </c>
      <c r="B127" s="2" t="s">
        <v>2</v>
      </c>
      <c r="C127" s="2" t="s">
        <v>1</v>
      </c>
      <c r="D127" s="2" t="s">
        <v>7</v>
      </c>
      <c r="E127" s="2">
        <v>6</v>
      </c>
      <c r="F127" s="2">
        <v>29.8</v>
      </c>
      <c r="G127" s="2">
        <v>4.2</v>
      </c>
      <c r="H127" s="3"/>
    </row>
    <row r="128" spans="1:8" x14ac:dyDescent="0.2">
      <c r="A128" s="2" t="s">
        <v>5</v>
      </c>
      <c r="B128" s="2" t="s">
        <v>2</v>
      </c>
      <c r="C128" s="2" t="s">
        <v>1</v>
      </c>
      <c r="D128" s="2" t="s">
        <v>7</v>
      </c>
      <c r="E128" s="2">
        <v>2</v>
      </c>
      <c r="F128" s="2">
        <v>8.52</v>
      </c>
      <c r="G128" s="2">
        <v>1.48</v>
      </c>
      <c r="H128" s="3"/>
    </row>
    <row r="129" spans="1:8" x14ac:dyDescent="0.2">
      <c r="A129" s="2" t="s">
        <v>3</v>
      </c>
      <c r="B129" s="2" t="s">
        <v>2</v>
      </c>
      <c r="C129" s="2" t="s">
        <v>1</v>
      </c>
      <c r="D129" s="2" t="s">
        <v>7</v>
      </c>
      <c r="E129" s="2">
        <v>2</v>
      </c>
      <c r="F129" s="2">
        <v>14.52</v>
      </c>
      <c r="G129" s="2">
        <v>2</v>
      </c>
      <c r="H129" s="3"/>
    </row>
    <row r="130" spans="1:8" x14ac:dyDescent="0.2">
      <c r="A130" s="2" t="s">
        <v>3</v>
      </c>
      <c r="B130" s="2" t="s">
        <v>2</v>
      </c>
      <c r="C130" s="2" t="s">
        <v>1</v>
      </c>
      <c r="D130" s="2" t="s">
        <v>7</v>
      </c>
      <c r="E130" s="2">
        <v>2</v>
      </c>
      <c r="F130" s="2">
        <v>11.38</v>
      </c>
      <c r="G130" s="2">
        <v>2</v>
      </c>
      <c r="H130" s="3"/>
    </row>
    <row r="131" spans="1:8" x14ac:dyDescent="0.2">
      <c r="A131" s="2" t="s">
        <v>5</v>
      </c>
      <c r="B131" s="2" t="s">
        <v>2</v>
      </c>
      <c r="C131" s="2" t="s">
        <v>1</v>
      </c>
      <c r="D131" s="2" t="s">
        <v>7</v>
      </c>
      <c r="E131" s="2">
        <v>3</v>
      </c>
      <c r="F131" s="2">
        <v>22.82</v>
      </c>
      <c r="G131" s="2">
        <v>2.1800000000000002</v>
      </c>
      <c r="H131" s="3"/>
    </row>
    <row r="132" spans="1:8" x14ac:dyDescent="0.2">
      <c r="A132" s="2" t="s">
        <v>5</v>
      </c>
      <c r="B132" s="2" t="s">
        <v>2</v>
      </c>
      <c r="C132" s="2" t="s">
        <v>1</v>
      </c>
      <c r="D132" s="2" t="s">
        <v>7</v>
      </c>
      <c r="E132" s="2">
        <v>2</v>
      </c>
      <c r="F132" s="2">
        <v>19.079999999999998</v>
      </c>
      <c r="G132" s="2">
        <v>1.5</v>
      </c>
      <c r="H132" s="3"/>
    </row>
    <row r="133" spans="1:8" x14ac:dyDescent="0.2">
      <c r="A133" s="2" t="s">
        <v>3</v>
      </c>
      <c r="B133" s="2" t="s">
        <v>2</v>
      </c>
      <c r="C133" s="2" t="s">
        <v>1</v>
      </c>
      <c r="D133" s="2" t="s">
        <v>7</v>
      </c>
      <c r="E133" s="2">
        <v>2</v>
      </c>
      <c r="F133" s="2">
        <v>20.27</v>
      </c>
      <c r="G133" s="2">
        <v>2.83</v>
      </c>
      <c r="H133" s="3"/>
    </row>
    <row r="134" spans="1:8" x14ac:dyDescent="0.2">
      <c r="A134" s="2" t="s">
        <v>3</v>
      </c>
      <c r="B134" s="2" t="s">
        <v>2</v>
      </c>
      <c r="C134" s="2" t="s">
        <v>1</v>
      </c>
      <c r="D134" s="2" t="s">
        <v>7</v>
      </c>
      <c r="E134" s="2">
        <v>2</v>
      </c>
      <c r="F134" s="2">
        <v>11.17</v>
      </c>
      <c r="G134" s="2">
        <v>1.5</v>
      </c>
      <c r="H134" s="3"/>
    </row>
    <row r="135" spans="1:8" x14ac:dyDescent="0.2">
      <c r="A135" s="2" t="s">
        <v>3</v>
      </c>
      <c r="B135" s="2" t="s">
        <v>2</v>
      </c>
      <c r="C135" s="2" t="s">
        <v>1</v>
      </c>
      <c r="D135" s="2" t="s">
        <v>7</v>
      </c>
      <c r="E135" s="2">
        <v>2</v>
      </c>
      <c r="F135" s="2">
        <v>12.26</v>
      </c>
      <c r="G135" s="2">
        <v>2</v>
      </c>
      <c r="H135" s="3"/>
    </row>
    <row r="136" spans="1:8" x14ac:dyDescent="0.2">
      <c r="A136" s="2" t="s">
        <v>3</v>
      </c>
      <c r="B136" s="2" t="s">
        <v>2</v>
      </c>
      <c r="C136" s="2" t="s">
        <v>1</v>
      </c>
      <c r="D136" s="2" t="s">
        <v>7</v>
      </c>
      <c r="E136" s="2">
        <v>2</v>
      </c>
      <c r="F136" s="2">
        <v>18.260000000000002</v>
      </c>
      <c r="G136" s="2">
        <v>3.25</v>
      </c>
      <c r="H136" s="3"/>
    </row>
    <row r="137" spans="1:8" x14ac:dyDescent="0.2">
      <c r="A137" s="2" t="s">
        <v>3</v>
      </c>
      <c r="B137" s="2" t="s">
        <v>2</v>
      </c>
      <c r="C137" s="2" t="s">
        <v>1</v>
      </c>
      <c r="D137" s="2" t="s">
        <v>7</v>
      </c>
      <c r="E137" s="2">
        <v>2</v>
      </c>
      <c r="F137" s="2">
        <v>8.51</v>
      </c>
      <c r="G137" s="2">
        <v>1.25</v>
      </c>
      <c r="H137" s="3"/>
    </row>
    <row r="138" spans="1:8" x14ac:dyDescent="0.2">
      <c r="A138" s="2" t="s">
        <v>3</v>
      </c>
      <c r="B138" s="2" t="s">
        <v>2</v>
      </c>
      <c r="C138" s="2" t="s">
        <v>1</v>
      </c>
      <c r="D138" s="2" t="s">
        <v>7</v>
      </c>
      <c r="E138" s="2">
        <v>2</v>
      </c>
      <c r="F138" s="2">
        <v>10.33</v>
      </c>
      <c r="G138" s="2">
        <v>2</v>
      </c>
      <c r="H138" s="3"/>
    </row>
    <row r="139" spans="1:8" x14ac:dyDescent="0.2">
      <c r="A139" s="2" t="s">
        <v>3</v>
      </c>
      <c r="B139" s="2" t="s">
        <v>2</v>
      </c>
      <c r="C139" s="2" t="s">
        <v>1</v>
      </c>
      <c r="D139" s="2" t="s">
        <v>7</v>
      </c>
      <c r="E139" s="2">
        <v>2</v>
      </c>
      <c r="F139" s="2">
        <v>14.15</v>
      </c>
      <c r="G139" s="2">
        <v>2</v>
      </c>
      <c r="H139" s="3"/>
    </row>
    <row r="140" spans="1:8" x14ac:dyDescent="0.2">
      <c r="A140" s="2" t="s">
        <v>5</v>
      </c>
      <c r="B140" s="2" t="s">
        <v>6</v>
      </c>
      <c r="C140" s="2" t="s">
        <v>1</v>
      </c>
      <c r="D140" s="2" t="s">
        <v>7</v>
      </c>
      <c r="E140" s="2">
        <v>2</v>
      </c>
      <c r="F140" s="2">
        <v>16</v>
      </c>
      <c r="G140" s="2">
        <v>2</v>
      </c>
      <c r="H140" s="3"/>
    </row>
    <row r="141" spans="1:8" x14ac:dyDescent="0.2">
      <c r="A141" s="2" t="s">
        <v>3</v>
      </c>
      <c r="B141" s="2" t="s">
        <v>2</v>
      </c>
      <c r="C141" s="2" t="s">
        <v>1</v>
      </c>
      <c r="D141" s="2" t="s">
        <v>7</v>
      </c>
      <c r="E141" s="2">
        <v>2</v>
      </c>
      <c r="F141" s="2">
        <v>13.16</v>
      </c>
      <c r="G141" s="2">
        <v>2.75</v>
      </c>
      <c r="H141" s="3"/>
    </row>
    <row r="142" spans="1:8" x14ac:dyDescent="0.2">
      <c r="A142" s="2" t="s">
        <v>3</v>
      </c>
      <c r="B142" s="2" t="s">
        <v>2</v>
      </c>
      <c r="C142" s="2" t="s">
        <v>1</v>
      </c>
      <c r="D142" s="2" t="s">
        <v>7</v>
      </c>
      <c r="E142" s="2">
        <v>2</v>
      </c>
      <c r="F142" s="2">
        <v>17.47</v>
      </c>
      <c r="G142" s="2">
        <v>3.5</v>
      </c>
      <c r="H142" s="3"/>
    </row>
    <row r="143" spans="1:8" x14ac:dyDescent="0.2">
      <c r="A143" s="2" t="s">
        <v>5</v>
      </c>
      <c r="B143" s="2" t="s">
        <v>2</v>
      </c>
      <c r="C143" s="2" t="s">
        <v>1</v>
      </c>
      <c r="D143" s="2" t="s">
        <v>7</v>
      </c>
      <c r="E143" s="2">
        <v>6</v>
      </c>
      <c r="F143" s="2">
        <v>34.299999999999997</v>
      </c>
      <c r="G143" s="2">
        <v>6.7</v>
      </c>
      <c r="H143" s="3"/>
    </row>
    <row r="144" spans="1:8" x14ac:dyDescent="0.2">
      <c r="A144" s="2" t="s">
        <v>5</v>
      </c>
      <c r="B144" s="2" t="s">
        <v>2</v>
      </c>
      <c r="C144" s="2" t="s">
        <v>1</v>
      </c>
      <c r="D144" s="2" t="s">
        <v>7</v>
      </c>
      <c r="E144" s="2">
        <v>5</v>
      </c>
      <c r="F144" s="2">
        <v>41.19</v>
      </c>
      <c r="G144" s="2">
        <v>5</v>
      </c>
      <c r="H144" s="3"/>
    </row>
    <row r="145" spans="1:8" x14ac:dyDescent="0.2">
      <c r="A145" s="2" t="s">
        <v>3</v>
      </c>
      <c r="B145" s="2" t="s">
        <v>2</v>
      </c>
      <c r="C145" s="2" t="s">
        <v>1</v>
      </c>
      <c r="D145" s="2" t="s">
        <v>7</v>
      </c>
      <c r="E145" s="2">
        <v>6</v>
      </c>
      <c r="F145" s="2">
        <v>27.05</v>
      </c>
      <c r="G145" s="2">
        <v>5</v>
      </c>
      <c r="H145" s="3"/>
    </row>
    <row r="146" spans="1:8" x14ac:dyDescent="0.2">
      <c r="A146" s="2" t="s">
        <v>3</v>
      </c>
      <c r="B146" s="2" t="s">
        <v>2</v>
      </c>
      <c r="C146" s="2" t="s">
        <v>1</v>
      </c>
      <c r="D146" s="2" t="s">
        <v>7</v>
      </c>
      <c r="E146" s="2">
        <v>2</v>
      </c>
      <c r="F146" s="2">
        <v>16.43</v>
      </c>
      <c r="G146" s="2">
        <v>2.2999999999999998</v>
      </c>
      <c r="H146" s="3"/>
    </row>
    <row r="147" spans="1:8" x14ac:dyDescent="0.2">
      <c r="A147" s="2" t="s">
        <v>3</v>
      </c>
      <c r="B147" s="2" t="s">
        <v>2</v>
      </c>
      <c r="C147" s="2" t="s">
        <v>1</v>
      </c>
      <c r="D147" s="2" t="s">
        <v>7</v>
      </c>
      <c r="E147" s="2">
        <v>2</v>
      </c>
      <c r="F147" s="2">
        <v>8.35</v>
      </c>
      <c r="G147" s="2">
        <v>1.5</v>
      </c>
      <c r="H147" s="3"/>
    </row>
    <row r="148" spans="1:8" x14ac:dyDescent="0.2">
      <c r="A148" s="2" t="s">
        <v>3</v>
      </c>
      <c r="B148" s="2" t="s">
        <v>2</v>
      </c>
      <c r="C148" s="2" t="s">
        <v>1</v>
      </c>
      <c r="D148" s="2" t="s">
        <v>7</v>
      </c>
      <c r="E148" s="2">
        <v>3</v>
      </c>
      <c r="F148" s="2">
        <v>18.64</v>
      </c>
      <c r="G148" s="2">
        <v>1.36</v>
      </c>
      <c r="H148" s="3"/>
    </row>
    <row r="149" spans="1:8" x14ac:dyDescent="0.2">
      <c r="A149" s="2" t="s">
        <v>3</v>
      </c>
      <c r="B149" s="2" t="s">
        <v>2</v>
      </c>
      <c r="C149" s="2" t="s">
        <v>1</v>
      </c>
      <c r="D149" s="2" t="s">
        <v>7</v>
      </c>
      <c r="E149" s="2">
        <v>2</v>
      </c>
      <c r="F149" s="2">
        <v>11.87</v>
      </c>
      <c r="G149" s="2">
        <v>1.63</v>
      </c>
      <c r="H149" s="3"/>
    </row>
    <row r="150" spans="1:8" x14ac:dyDescent="0.2">
      <c r="A150" s="2" t="s">
        <v>5</v>
      </c>
      <c r="B150" s="2" t="s">
        <v>2</v>
      </c>
      <c r="C150" s="2" t="s">
        <v>1</v>
      </c>
      <c r="D150" s="2" t="s">
        <v>7</v>
      </c>
      <c r="E150" s="2">
        <v>2</v>
      </c>
      <c r="F150" s="2">
        <v>9.7799999999999994</v>
      </c>
      <c r="G150" s="2">
        <v>1.73</v>
      </c>
      <c r="H150" s="3"/>
    </row>
    <row r="151" spans="1:8" x14ac:dyDescent="0.2">
      <c r="A151" s="2" t="s">
        <v>5</v>
      </c>
      <c r="B151" s="2" t="s">
        <v>2</v>
      </c>
      <c r="C151" s="2" t="s">
        <v>1</v>
      </c>
      <c r="D151" s="2" t="s">
        <v>7</v>
      </c>
      <c r="E151" s="2">
        <v>2</v>
      </c>
      <c r="F151" s="2">
        <v>7.51</v>
      </c>
      <c r="G151" s="2">
        <v>2</v>
      </c>
      <c r="H151" s="3"/>
    </row>
    <row r="152" spans="1:8" x14ac:dyDescent="0.2">
      <c r="A152" s="2" t="s">
        <v>5</v>
      </c>
      <c r="B152" s="2" t="s">
        <v>2</v>
      </c>
      <c r="C152" s="2" t="s">
        <v>9</v>
      </c>
      <c r="D152" s="2" t="s">
        <v>0</v>
      </c>
      <c r="E152" s="2">
        <v>2</v>
      </c>
      <c r="F152" s="2">
        <v>14.07</v>
      </c>
      <c r="G152" s="2">
        <v>2.5</v>
      </c>
      <c r="H152" s="3"/>
    </row>
    <row r="153" spans="1:8" x14ac:dyDescent="0.2">
      <c r="A153" s="2" t="s">
        <v>5</v>
      </c>
      <c r="B153" s="2" t="s">
        <v>2</v>
      </c>
      <c r="C153" s="2" t="s">
        <v>9</v>
      </c>
      <c r="D153" s="2" t="s">
        <v>0</v>
      </c>
      <c r="E153" s="2">
        <v>2</v>
      </c>
      <c r="F153" s="2">
        <v>13.13</v>
      </c>
      <c r="G153" s="2">
        <v>2</v>
      </c>
      <c r="H153" s="3"/>
    </row>
    <row r="154" spans="1:8" x14ac:dyDescent="0.2">
      <c r="A154" s="2" t="s">
        <v>5</v>
      </c>
      <c r="B154" s="2" t="s">
        <v>2</v>
      </c>
      <c r="C154" s="2" t="s">
        <v>9</v>
      </c>
      <c r="D154" s="2" t="s">
        <v>0</v>
      </c>
      <c r="E154" s="2">
        <v>3</v>
      </c>
      <c r="F154" s="2">
        <v>17.260000000000002</v>
      </c>
      <c r="G154" s="2">
        <v>2.74</v>
      </c>
      <c r="H154" s="3"/>
    </row>
    <row r="155" spans="1:8" x14ac:dyDescent="0.2">
      <c r="A155" s="2" t="s">
        <v>5</v>
      </c>
      <c r="B155" s="2" t="s">
        <v>2</v>
      </c>
      <c r="C155" s="2" t="s">
        <v>9</v>
      </c>
      <c r="D155" s="2" t="s">
        <v>0</v>
      </c>
      <c r="E155" s="2">
        <v>4</v>
      </c>
      <c r="F155" s="2">
        <v>24.55</v>
      </c>
      <c r="G155" s="2">
        <v>2</v>
      </c>
      <c r="H155" s="3"/>
    </row>
    <row r="156" spans="1:8" x14ac:dyDescent="0.2">
      <c r="A156" s="2" t="s">
        <v>5</v>
      </c>
      <c r="B156" s="2" t="s">
        <v>2</v>
      </c>
      <c r="C156" s="2" t="s">
        <v>9</v>
      </c>
      <c r="D156" s="2" t="s">
        <v>0</v>
      </c>
      <c r="E156" s="2">
        <v>4</v>
      </c>
      <c r="F156" s="2">
        <v>19.77</v>
      </c>
      <c r="G156" s="2">
        <v>2</v>
      </c>
      <c r="H156" s="3"/>
    </row>
    <row r="157" spans="1:8" x14ac:dyDescent="0.2">
      <c r="A157" s="2" t="s">
        <v>3</v>
      </c>
      <c r="B157" s="2" t="s">
        <v>2</v>
      </c>
      <c r="C157" s="2" t="s">
        <v>9</v>
      </c>
      <c r="D157" s="2" t="s">
        <v>0</v>
      </c>
      <c r="E157" s="2">
        <v>5</v>
      </c>
      <c r="F157" s="2">
        <v>29.85</v>
      </c>
      <c r="G157" s="2">
        <v>5.14</v>
      </c>
      <c r="H157" s="3"/>
    </row>
    <row r="158" spans="1:8" x14ac:dyDescent="0.2">
      <c r="A158" s="2" t="s">
        <v>5</v>
      </c>
      <c r="B158" s="2" t="s">
        <v>2</v>
      </c>
      <c r="C158" s="2" t="s">
        <v>9</v>
      </c>
      <c r="D158" s="2" t="s">
        <v>0</v>
      </c>
      <c r="E158" s="2">
        <v>6</v>
      </c>
      <c r="F158" s="2">
        <v>48.17</v>
      </c>
      <c r="G158" s="2">
        <v>5</v>
      </c>
      <c r="H158" s="3"/>
    </row>
    <row r="159" spans="1:8" x14ac:dyDescent="0.2">
      <c r="A159" s="2" t="s">
        <v>3</v>
      </c>
      <c r="B159" s="2" t="s">
        <v>2</v>
      </c>
      <c r="C159" s="2" t="s">
        <v>9</v>
      </c>
      <c r="D159" s="2" t="s">
        <v>0</v>
      </c>
      <c r="E159" s="2">
        <v>4</v>
      </c>
      <c r="F159" s="2">
        <v>25</v>
      </c>
      <c r="G159" s="2">
        <v>3.75</v>
      </c>
      <c r="H159" s="3"/>
    </row>
    <row r="160" spans="1:8" x14ac:dyDescent="0.2">
      <c r="A160" s="2" t="s">
        <v>3</v>
      </c>
      <c r="B160" s="2" t="s">
        <v>2</v>
      </c>
      <c r="C160" s="2" t="s">
        <v>9</v>
      </c>
      <c r="D160" s="2" t="s">
        <v>0</v>
      </c>
      <c r="E160" s="2">
        <v>2</v>
      </c>
      <c r="F160" s="2">
        <v>13.39</v>
      </c>
      <c r="G160" s="2">
        <v>2.61</v>
      </c>
      <c r="H160" s="3"/>
    </row>
    <row r="161" spans="1:8" x14ac:dyDescent="0.2">
      <c r="A161" s="2" t="s">
        <v>5</v>
      </c>
      <c r="B161" s="2" t="s">
        <v>2</v>
      </c>
      <c r="C161" s="2" t="s">
        <v>9</v>
      </c>
      <c r="D161" s="2" t="s">
        <v>0</v>
      </c>
      <c r="E161" s="2">
        <v>4</v>
      </c>
      <c r="F161" s="2">
        <v>16.489999999999998</v>
      </c>
      <c r="G161" s="2">
        <v>2</v>
      </c>
      <c r="H161" s="3"/>
    </row>
    <row r="162" spans="1:8" x14ac:dyDescent="0.2">
      <c r="A162" s="2" t="s">
        <v>5</v>
      </c>
      <c r="B162" s="2" t="s">
        <v>2</v>
      </c>
      <c r="C162" s="2" t="s">
        <v>9</v>
      </c>
      <c r="D162" s="2" t="s">
        <v>0</v>
      </c>
      <c r="E162" s="2">
        <v>4</v>
      </c>
      <c r="F162" s="2">
        <v>21.5</v>
      </c>
      <c r="G162" s="2">
        <v>3.5</v>
      </c>
      <c r="H162" s="3"/>
    </row>
    <row r="163" spans="1:8" x14ac:dyDescent="0.2">
      <c r="A163" s="2" t="s">
        <v>5</v>
      </c>
      <c r="B163" s="2" t="s">
        <v>2</v>
      </c>
      <c r="C163" s="2" t="s">
        <v>9</v>
      </c>
      <c r="D163" s="2" t="s">
        <v>0</v>
      </c>
      <c r="E163" s="2">
        <v>2</v>
      </c>
      <c r="F163" s="2">
        <v>12.66</v>
      </c>
      <c r="G163" s="2">
        <v>2.5</v>
      </c>
      <c r="H163" s="3"/>
    </row>
    <row r="164" spans="1:8" x14ac:dyDescent="0.2">
      <c r="A164" s="2" t="s">
        <v>3</v>
      </c>
      <c r="B164" s="2" t="s">
        <v>2</v>
      </c>
      <c r="C164" s="2" t="s">
        <v>9</v>
      </c>
      <c r="D164" s="2" t="s">
        <v>0</v>
      </c>
      <c r="E164" s="2">
        <v>3</v>
      </c>
      <c r="F164" s="2">
        <v>16.21</v>
      </c>
      <c r="G164" s="2">
        <v>2</v>
      </c>
      <c r="H164" s="3"/>
    </row>
    <row r="165" spans="1:8" x14ac:dyDescent="0.2">
      <c r="A165" s="2" t="s">
        <v>5</v>
      </c>
      <c r="B165" s="2" t="s">
        <v>2</v>
      </c>
      <c r="C165" s="2" t="s">
        <v>9</v>
      </c>
      <c r="D165" s="2" t="s">
        <v>0</v>
      </c>
      <c r="E165" s="2">
        <v>2</v>
      </c>
      <c r="F165" s="2">
        <v>13.81</v>
      </c>
      <c r="G165" s="2">
        <v>2</v>
      </c>
      <c r="H165" s="3"/>
    </row>
    <row r="166" spans="1:8" x14ac:dyDescent="0.2">
      <c r="A166" s="2" t="s">
        <v>3</v>
      </c>
      <c r="B166" s="2" t="s">
        <v>6</v>
      </c>
      <c r="C166" s="2" t="s">
        <v>9</v>
      </c>
      <c r="D166" s="2" t="s">
        <v>0</v>
      </c>
      <c r="E166" s="2">
        <v>2</v>
      </c>
      <c r="F166" s="2">
        <v>17.510000000000002</v>
      </c>
      <c r="G166" s="2">
        <v>3</v>
      </c>
      <c r="H166" s="3"/>
    </row>
    <row r="167" spans="1:8" x14ac:dyDescent="0.2">
      <c r="A167" s="2" t="s">
        <v>5</v>
      </c>
      <c r="B167" s="2" t="s">
        <v>2</v>
      </c>
      <c r="C167" s="2" t="s">
        <v>9</v>
      </c>
      <c r="D167" s="2" t="s">
        <v>0</v>
      </c>
      <c r="E167" s="2">
        <v>3</v>
      </c>
      <c r="F167" s="2">
        <v>24.52</v>
      </c>
      <c r="G167" s="2">
        <v>3.48</v>
      </c>
      <c r="H167" s="3"/>
    </row>
    <row r="168" spans="1:8" x14ac:dyDescent="0.2">
      <c r="A168" s="2" t="s">
        <v>5</v>
      </c>
      <c r="B168" s="2" t="s">
        <v>2</v>
      </c>
      <c r="C168" s="2" t="s">
        <v>9</v>
      </c>
      <c r="D168" s="2" t="s">
        <v>0</v>
      </c>
      <c r="E168" s="2">
        <v>2</v>
      </c>
      <c r="F168" s="2">
        <v>20.76</v>
      </c>
      <c r="G168" s="2">
        <v>2.2400000000000002</v>
      </c>
      <c r="H168" s="3"/>
    </row>
    <row r="169" spans="1:8" x14ac:dyDescent="0.2">
      <c r="A169" s="2" t="s">
        <v>5</v>
      </c>
      <c r="B169" s="2" t="s">
        <v>2</v>
      </c>
      <c r="C169" s="2" t="s">
        <v>9</v>
      </c>
      <c r="D169" s="2" t="s">
        <v>0</v>
      </c>
      <c r="E169" s="2">
        <v>4</v>
      </c>
      <c r="F169" s="2">
        <v>31.71</v>
      </c>
      <c r="G169" s="2">
        <v>4.5</v>
      </c>
      <c r="H169" s="3"/>
    </row>
    <row r="170" spans="1:8" x14ac:dyDescent="0.2">
      <c r="A170" s="2" t="s">
        <v>3</v>
      </c>
      <c r="B170" s="2" t="s">
        <v>6</v>
      </c>
      <c r="C170" s="2" t="s">
        <v>4</v>
      </c>
      <c r="D170" s="2" t="s">
        <v>0</v>
      </c>
      <c r="E170" s="2">
        <v>2</v>
      </c>
      <c r="F170" s="2">
        <v>10.59</v>
      </c>
      <c r="G170" s="2">
        <v>1.61</v>
      </c>
      <c r="H170" s="3"/>
    </row>
    <row r="171" spans="1:8" x14ac:dyDescent="0.2">
      <c r="A171" s="2" t="s">
        <v>3</v>
      </c>
      <c r="B171" s="2" t="s">
        <v>6</v>
      </c>
      <c r="C171" s="2" t="s">
        <v>4</v>
      </c>
      <c r="D171" s="2" t="s">
        <v>0</v>
      </c>
      <c r="E171" s="2">
        <v>2</v>
      </c>
      <c r="F171" s="2">
        <v>10.63</v>
      </c>
      <c r="G171" s="2">
        <v>2</v>
      </c>
      <c r="H171" s="3"/>
    </row>
    <row r="172" spans="1:8" x14ac:dyDescent="0.2">
      <c r="A172" s="2" t="s">
        <v>5</v>
      </c>
      <c r="B172" s="2" t="s">
        <v>6</v>
      </c>
      <c r="C172" s="2" t="s">
        <v>4</v>
      </c>
      <c r="D172" s="2" t="s">
        <v>0</v>
      </c>
      <c r="E172" s="2">
        <v>3</v>
      </c>
      <c r="F172" s="2">
        <v>50.81</v>
      </c>
      <c r="G172" s="2">
        <v>10</v>
      </c>
      <c r="H172" s="3"/>
    </row>
    <row r="173" spans="1:8" x14ac:dyDescent="0.2">
      <c r="A173" s="2" t="s">
        <v>5</v>
      </c>
      <c r="B173" s="2" t="s">
        <v>6</v>
      </c>
      <c r="C173" s="2" t="s">
        <v>4</v>
      </c>
      <c r="D173" s="2" t="s">
        <v>0</v>
      </c>
      <c r="E173" s="2">
        <v>2</v>
      </c>
      <c r="F173" s="2">
        <v>15.81</v>
      </c>
      <c r="G173" s="2">
        <v>3.16</v>
      </c>
      <c r="H173" s="3"/>
    </row>
    <row r="174" spans="1:8" x14ac:dyDescent="0.2">
      <c r="A174" s="2" t="s">
        <v>5</v>
      </c>
      <c r="B174" s="2" t="s">
        <v>6</v>
      </c>
      <c r="C174" s="2" t="s">
        <v>9</v>
      </c>
      <c r="D174" s="2" t="s">
        <v>0</v>
      </c>
      <c r="E174" s="2">
        <v>2</v>
      </c>
      <c r="F174" s="2">
        <v>7.25</v>
      </c>
      <c r="G174" s="2">
        <v>5.15</v>
      </c>
      <c r="H174" s="3"/>
    </row>
    <row r="175" spans="1:8" x14ac:dyDescent="0.2">
      <c r="A175" s="2" t="s">
        <v>5</v>
      </c>
      <c r="B175" s="2" t="s">
        <v>6</v>
      </c>
      <c r="C175" s="2" t="s">
        <v>9</v>
      </c>
      <c r="D175" s="2" t="s">
        <v>0</v>
      </c>
      <c r="E175" s="2">
        <v>2</v>
      </c>
      <c r="F175" s="2">
        <v>31.85</v>
      </c>
      <c r="G175" s="2">
        <v>3.18</v>
      </c>
      <c r="H175" s="3"/>
    </row>
    <row r="176" spans="1:8" x14ac:dyDescent="0.2">
      <c r="A176" s="2" t="s">
        <v>5</v>
      </c>
      <c r="B176" s="2" t="s">
        <v>6</v>
      </c>
      <c r="C176" s="2" t="s">
        <v>9</v>
      </c>
      <c r="D176" s="2" t="s">
        <v>0</v>
      </c>
      <c r="E176" s="2">
        <v>2</v>
      </c>
      <c r="F176" s="2">
        <v>16.82</v>
      </c>
      <c r="G176" s="2">
        <v>4</v>
      </c>
      <c r="H176" s="3"/>
    </row>
    <row r="177" spans="1:8" x14ac:dyDescent="0.2">
      <c r="A177" s="2" t="s">
        <v>5</v>
      </c>
      <c r="B177" s="2" t="s">
        <v>6</v>
      </c>
      <c r="C177" s="2" t="s">
        <v>9</v>
      </c>
      <c r="D177" s="2" t="s">
        <v>0</v>
      </c>
      <c r="E177" s="2">
        <v>2</v>
      </c>
      <c r="F177" s="2">
        <v>32.9</v>
      </c>
      <c r="G177" s="2">
        <v>3.11</v>
      </c>
      <c r="H177" s="3"/>
    </row>
    <row r="178" spans="1:8" x14ac:dyDescent="0.2">
      <c r="A178" s="2" t="s">
        <v>5</v>
      </c>
      <c r="B178" s="2" t="s">
        <v>6</v>
      </c>
      <c r="C178" s="2" t="s">
        <v>9</v>
      </c>
      <c r="D178" s="2" t="s">
        <v>0</v>
      </c>
      <c r="E178" s="2">
        <v>2</v>
      </c>
      <c r="F178" s="2">
        <v>17.89</v>
      </c>
      <c r="G178" s="2">
        <v>2</v>
      </c>
      <c r="H178" s="3"/>
    </row>
    <row r="179" spans="1:8" x14ac:dyDescent="0.2">
      <c r="A179" s="2" t="s">
        <v>5</v>
      </c>
      <c r="B179" s="2" t="s">
        <v>6</v>
      </c>
      <c r="C179" s="2" t="s">
        <v>9</v>
      </c>
      <c r="D179" s="2" t="s">
        <v>0</v>
      </c>
      <c r="E179" s="2">
        <v>2</v>
      </c>
      <c r="F179" s="2">
        <v>14.48</v>
      </c>
      <c r="G179" s="2">
        <v>2</v>
      </c>
      <c r="H179" s="3"/>
    </row>
    <row r="180" spans="1:8" x14ac:dyDescent="0.2">
      <c r="A180" s="2" t="s">
        <v>3</v>
      </c>
      <c r="B180" s="2" t="s">
        <v>6</v>
      </c>
      <c r="C180" s="2" t="s">
        <v>9</v>
      </c>
      <c r="D180" s="2" t="s">
        <v>0</v>
      </c>
      <c r="E180" s="2">
        <v>2</v>
      </c>
      <c r="F180" s="2">
        <v>9.6</v>
      </c>
      <c r="G180" s="2">
        <v>4</v>
      </c>
      <c r="H180" s="3"/>
    </row>
    <row r="181" spans="1:8" x14ac:dyDescent="0.2">
      <c r="A181" s="2" t="s">
        <v>5</v>
      </c>
      <c r="B181" s="2" t="s">
        <v>6</v>
      </c>
      <c r="C181" s="2" t="s">
        <v>9</v>
      </c>
      <c r="D181" s="2" t="s">
        <v>0</v>
      </c>
      <c r="E181" s="2">
        <v>2</v>
      </c>
      <c r="F181" s="2">
        <v>34.630000000000003</v>
      </c>
      <c r="G181" s="2">
        <v>3.55</v>
      </c>
      <c r="H181" s="3"/>
    </row>
    <row r="182" spans="1:8" x14ac:dyDescent="0.2">
      <c r="A182" s="2" t="s">
        <v>5</v>
      </c>
      <c r="B182" s="2" t="s">
        <v>6</v>
      </c>
      <c r="C182" s="2" t="s">
        <v>9</v>
      </c>
      <c r="D182" s="2" t="s">
        <v>0</v>
      </c>
      <c r="E182" s="2">
        <v>4</v>
      </c>
      <c r="F182" s="2">
        <v>34.65</v>
      </c>
      <c r="G182" s="2">
        <v>3.68</v>
      </c>
      <c r="H182" s="3"/>
    </row>
    <row r="183" spans="1:8" x14ac:dyDescent="0.2">
      <c r="A183" s="2" t="s">
        <v>5</v>
      </c>
      <c r="B183" s="2" t="s">
        <v>6</v>
      </c>
      <c r="C183" s="2" t="s">
        <v>9</v>
      </c>
      <c r="D183" s="2" t="s">
        <v>0</v>
      </c>
      <c r="E183" s="2">
        <v>2</v>
      </c>
      <c r="F183" s="2">
        <v>23.33</v>
      </c>
      <c r="G183" s="2">
        <v>5.65</v>
      </c>
      <c r="H183" s="3"/>
    </row>
    <row r="184" spans="1:8" x14ac:dyDescent="0.2">
      <c r="A184" s="2" t="s">
        <v>5</v>
      </c>
      <c r="B184" s="2" t="s">
        <v>6</v>
      </c>
      <c r="C184" s="2" t="s">
        <v>9</v>
      </c>
      <c r="D184" s="2" t="s">
        <v>0</v>
      </c>
      <c r="E184" s="2">
        <v>3</v>
      </c>
      <c r="F184" s="2">
        <v>45.35</v>
      </c>
      <c r="G184" s="2">
        <v>3.5</v>
      </c>
      <c r="H184" s="3"/>
    </row>
    <row r="185" spans="1:8" x14ac:dyDescent="0.2">
      <c r="A185" s="2" t="s">
        <v>5</v>
      </c>
      <c r="B185" s="2" t="s">
        <v>6</v>
      </c>
      <c r="C185" s="2" t="s">
        <v>9</v>
      </c>
      <c r="D185" s="2" t="s">
        <v>0</v>
      </c>
      <c r="E185" s="2">
        <v>4</v>
      </c>
      <c r="F185" s="2">
        <v>23.17</v>
      </c>
      <c r="G185" s="2">
        <v>6.5</v>
      </c>
      <c r="H185" s="3"/>
    </row>
    <row r="186" spans="1:8" x14ac:dyDescent="0.2">
      <c r="A186" s="2" t="s">
        <v>5</v>
      </c>
      <c r="B186" s="2" t="s">
        <v>6</v>
      </c>
      <c r="C186" s="2" t="s">
        <v>9</v>
      </c>
      <c r="D186" s="2" t="s">
        <v>0</v>
      </c>
      <c r="E186" s="2">
        <v>2</v>
      </c>
      <c r="F186" s="2">
        <v>40.549999999999997</v>
      </c>
      <c r="G186" s="2">
        <v>3</v>
      </c>
      <c r="H186" s="3"/>
    </row>
    <row r="187" spans="1:8" x14ac:dyDescent="0.2">
      <c r="A187" s="2" t="s">
        <v>5</v>
      </c>
      <c r="B187" s="2" t="s">
        <v>2</v>
      </c>
      <c r="C187" s="2" t="s">
        <v>9</v>
      </c>
      <c r="D187" s="2" t="s">
        <v>0</v>
      </c>
      <c r="E187" s="2">
        <v>5</v>
      </c>
      <c r="F187" s="2">
        <v>20.69</v>
      </c>
      <c r="G187" s="2">
        <v>5</v>
      </c>
      <c r="H187" s="3"/>
    </row>
    <row r="188" spans="1:8" x14ac:dyDescent="0.2">
      <c r="A188" s="2" t="s">
        <v>3</v>
      </c>
      <c r="B188" s="2" t="s">
        <v>6</v>
      </c>
      <c r="C188" s="2" t="s">
        <v>9</v>
      </c>
      <c r="D188" s="2" t="s">
        <v>0</v>
      </c>
      <c r="E188" s="2">
        <v>3</v>
      </c>
      <c r="F188" s="2">
        <v>20.9</v>
      </c>
      <c r="G188" s="2">
        <v>3.5</v>
      </c>
      <c r="H188" s="3"/>
    </row>
    <row r="189" spans="1:8" x14ac:dyDescent="0.2">
      <c r="A189" s="2" t="s">
        <v>5</v>
      </c>
      <c r="B189" s="2" t="s">
        <v>6</v>
      </c>
      <c r="C189" s="2" t="s">
        <v>9</v>
      </c>
      <c r="D189" s="2" t="s">
        <v>0</v>
      </c>
      <c r="E189" s="2">
        <v>5</v>
      </c>
      <c r="F189" s="2">
        <v>30.46</v>
      </c>
      <c r="G189" s="2">
        <v>2</v>
      </c>
      <c r="H189" s="3"/>
    </row>
    <row r="190" spans="1:8" x14ac:dyDescent="0.2">
      <c r="A190" s="2" t="s">
        <v>3</v>
      </c>
      <c r="B190" s="2" t="s">
        <v>6</v>
      </c>
      <c r="C190" s="2" t="s">
        <v>9</v>
      </c>
      <c r="D190" s="2" t="s">
        <v>0</v>
      </c>
      <c r="E190" s="2">
        <v>3</v>
      </c>
      <c r="F190" s="2">
        <v>18.149999999999999</v>
      </c>
      <c r="G190" s="2">
        <v>3.5</v>
      </c>
      <c r="H190" s="3"/>
    </row>
    <row r="191" spans="1:8" x14ac:dyDescent="0.2">
      <c r="A191" s="2" t="s">
        <v>5</v>
      </c>
      <c r="B191" s="2" t="s">
        <v>6</v>
      </c>
      <c r="C191" s="2" t="s">
        <v>9</v>
      </c>
      <c r="D191" s="2" t="s">
        <v>0</v>
      </c>
      <c r="E191" s="2">
        <v>3</v>
      </c>
      <c r="F191" s="2">
        <v>23.1</v>
      </c>
      <c r="G191" s="2">
        <v>4</v>
      </c>
      <c r="H191" s="3"/>
    </row>
    <row r="192" spans="1:8" x14ac:dyDescent="0.2">
      <c r="A192" s="2" t="s">
        <v>5</v>
      </c>
      <c r="B192" s="2" t="s">
        <v>6</v>
      </c>
      <c r="C192" s="2" t="s">
        <v>9</v>
      </c>
      <c r="D192" s="2" t="s">
        <v>0</v>
      </c>
      <c r="E192" s="2">
        <v>2</v>
      </c>
      <c r="F192" s="2">
        <v>15.69</v>
      </c>
      <c r="G192" s="2">
        <v>1.5</v>
      </c>
      <c r="H192" s="3"/>
    </row>
    <row r="193" spans="1:8" x14ac:dyDescent="0.2">
      <c r="A193" s="2" t="s">
        <v>3</v>
      </c>
      <c r="B193" s="2" t="s">
        <v>6</v>
      </c>
      <c r="C193" s="2" t="s">
        <v>1</v>
      </c>
      <c r="D193" s="2" t="s">
        <v>7</v>
      </c>
      <c r="E193" s="2">
        <v>2</v>
      </c>
      <c r="F193" s="2">
        <v>19.809999999999999</v>
      </c>
      <c r="G193" s="2">
        <v>4.1900000000000004</v>
      </c>
      <c r="H193" s="3"/>
    </row>
    <row r="194" spans="1:8" x14ac:dyDescent="0.2">
      <c r="A194" s="2" t="s">
        <v>5</v>
      </c>
      <c r="B194" s="2" t="s">
        <v>6</v>
      </c>
      <c r="C194" s="2" t="s">
        <v>1</v>
      </c>
      <c r="D194" s="2" t="s">
        <v>7</v>
      </c>
      <c r="E194" s="2">
        <v>2</v>
      </c>
      <c r="F194" s="2">
        <v>28.44</v>
      </c>
      <c r="G194" s="2">
        <v>2.56</v>
      </c>
      <c r="H194" s="3"/>
    </row>
    <row r="195" spans="1:8" x14ac:dyDescent="0.2">
      <c r="A195" s="2" t="s">
        <v>5</v>
      </c>
      <c r="B195" s="2" t="s">
        <v>6</v>
      </c>
      <c r="C195" s="2" t="s">
        <v>1</v>
      </c>
      <c r="D195" s="2" t="s">
        <v>7</v>
      </c>
      <c r="E195" s="2">
        <v>2</v>
      </c>
      <c r="F195" s="2">
        <v>15.48</v>
      </c>
      <c r="G195" s="2">
        <v>2.02</v>
      </c>
      <c r="H195" s="3"/>
    </row>
    <row r="196" spans="1:8" x14ac:dyDescent="0.2">
      <c r="A196" s="2" t="s">
        <v>5</v>
      </c>
      <c r="B196" s="2" t="s">
        <v>6</v>
      </c>
      <c r="C196" s="2" t="s">
        <v>1</v>
      </c>
      <c r="D196" s="2" t="s">
        <v>7</v>
      </c>
      <c r="E196" s="2">
        <v>2</v>
      </c>
      <c r="F196" s="2">
        <v>16.579999999999998</v>
      </c>
      <c r="G196" s="2">
        <v>4</v>
      </c>
      <c r="H196" s="3"/>
    </row>
    <row r="197" spans="1:8" x14ac:dyDescent="0.2">
      <c r="A197" s="2" t="s">
        <v>5</v>
      </c>
      <c r="B197" s="2" t="s">
        <v>2</v>
      </c>
      <c r="C197" s="2" t="s">
        <v>1</v>
      </c>
      <c r="D197" s="2" t="s">
        <v>7</v>
      </c>
      <c r="E197" s="2">
        <v>2</v>
      </c>
      <c r="F197" s="2">
        <v>7.56</v>
      </c>
      <c r="G197" s="2">
        <v>1.44</v>
      </c>
      <c r="H197" s="3"/>
    </row>
    <row r="198" spans="1:8" x14ac:dyDescent="0.2">
      <c r="A198" s="2" t="s">
        <v>5</v>
      </c>
      <c r="B198" s="2" t="s">
        <v>6</v>
      </c>
      <c r="C198" s="2" t="s">
        <v>1</v>
      </c>
      <c r="D198" s="2" t="s">
        <v>7</v>
      </c>
      <c r="E198" s="2">
        <v>2</v>
      </c>
      <c r="F198" s="2">
        <v>10.34</v>
      </c>
      <c r="G198" s="2">
        <v>2</v>
      </c>
      <c r="H198" s="3"/>
    </row>
    <row r="199" spans="1:8" x14ac:dyDescent="0.2">
      <c r="A199" s="2" t="s">
        <v>3</v>
      </c>
      <c r="B199" s="2" t="s">
        <v>6</v>
      </c>
      <c r="C199" s="2" t="s">
        <v>1</v>
      </c>
      <c r="D199" s="2" t="s">
        <v>7</v>
      </c>
      <c r="E199" s="2">
        <v>4</v>
      </c>
      <c r="F199" s="2">
        <v>43.11</v>
      </c>
      <c r="G199" s="2">
        <v>5</v>
      </c>
      <c r="H199" s="3"/>
    </row>
    <row r="200" spans="1:8" x14ac:dyDescent="0.2">
      <c r="A200" s="2" t="s">
        <v>3</v>
      </c>
      <c r="B200" s="2" t="s">
        <v>6</v>
      </c>
      <c r="C200" s="2" t="s">
        <v>1</v>
      </c>
      <c r="D200" s="2" t="s">
        <v>7</v>
      </c>
      <c r="E200" s="2">
        <v>2</v>
      </c>
      <c r="F200" s="2">
        <v>13</v>
      </c>
      <c r="G200" s="2">
        <v>2</v>
      </c>
      <c r="H200" s="3"/>
    </row>
    <row r="201" spans="1:8" x14ac:dyDescent="0.2">
      <c r="A201" s="2" t="s">
        <v>5</v>
      </c>
      <c r="B201" s="2" t="s">
        <v>6</v>
      </c>
      <c r="C201" s="2" t="s">
        <v>1</v>
      </c>
      <c r="D201" s="2" t="s">
        <v>7</v>
      </c>
      <c r="E201" s="2">
        <v>2</v>
      </c>
      <c r="F201" s="2">
        <v>13.51</v>
      </c>
      <c r="G201" s="2">
        <v>2</v>
      </c>
      <c r="H201" s="3"/>
    </row>
    <row r="202" spans="1:8" x14ac:dyDescent="0.2">
      <c r="A202" s="2" t="s">
        <v>5</v>
      </c>
      <c r="B202" s="2" t="s">
        <v>6</v>
      </c>
      <c r="C202" s="2" t="s">
        <v>1</v>
      </c>
      <c r="D202" s="2" t="s">
        <v>7</v>
      </c>
      <c r="E202" s="2">
        <v>3</v>
      </c>
      <c r="F202" s="2">
        <v>18.71</v>
      </c>
      <c r="G202" s="2">
        <v>4</v>
      </c>
      <c r="H202" s="3"/>
    </row>
    <row r="203" spans="1:8" x14ac:dyDescent="0.2">
      <c r="A203" s="2" t="s">
        <v>3</v>
      </c>
      <c r="B203" s="2" t="s">
        <v>6</v>
      </c>
      <c r="C203" s="2" t="s">
        <v>1</v>
      </c>
      <c r="D203" s="2" t="s">
        <v>7</v>
      </c>
      <c r="E203" s="2">
        <v>2</v>
      </c>
      <c r="F203" s="2">
        <v>12.74</v>
      </c>
      <c r="G203" s="2">
        <v>2.0099999999999998</v>
      </c>
      <c r="H203" s="3"/>
    </row>
    <row r="204" spans="1:8" x14ac:dyDescent="0.2">
      <c r="A204" s="2" t="s">
        <v>3</v>
      </c>
      <c r="B204" s="2" t="s">
        <v>6</v>
      </c>
      <c r="C204" s="2" t="s">
        <v>1</v>
      </c>
      <c r="D204" s="2" t="s">
        <v>7</v>
      </c>
      <c r="E204" s="2">
        <v>2</v>
      </c>
      <c r="F204" s="2">
        <v>13</v>
      </c>
      <c r="G204" s="2">
        <v>2</v>
      </c>
      <c r="H204" s="3"/>
    </row>
    <row r="205" spans="1:8" x14ac:dyDescent="0.2">
      <c r="A205" s="2" t="s">
        <v>3</v>
      </c>
      <c r="B205" s="2" t="s">
        <v>6</v>
      </c>
      <c r="C205" s="2" t="s">
        <v>1</v>
      </c>
      <c r="D205" s="2" t="s">
        <v>7</v>
      </c>
      <c r="E205" s="2">
        <v>2</v>
      </c>
      <c r="F205" s="2">
        <v>16.399999999999999</v>
      </c>
      <c r="G205" s="2">
        <v>2.5</v>
      </c>
      <c r="H205" s="3"/>
    </row>
    <row r="206" spans="1:8" x14ac:dyDescent="0.2">
      <c r="A206" s="2" t="s">
        <v>5</v>
      </c>
      <c r="B206" s="2" t="s">
        <v>6</v>
      </c>
      <c r="C206" s="2" t="s">
        <v>1</v>
      </c>
      <c r="D206" s="2" t="s">
        <v>7</v>
      </c>
      <c r="E206" s="2">
        <v>4</v>
      </c>
      <c r="F206" s="2">
        <v>20.53</v>
      </c>
      <c r="G206" s="2">
        <v>4</v>
      </c>
      <c r="H206" s="3"/>
    </row>
    <row r="207" spans="1:8" x14ac:dyDescent="0.2">
      <c r="A207" s="2" t="s">
        <v>3</v>
      </c>
      <c r="B207" s="2" t="s">
        <v>6</v>
      </c>
      <c r="C207" s="2" t="s">
        <v>1</v>
      </c>
      <c r="D207" s="2" t="s">
        <v>7</v>
      </c>
      <c r="E207" s="2">
        <v>3</v>
      </c>
      <c r="F207" s="2">
        <v>16.47</v>
      </c>
      <c r="G207" s="2">
        <v>3.23</v>
      </c>
      <c r="H207" s="3"/>
    </row>
    <row r="208" spans="1:8" x14ac:dyDescent="0.2">
      <c r="A208" s="2" t="s">
        <v>5</v>
      </c>
      <c r="B208" s="2" t="s">
        <v>6</v>
      </c>
      <c r="C208" s="2" t="s">
        <v>4</v>
      </c>
      <c r="D208" s="2" t="s">
        <v>0</v>
      </c>
      <c r="E208" s="2">
        <v>3</v>
      </c>
      <c r="F208" s="2">
        <v>26.59</v>
      </c>
      <c r="G208" s="2">
        <v>3.41</v>
      </c>
      <c r="H208" s="3"/>
    </row>
    <row r="209" spans="1:8" x14ac:dyDescent="0.2">
      <c r="A209" s="2" t="s">
        <v>5</v>
      </c>
      <c r="B209" s="2" t="s">
        <v>6</v>
      </c>
      <c r="C209" s="2" t="s">
        <v>4</v>
      </c>
      <c r="D209" s="2" t="s">
        <v>0</v>
      </c>
      <c r="E209" s="2">
        <v>4</v>
      </c>
      <c r="F209" s="2">
        <v>38.729999999999997</v>
      </c>
      <c r="G209" s="2">
        <v>3</v>
      </c>
      <c r="H209" s="3"/>
    </row>
    <row r="210" spans="1:8" x14ac:dyDescent="0.2">
      <c r="A210" s="2" t="s">
        <v>5</v>
      </c>
      <c r="B210" s="2" t="s">
        <v>6</v>
      </c>
      <c r="C210" s="2" t="s">
        <v>4</v>
      </c>
      <c r="D210" s="2" t="s">
        <v>0</v>
      </c>
      <c r="E210" s="2">
        <v>2</v>
      </c>
      <c r="F210" s="2">
        <v>24.27</v>
      </c>
      <c r="G210" s="2">
        <v>2.0299999999999998</v>
      </c>
      <c r="H210" s="3"/>
    </row>
    <row r="211" spans="1:8" x14ac:dyDescent="0.2">
      <c r="A211" s="2" t="s">
        <v>3</v>
      </c>
      <c r="B211" s="2" t="s">
        <v>6</v>
      </c>
      <c r="C211" s="2" t="s">
        <v>4</v>
      </c>
      <c r="D211" s="2" t="s">
        <v>0</v>
      </c>
      <c r="E211" s="2">
        <v>2</v>
      </c>
      <c r="F211" s="2">
        <v>12.76</v>
      </c>
      <c r="G211" s="2">
        <v>2.23</v>
      </c>
      <c r="H211" s="3"/>
    </row>
    <row r="212" spans="1:8" x14ac:dyDescent="0.2">
      <c r="A212" s="2" t="s">
        <v>5</v>
      </c>
      <c r="B212" s="2" t="s">
        <v>6</v>
      </c>
      <c r="C212" s="2" t="s">
        <v>4</v>
      </c>
      <c r="D212" s="2" t="s">
        <v>0</v>
      </c>
      <c r="E212" s="2">
        <v>3</v>
      </c>
      <c r="F212" s="2">
        <v>30.06</v>
      </c>
      <c r="G212" s="2">
        <v>2</v>
      </c>
      <c r="H212" s="3"/>
    </row>
    <row r="213" spans="1:8" x14ac:dyDescent="0.2">
      <c r="A213" s="2" t="s">
        <v>5</v>
      </c>
      <c r="B213" s="2" t="s">
        <v>6</v>
      </c>
      <c r="C213" s="2" t="s">
        <v>4</v>
      </c>
      <c r="D213" s="2" t="s">
        <v>0</v>
      </c>
      <c r="E213" s="2">
        <v>4</v>
      </c>
      <c r="F213" s="2">
        <v>25.89</v>
      </c>
      <c r="G213" s="2">
        <v>5.16</v>
      </c>
      <c r="H213" s="3"/>
    </row>
    <row r="214" spans="1:8" x14ac:dyDescent="0.2">
      <c r="A214" s="2" t="s">
        <v>5</v>
      </c>
      <c r="B214" s="2" t="s">
        <v>2</v>
      </c>
      <c r="C214" s="2" t="s">
        <v>4</v>
      </c>
      <c r="D214" s="2" t="s">
        <v>0</v>
      </c>
      <c r="E214" s="2">
        <v>4</v>
      </c>
      <c r="F214" s="2">
        <v>48.33</v>
      </c>
      <c r="G214" s="2">
        <v>9</v>
      </c>
      <c r="H214" s="3"/>
    </row>
    <row r="215" spans="1:8" x14ac:dyDescent="0.2">
      <c r="A215" s="2" t="s">
        <v>3</v>
      </c>
      <c r="B215" s="2" t="s">
        <v>6</v>
      </c>
      <c r="C215" s="2" t="s">
        <v>4</v>
      </c>
      <c r="D215" s="2" t="s">
        <v>0</v>
      </c>
      <c r="E215" s="2">
        <v>2</v>
      </c>
      <c r="F215" s="2">
        <v>13.27</v>
      </c>
      <c r="G215" s="2">
        <v>2.5</v>
      </c>
      <c r="H215" s="3"/>
    </row>
    <row r="216" spans="1:8" x14ac:dyDescent="0.2">
      <c r="A216" s="2" t="s">
        <v>3</v>
      </c>
      <c r="B216" s="2" t="s">
        <v>6</v>
      </c>
      <c r="C216" s="2" t="s">
        <v>4</v>
      </c>
      <c r="D216" s="2" t="s">
        <v>0</v>
      </c>
      <c r="E216" s="2">
        <v>3</v>
      </c>
      <c r="F216" s="2">
        <v>28.17</v>
      </c>
      <c r="G216" s="2">
        <v>6.5</v>
      </c>
      <c r="H216" s="3"/>
    </row>
    <row r="217" spans="1:8" x14ac:dyDescent="0.2">
      <c r="A217" s="2" t="s">
        <v>3</v>
      </c>
      <c r="B217" s="2" t="s">
        <v>6</v>
      </c>
      <c r="C217" s="2" t="s">
        <v>4</v>
      </c>
      <c r="D217" s="2" t="s">
        <v>0</v>
      </c>
      <c r="E217" s="2">
        <v>2</v>
      </c>
      <c r="F217" s="2">
        <v>12.9</v>
      </c>
      <c r="G217" s="2">
        <v>1.1000000000000001</v>
      </c>
      <c r="H217" s="3"/>
    </row>
    <row r="218" spans="1:8" x14ac:dyDescent="0.2">
      <c r="A218" s="2" t="s">
        <v>5</v>
      </c>
      <c r="B218" s="2" t="s">
        <v>6</v>
      </c>
      <c r="C218" s="2" t="s">
        <v>4</v>
      </c>
      <c r="D218" s="2" t="s">
        <v>0</v>
      </c>
      <c r="E218" s="2">
        <v>5</v>
      </c>
      <c r="F218" s="2">
        <v>28.15</v>
      </c>
      <c r="G218" s="2">
        <v>3</v>
      </c>
      <c r="H218" s="3"/>
    </row>
    <row r="219" spans="1:8" x14ac:dyDescent="0.2">
      <c r="A219" s="2" t="s">
        <v>5</v>
      </c>
      <c r="B219" s="2" t="s">
        <v>6</v>
      </c>
      <c r="C219" s="2" t="s">
        <v>4</v>
      </c>
      <c r="D219" s="2" t="s">
        <v>0</v>
      </c>
      <c r="E219" s="2">
        <v>2</v>
      </c>
      <c r="F219" s="2">
        <v>11.59</v>
      </c>
      <c r="G219" s="2">
        <v>1.5</v>
      </c>
      <c r="H219" s="3"/>
    </row>
    <row r="220" spans="1:8" x14ac:dyDescent="0.2">
      <c r="A220" s="2" t="s">
        <v>5</v>
      </c>
      <c r="B220" s="2" t="s">
        <v>6</v>
      </c>
      <c r="C220" s="2" t="s">
        <v>4</v>
      </c>
      <c r="D220" s="2" t="s">
        <v>0</v>
      </c>
      <c r="E220" s="2">
        <v>2</v>
      </c>
      <c r="F220" s="2">
        <v>7.74</v>
      </c>
      <c r="G220" s="2">
        <v>1.44</v>
      </c>
      <c r="H220" s="3"/>
    </row>
    <row r="221" spans="1:8" x14ac:dyDescent="0.2">
      <c r="A221" s="2" t="s">
        <v>3</v>
      </c>
      <c r="B221" s="2" t="s">
        <v>6</v>
      </c>
      <c r="C221" s="2" t="s">
        <v>4</v>
      </c>
      <c r="D221" s="2" t="s">
        <v>0</v>
      </c>
      <c r="E221" s="2">
        <v>4</v>
      </c>
      <c r="F221" s="2">
        <v>30.14</v>
      </c>
      <c r="G221" s="2">
        <v>3.09</v>
      </c>
      <c r="H221" s="3"/>
    </row>
    <row r="222" spans="1:8" x14ac:dyDescent="0.2">
      <c r="A222" s="2" t="s">
        <v>5</v>
      </c>
      <c r="B222" s="2" t="s">
        <v>6</v>
      </c>
      <c r="C222" s="2" t="s">
        <v>8</v>
      </c>
      <c r="D222" s="2" t="s">
        <v>7</v>
      </c>
      <c r="E222" s="2">
        <v>2</v>
      </c>
      <c r="F222" s="2">
        <v>12.16</v>
      </c>
      <c r="G222" s="2">
        <v>2.2000000000000002</v>
      </c>
      <c r="H222" s="3"/>
    </row>
    <row r="223" spans="1:8" x14ac:dyDescent="0.2">
      <c r="A223" s="2" t="s">
        <v>3</v>
      </c>
      <c r="B223" s="2" t="s">
        <v>6</v>
      </c>
      <c r="C223" s="2" t="s">
        <v>8</v>
      </c>
      <c r="D223" s="2" t="s">
        <v>7</v>
      </c>
      <c r="E223" s="2">
        <v>2</v>
      </c>
      <c r="F223" s="2">
        <v>13.42</v>
      </c>
      <c r="G223" s="2">
        <v>3.48</v>
      </c>
      <c r="H223" s="3"/>
    </row>
    <row r="224" spans="1:8" x14ac:dyDescent="0.2">
      <c r="A224" s="2" t="s">
        <v>5</v>
      </c>
      <c r="B224" s="2" t="s">
        <v>6</v>
      </c>
      <c r="C224" s="2" t="s">
        <v>8</v>
      </c>
      <c r="D224" s="2" t="s">
        <v>7</v>
      </c>
      <c r="E224" s="2">
        <v>1</v>
      </c>
      <c r="F224" s="2">
        <v>8.58</v>
      </c>
      <c r="G224" s="2">
        <v>1.92</v>
      </c>
      <c r="H224" s="3"/>
    </row>
    <row r="225" spans="1:8" x14ac:dyDescent="0.2">
      <c r="A225" s="2" t="s">
        <v>3</v>
      </c>
      <c r="B225" s="2" t="s">
        <v>2</v>
      </c>
      <c r="C225" s="2" t="s">
        <v>8</v>
      </c>
      <c r="D225" s="2" t="s">
        <v>7</v>
      </c>
      <c r="E225" s="2">
        <v>3</v>
      </c>
      <c r="F225" s="2">
        <v>15.98</v>
      </c>
      <c r="G225" s="2">
        <v>3</v>
      </c>
      <c r="H225" s="3"/>
    </row>
    <row r="226" spans="1:8" x14ac:dyDescent="0.2">
      <c r="A226" s="2" t="s">
        <v>5</v>
      </c>
      <c r="B226" s="2" t="s">
        <v>6</v>
      </c>
      <c r="C226" s="2" t="s">
        <v>8</v>
      </c>
      <c r="D226" s="2" t="s">
        <v>7</v>
      </c>
      <c r="E226" s="2">
        <v>2</v>
      </c>
      <c r="F226" s="2">
        <v>13.42</v>
      </c>
      <c r="G226" s="2">
        <v>1.58</v>
      </c>
      <c r="H226" s="3"/>
    </row>
    <row r="227" spans="1:8" x14ac:dyDescent="0.2">
      <c r="A227" s="2" t="s">
        <v>3</v>
      </c>
      <c r="B227" s="2" t="s">
        <v>6</v>
      </c>
      <c r="C227" s="2" t="s">
        <v>8</v>
      </c>
      <c r="D227" s="2" t="s">
        <v>7</v>
      </c>
      <c r="E227" s="2">
        <v>2</v>
      </c>
      <c r="F227" s="2">
        <v>16.27</v>
      </c>
      <c r="G227" s="2">
        <v>2.5</v>
      </c>
      <c r="H227" s="3"/>
    </row>
    <row r="228" spans="1:8" x14ac:dyDescent="0.2">
      <c r="A228" s="2" t="s">
        <v>3</v>
      </c>
      <c r="B228" s="2" t="s">
        <v>6</v>
      </c>
      <c r="C228" s="2" t="s">
        <v>8</v>
      </c>
      <c r="D228" s="2" t="s">
        <v>7</v>
      </c>
      <c r="E228" s="2">
        <v>2</v>
      </c>
      <c r="F228" s="2">
        <v>10.09</v>
      </c>
      <c r="G228" s="2">
        <v>2</v>
      </c>
      <c r="H228" s="3"/>
    </row>
    <row r="229" spans="1:8" x14ac:dyDescent="0.2">
      <c r="A229" s="2" t="s">
        <v>5</v>
      </c>
      <c r="B229" s="2" t="s">
        <v>2</v>
      </c>
      <c r="C229" s="2" t="s">
        <v>4</v>
      </c>
      <c r="D229" s="2" t="s">
        <v>0</v>
      </c>
      <c r="E229" s="2">
        <v>4</v>
      </c>
      <c r="F229" s="2">
        <v>20.45</v>
      </c>
      <c r="G229" s="2">
        <v>3</v>
      </c>
      <c r="H229" s="3"/>
    </row>
    <row r="230" spans="1:8" x14ac:dyDescent="0.2">
      <c r="A230" s="2" t="s">
        <v>5</v>
      </c>
      <c r="B230" s="2" t="s">
        <v>2</v>
      </c>
      <c r="C230" s="2" t="s">
        <v>4</v>
      </c>
      <c r="D230" s="2" t="s">
        <v>0</v>
      </c>
      <c r="E230" s="2">
        <v>2</v>
      </c>
      <c r="F230" s="2">
        <v>13.28</v>
      </c>
      <c r="G230" s="2">
        <v>2.72</v>
      </c>
      <c r="H230" s="3"/>
    </row>
    <row r="231" spans="1:8" x14ac:dyDescent="0.2">
      <c r="A231" s="2" t="s">
        <v>3</v>
      </c>
      <c r="B231" s="2" t="s">
        <v>6</v>
      </c>
      <c r="C231" s="2" t="s">
        <v>4</v>
      </c>
      <c r="D231" s="2" t="s">
        <v>0</v>
      </c>
      <c r="E231" s="2">
        <v>2</v>
      </c>
      <c r="F231" s="2">
        <v>22.12</v>
      </c>
      <c r="G231" s="2">
        <v>2.88</v>
      </c>
      <c r="H231" s="3"/>
    </row>
    <row r="232" spans="1:8" x14ac:dyDescent="0.2">
      <c r="A232" s="2" t="s">
        <v>5</v>
      </c>
      <c r="B232" s="2" t="s">
        <v>6</v>
      </c>
      <c r="C232" s="2" t="s">
        <v>4</v>
      </c>
      <c r="D232" s="2" t="s">
        <v>0</v>
      </c>
      <c r="E232" s="2">
        <v>4</v>
      </c>
      <c r="F232" s="2">
        <v>24.01</v>
      </c>
      <c r="G232" s="2">
        <v>2</v>
      </c>
      <c r="H232" s="3"/>
    </row>
    <row r="233" spans="1:8" x14ac:dyDescent="0.2">
      <c r="A233" s="2" t="s">
        <v>5</v>
      </c>
      <c r="B233" s="2" t="s">
        <v>6</v>
      </c>
      <c r="C233" s="2" t="s">
        <v>4</v>
      </c>
      <c r="D233" s="2" t="s">
        <v>0</v>
      </c>
      <c r="E233" s="2">
        <v>3</v>
      </c>
      <c r="F233" s="2">
        <v>15.69</v>
      </c>
      <c r="G233" s="2">
        <v>3</v>
      </c>
      <c r="H233" s="3"/>
    </row>
    <row r="234" spans="1:8" x14ac:dyDescent="0.2">
      <c r="A234" s="2" t="s">
        <v>5</v>
      </c>
      <c r="B234" s="2" t="s">
        <v>2</v>
      </c>
      <c r="C234" s="2" t="s">
        <v>4</v>
      </c>
      <c r="D234" s="2" t="s">
        <v>0</v>
      </c>
      <c r="E234" s="2">
        <v>2</v>
      </c>
      <c r="F234" s="2">
        <v>11.61</v>
      </c>
      <c r="G234" s="2">
        <v>3.39</v>
      </c>
      <c r="H234" s="3"/>
    </row>
    <row r="235" spans="1:8" x14ac:dyDescent="0.2">
      <c r="A235" s="2" t="s">
        <v>5</v>
      </c>
      <c r="B235" s="2" t="s">
        <v>2</v>
      </c>
      <c r="C235" s="2" t="s">
        <v>4</v>
      </c>
      <c r="D235" s="2" t="s">
        <v>0</v>
      </c>
      <c r="E235" s="2">
        <v>2</v>
      </c>
      <c r="F235" s="2">
        <v>10.77</v>
      </c>
      <c r="G235" s="2">
        <v>1.47</v>
      </c>
      <c r="H235" s="3"/>
    </row>
    <row r="236" spans="1:8" x14ac:dyDescent="0.2">
      <c r="A236" s="2" t="s">
        <v>5</v>
      </c>
      <c r="B236" s="2" t="s">
        <v>6</v>
      </c>
      <c r="C236" s="2" t="s">
        <v>4</v>
      </c>
      <c r="D236" s="2" t="s">
        <v>0</v>
      </c>
      <c r="E236" s="2">
        <v>2</v>
      </c>
      <c r="F236" s="2">
        <v>15.53</v>
      </c>
      <c r="G236" s="2">
        <v>3</v>
      </c>
      <c r="H236" s="3"/>
    </row>
    <row r="237" spans="1:8" x14ac:dyDescent="0.2">
      <c r="A237" s="2" t="s">
        <v>5</v>
      </c>
      <c r="B237" s="2" t="s">
        <v>2</v>
      </c>
      <c r="C237" s="2" t="s">
        <v>4</v>
      </c>
      <c r="D237" s="2" t="s">
        <v>0</v>
      </c>
      <c r="E237" s="2">
        <v>2</v>
      </c>
      <c r="F237" s="2">
        <v>10.07</v>
      </c>
      <c r="G237" s="2">
        <v>1.25</v>
      </c>
      <c r="H237" s="3"/>
    </row>
    <row r="238" spans="1:8" x14ac:dyDescent="0.2">
      <c r="A238" s="2" t="s">
        <v>5</v>
      </c>
      <c r="B238" s="2" t="s">
        <v>6</v>
      </c>
      <c r="C238" s="2" t="s">
        <v>4</v>
      </c>
      <c r="D238" s="2" t="s">
        <v>0</v>
      </c>
      <c r="E238" s="2">
        <v>2</v>
      </c>
      <c r="F238" s="2">
        <v>12.6</v>
      </c>
      <c r="G238" s="2">
        <v>1</v>
      </c>
      <c r="H238" s="3"/>
    </row>
    <row r="239" spans="1:8" x14ac:dyDescent="0.2">
      <c r="A239" s="2" t="s">
        <v>5</v>
      </c>
      <c r="B239" s="2" t="s">
        <v>6</v>
      </c>
      <c r="C239" s="2" t="s">
        <v>4</v>
      </c>
      <c r="D239" s="2" t="s">
        <v>0</v>
      </c>
      <c r="E239" s="2">
        <v>2</v>
      </c>
      <c r="F239" s="2">
        <v>32.83</v>
      </c>
      <c r="G239" s="2">
        <v>1.17</v>
      </c>
      <c r="H239" s="3"/>
    </row>
    <row r="240" spans="1:8" x14ac:dyDescent="0.2">
      <c r="A240" s="2" t="s">
        <v>3</v>
      </c>
      <c r="B240" s="2" t="s">
        <v>2</v>
      </c>
      <c r="C240" s="2" t="s">
        <v>4</v>
      </c>
      <c r="D240" s="2" t="s">
        <v>0</v>
      </c>
      <c r="E240" s="2">
        <v>3</v>
      </c>
      <c r="F240" s="2">
        <v>35.83</v>
      </c>
      <c r="G240" s="2">
        <v>4.67</v>
      </c>
      <c r="H240" s="3"/>
    </row>
    <row r="241" spans="1:8" x14ac:dyDescent="0.2">
      <c r="A241" s="2" t="s">
        <v>5</v>
      </c>
      <c r="B241" s="2" t="s">
        <v>2</v>
      </c>
      <c r="C241" s="2" t="s">
        <v>4</v>
      </c>
      <c r="D241" s="2" t="s">
        <v>0</v>
      </c>
      <c r="E241" s="2">
        <v>3</v>
      </c>
      <c r="F241" s="2">
        <v>29.03</v>
      </c>
      <c r="G241" s="2">
        <v>5.92</v>
      </c>
      <c r="H241" s="3"/>
    </row>
    <row r="242" spans="1:8" x14ac:dyDescent="0.2">
      <c r="A242" s="2" t="s">
        <v>3</v>
      </c>
      <c r="B242" s="2" t="s">
        <v>6</v>
      </c>
      <c r="C242" s="2" t="s">
        <v>4</v>
      </c>
      <c r="D242" s="2" t="s">
        <v>0</v>
      </c>
      <c r="E242" s="2">
        <v>2</v>
      </c>
      <c r="F242" s="2">
        <v>27.18</v>
      </c>
      <c r="G242" s="2">
        <v>2</v>
      </c>
      <c r="H242" s="3"/>
    </row>
    <row r="243" spans="1:8" x14ac:dyDescent="0.2">
      <c r="A243" s="2" t="s">
        <v>5</v>
      </c>
      <c r="B243" s="2" t="s">
        <v>6</v>
      </c>
      <c r="C243" s="2" t="s">
        <v>4</v>
      </c>
      <c r="D243" s="2" t="s">
        <v>0</v>
      </c>
      <c r="E243" s="2">
        <v>2</v>
      </c>
      <c r="F243" s="2">
        <v>22.67</v>
      </c>
      <c r="G243" s="2">
        <v>2</v>
      </c>
      <c r="H243" s="3"/>
    </row>
    <row r="244" spans="1:8" x14ac:dyDescent="0.2">
      <c r="A244" s="2" t="s">
        <v>5</v>
      </c>
      <c r="B244" s="2" t="s">
        <v>2</v>
      </c>
      <c r="C244" s="2" t="s">
        <v>4</v>
      </c>
      <c r="D244" s="2" t="s">
        <v>0</v>
      </c>
      <c r="E244" s="2">
        <v>2</v>
      </c>
      <c r="F244" s="2">
        <v>17.82</v>
      </c>
      <c r="G244" s="2">
        <v>1.75</v>
      </c>
      <c r="H244" s="3"/>
    </row>
    <row r="245" spans="1:8" x14ac:dyDescent="0.2">
      <c r="A245" s="2" t="s">
        <v>3</v>
      </c>
      <c r="B245" s="2" t="s">
        <v>2</v>
      </c>
      <c r="C245" s="2" t="s">
        <v>1</v>
      </c>
      <c r="D245" s="2" t="s">
        <v>0</v>
      </c>
      <c r="E245" s="2">
        <v>2</v>
      </c>
      <c r="F245" s="2">
        <v>18.78</v>
      </c>
      <c r="G245" s="2">
        <v>3</v>
      </c>
    </row>
  </sheetData>
  <autoFilter ref="A1:G245" xr:uid="{8E47EB0B-904D-4A32-AC49-EEE4C902527F}"/>
  <mergeCells count="10">
    <mergeCell ref="I10:M11"/>
    <mergeCell ref="I2:M2"/>
    <mergeCell ref="I13:M14"/>
    <mergeCell ref="J3:L3"/>
    <mergeCell ref="J7:L7"/>
    <mergeCell ref="J8:L8"/>
    <mergeCell ref="J9:L9"/>
    <mergeCell ref="J6:L6"/>
    <mergeCell ref="J4:L4"/>
    <mergeCell ref="J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E227-0B22-0A41-B716-5FB6971D62AC}">
  <dimension ref="A1:F40"/>
  <sheetViews>
    <sheetView showGridLines="0" workbookViewId="0">
      <selection activeCell="B7" sqref="B7"/>
    </sheetView>
  </sheetViews>
  <sheetFormatPr baseColWidth="10" defaultRowHeight="15" x14ac:dyDescent="0.2"/>
  <cols>
    <col min="2" max="2" width="14" customWidth="1"/>
  </cols>
  <sheetData>
    <row r="1" spans="1:2" s="38" customFormat="1" x14ac:dyDescent="0.2"/>
    <row r="2" spans="1:2" s="38" customFormat="1" x14ac:dyDescent="0.2"/>
    <row r="3" spans="1:2" s="38" customFormat="1" x14ac:dyDescent="0.2"/>
    <row r="4" spans="1:2" s="38" customFormat="1" x14ac:dyDescent="0.2"/>
    <row r="5" spans="1:2" s="38" customFormat="1" x14ac:dyDescent="0.2">
      <c r="A5" s="60" t="s">
        <v>65</v>
      </c>
      <c r="B5" s="63" t="s">
        <v>66</v>
      </c>
    </row>
    <row r="6" spans="1:2" s="38" customFormat="1" x14ac:dyDescent="0.2">
      <c r="A6" s="64" t="s">
        <v>3</v>
      </c>
      <c r="B6" s="61">
        <f>AVERAGEIFS('Working Sheet 1'!G2:G245,'Working Sheet 1'!A2:A245,1)</f>
        <v>2.8334482758620689</v>
      </c>
    </row>
    <row r="7" spans="1:2" s="38" customFormat="1" x14ac:dyDescent="0.2">
      <c r="A7" s="65" t="s">
        <v>5</v>
      </c>
      <c r="B7" s="62">
        <f>AVERAGEIFS('Working Sheet 1'!G2:G245,'Working Sheet 1'!A2:A245,0)</f>
        <v>3.0896178343949052</v>
      </c>
    </row>
    <row r="8" spans="1:2" s="38" customFormat="1" x14ac:dyDescent="0.2"/>
    <row r="9" spans="1:2" s="38" customFormat="1" x14ac:dyDescent="0.2"/>
    <row r="10" spans="1:2" s="38" customFormat="1" x14ac:dyDescent="0.2"/>
    <row r="11" spans="1:2" s="38" customFormat="1" x14ac:dyDescent="0.2"/>
    <row r="12" spans="1:2" s="38" customFormat="1" x14ac:dyDescent="0.2"/>
    <row r="13" spans="1:2" s="38" customFormat="1" x14ac:dyDescent="0.2"/>
    <row r="14" spans="1:2" s="38" customFormat="1" x14ac:dyDescent="0.2"/>
    <row r="15" spans="1:2" s="38" customFormat="1" x14ac:dyDescent="0.2"/>
    <row r="16" spans="1:2" s="38" customFormat="1" x14ac:dyDescent="0.2"/>
    <row r="17" spans="5:6" s="38" customFormat="1" x14ac:dyDescent="0.2"/>
    <row r="18" spans="5:6" s="38" customFormat="1" x14ac:dyDescent="0.2"/>
    <row r="19" spans="5:6" s="38" customFormat="1" x14ac:dyDescent="0.2"/>
    <row r="20" spans="5:6" s="38" customFormat="1" x14ac:dyDescent="0.2"/>
    <row r="21" spans="5:6" s="38" customFormat="1" x14ac:dyDescent="0.2"/>
    <row r="22" spans="5:6" s="38" customFormat="1" x14ac:dyDescent="0.2"/>
    <row r="23" spans="5:6" s="38" customFormat="1" x14ac:dyDescent="0.2"/>
    <row r="24" spans="5:6" s="38" customFormat="1" x14ac:dyDescent="0.2"/>
    <row r="25" spans="5:6" s="38" customFormat="1" x14ac:dyDescent="0.2"/>
    <row r="26" spans="5:6" s="38" customFormat="1" x14ac:dyDescent="0.2">
      <c r="E26" s="66"/>
      <c r="F26" s="66"/>
    </row>
    <row r="27" spans="5:6" s="38" customFormat="1" x14ac:dyDescent="0.2"/>
    <row r="28" spans="5:6" s="38" customFormat="1" x14ac:dyDescent="0.2"/>
    <row r="29" spans="5:6" s="38" customFormat="1" x14ac:dyDescent="0.2"/>
    <row r="30" spans="5:6" s="38" customFormat="1" x14ac:dyDescent="0.2"/>
    <row r="31" spans="5:6" s="38" customFormat="1" x14ac:dyDescent="0.2"/>
    <row r="32" spans="5:6" s="38" customFormat="1" x14ac:dyDescent="0.2"/>
    <row r="33" s="38" customFormat="1" x14ac:dyDescent="0.2"/>
    <row r="34" s="38" customFormat="1" x14ac:dyDescent="0.2"/>
    <row r="35" s="38" customFormat="1" x14ac:dyDescent="0.2"/>
    <row r="36" s="38" customFormat="1" x14ac:dyDescent="0.2"/>
    <row r="37" s="38" customFormat="1" x14ac:dyDescent="0.2"/>
    <row r="38" s="38" customFormat="1" x14ac:dyDescent="0.2"/>
    <row r="39" s="38" customFormat="1" x14ac:dyDescent="0.2"/>
    <row r="40" s="38" customForma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AE11-1AFE-864A-8851-065018118C46}">
  <dimension ref="A1:B40"/>
  <sheetViews>
    <sheetView workbookViewId="0">
      <selection activeCell="E36" sqref="E36"/>
    </sheetView>
  </sheetViews>
  <sheetFormatPr baseColWidth="10" defaultRowHeight="15" x14ac:dyDescent="0.2"/>
  <sheetData>
    <row r="1" spans="1:2" s="38" customFormat="1" x14ac:dyDescent="0.2"/>
    <row r="2" spans="1:2" s="38" customFormat="1" x14ac:dyDescent="0.2"/>
    <row r="3" spans="1:2" s="38" customFormat="1" x14ac:dyDescent="0.2"/>
    <row r="4" spans="1:2" s="38" customFormat="1" x14ac:dyDescent="0.2"/>
    <row r="5" spans="1:2" s="38" customFormat="1" x14ac:dyDescent="0.2">
      <c r="A5" s="60" t="s">
        <v>31</v>
      </c>
      <c r="B5" s="63" t="s">
        <v>66</v>
      </c>
    </row>
    <row r="6" spans="1:2" s="38" customFormat="1" x14ac:dyDescent="0.2">
      <c r="A6" s="64" t="s">
        <v>2</v>
      </c>
      <c r="B6" s="61">
        <f>AVERAGEIFS('Working Sheet 1'!G2:G245,'Working Sheet 1'!B2:B245,0)</f>
        <v>2.9918543046357624</v>
      </c>
    </row>
    <row r="7" spans="1:2" s="38" customFormat="1" x14ac:dyDescent="0.2">
      <c r="A7" s="65" t="s">
        <v>6</v>
      </c>
      <c r="B7" s="62">
        <f>AVERAGEIFS('Working Sheet 1'!G2:G245,'Working Sheet 1'!B2:B245,1)</f>
        <v>3.0087096774193549</v>
      </c>
    </row>
    <row r="8" spans="1:2" s="38" customFormat="1" x14ac:dyDescent="0.2"/>
    <row r="9" spans="1:2" s="38" customFormat="1" x14ac:dyDescent="0.2"/>
    <row r="10" spans="1:2" s="38" customFormat="1" x14ac:dyDescent="0.2"/>
    <row r="11" spans="1:2" s="38" customFormat="1" x14ac:dyDescent="0.2"/>
    <row r="12" spans="1:2" s="38" customFormat="1" x14ac:dyDescent="0.2"/>
    <row r="13" spans="1:2" s="38" customFormat="1" x14ac:dyDescent="0.2"/>
    <row r="14" spans="1:2" s="38" customFormat="1" x14ac:dyDescent="0.2"/>
    <row r="15" spans="1:2" s="38" customFormat="1" x14ac:dyDescent="0.2"/>
    <row r="16" spans="1:2" s="38" customFormat="1" x14ac:dyDescent="0.2"/>
    <row r="17" s="38" customFormat="1" x14ac:dyDescent="0.2"/>
    <row r="18" s="38" customFormat="1" x14ac:dyDescent="0.2"/>
    <row r="19" s="38" customFormat="1" x14ac:dyDescent="0.2"/>
    <row r="20" s="38" customFormat="1" x14ac:dyDescent="0.2"/>
    <row r="21" s="38" customFormat="1" x14ac:dyDescent="0.2"/>
    <row r="22" s="38" customFormat="1" x14ac:dyDescent="0.2"/>
    <row r="23" s="38" customFormat="1" x14ac:dyDescent="0.2"/>
    <row r="24" s="38" customFormat="1" x14ac:dyDescent="0.2"/>
    <row r="25" s="38" customFormat="1" x14ac:dyDescent="0.2"/>
    <row r="26" s="38" customFormat="1" x14ac:dyDescent="0.2"/>
    <row r="27" s="38" customFormat="1" x14ac:dyDescent="0.2"/>
    <row r="28" s="38" customFormat="1" x14ac:dyDescent="0.2"/>
    <row r="29" s="38" customFormat="1" x14ac:dyDescent="0.2"/>
    <row r="30" s="38" customFormat="1" x14ac:dyDescent="0.2"/>
    <row r="31" s="38" customFormat="1" x14ac:dyDescent="0.2"/>
    <row r="32" s="38" customFormat="1" x14ac:dyDescent="0.2"/>
    <row r="33" s="38" customFormat="1" x14ac:dyDescent="0.2"/>
    <row r="34" s="38" customFormat="1" x14ac:dyDescent="0.2"/>
    <row r="35" s="38" customFormat="1" x14ac:dyDescent="0.2"/>
    <row r="36" s="38" customFormat="1" x14ac:dyDescent="0.2"/>
    <row r="37" s="38" customFormat="1" x14ac:dyDescent="0.2"/>
    <row r="38" s="38" customFormat="1" x14ac:dyDescent="0.2"/>
    <row r="39" s="38" customFormat="1" x14ac:dyDescent="0.2"/>
    <row r="40" s="38" customFormat="1" x14ac:dyDescent="0.2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E93B-7BE8-944F-BE44-651774FCDEF8}">
  <dimension ref="A1:B40"/>
  <sheetViews>
    <sheetView showGridLines="0" workbookViewId="0">
      <selection activeCell="D23" sqref="D23"/>
    </sheetView>
  </sheetViews>
  <sheetFormatPr baseColWidth="10" defaultRowHeight="15" x14ac:dyDescent="0.2"/>
  <cols>
    <col min="2" max="2" width="12" customWidth="1"/>
  </cols>
  <sheetData>
    <row r="1" spans="1:2" s="38" customFormat="1" x14ac:dyDescent="0.2"/>
    <row r="2" spans="1:2" s="38" customFormat="1" x14ac:dyDescent="0.2"/>
    <row r="3" spans="1:2" s="38" customFormat="1" x14ac:dyDescent="0.2"/>
    <row r="4" spans="1:2" s="38" customFormat="1" x14ac:dyDescent="0.2"/>
    <row r="5" spans="1:2" s="38" customFormat="1" x14ac:dyDescent="0.2"/>
    <row r="6" spans="1:2" s="38" customFormat="1" x14ac:dyDescent="0.2"/>
    <row r="7" spans="1:2" s="38" customFormat="1" x14ac:dyDescent="0.2"/>
    <row r="8" spans="1:2" s="38" customFormat="1" x14ac:dyDescent="0.2">
      <c r="A8" s="67" t="s">
        <v>55</v>
      </c>
      <c r="B8" s="68" t="s">
        <v>66</v>
      </c>
    </row>
    <row r="9" spans="1:2" s="38" customFormat="1" x14ac:dyDescent="0.2">
      <c r="A9" s="70" t="s">
        <v>1</v>
      </c>
      <c r="B9" s="71">
        <f>AVERAGEIFS('Working Sheet 1'!G2:G245,'Working Sheet 1'!C2:C245,0)</f>
        <v>2.7714516129032258</v>
      </c>
    </row>
    <row r="10" spans="1:2" s="38" customFormat="1" x14ac:dyDescent="0.2">
      <c r="A10" s="41" t="s">
        <v>8</v>
      </c>
      <c r="B10" s="72">
        <f>AVERAGEIFS('Working Sheet 1'!G2:G245,'Working Sheet 1'!C2:C245,1)</f>
        <v>2.7347368421052631</v>
      </c>
    </row>
    <row r="11" spans="1:2" s="38" customFormat="1" x14ac:dyDescent="0.2">
      <c r="A11" s="41" t="s">
        <v>4</v>
      </c>
      <c r="B11" s="72">
        <f>AVERAGEIFS('Working Sheet 1'!G2:G245,'Working Sheet 1'!C2:C245,2)</f>
        <v>2.9931034482758618</v>
      </c>
    </row>
    <row r="12" spans="1:2" s="38" customFormat="1" x14ac:dyDescent="0.2">
      <c r="A12" s="44" t="s">
        <v>9</v>
      </c>
      <c r="B12" s="75">
        <f>AVERAGEIFS('Working Sheet 1'!G2:G245,'Working Sheet 1'!C2:C245,3)</f>
        <v>3.2551315789473692</v>
      </c>
    </row>
    <row r="13" spans="1:2" s="38" customFormat="1" x14ac:dyDescent="0.2"/>
    <row r="14" spans="1:2" s="38" customFormat="1" x14ac:dyDescent="0.2"/>
    <row r="15" spans="1:2" s="38" customFormat="1" x14ac:dyDescent="0.2"/>
    <row r="16" spans="1:2" s="38" customFormat="1" x14ac:dyDescent="0.2"/>
    <row r="17" s="38" customFormat="1" x14ac:dyDescent="0.2"/>
    <row r="18" s="38" customFormat="1" x14ac:dyDescent="0.2"/>
    <row r="19" s="38" customFormat="1" x14ac:dyDescent="0.2"/>
    <row r="20" s="38" customFormat="1" x14ac:dyDescent="0.2"/>
    <row r="21" s="38" customFormat="1" x14ac:dyDescent="0.2"/>
    <row r="22" s="38" customFormat="1" x14ac:dyDescent="0.2"/>
    <row r="23" s="38" customFormat="1" x14ac:dyDescent="0.2"/>
    <row r="24" s="38" customFormat="1" x14ac:dyDescent="0.2"/>
    <row r="25" s="38" customFormat="1" x14ac:dyDescent="0.2"/>
    <row r="26" s="38" customFormat="1" x14ac:dyDescent="0.2"/>
    <row r="27" s="38" customFormat="1" x14ac:dyDescent="0.2"/>
    <row r="28" s="38" customFormat="1" x14ac:dyDescent="0.2"/>
    <row r="29" s="38" customFormat="1" x14ac:dyDescent="0.2"/>
    <row r="30" s="38" customFormat="1" x14ac:dyDescent="0.2"/>
    <row r="31" s="38" customFormat="1" x14ac:dyDescent="0.2"/>
    <row r="32" s="38" customFormat="1" x14ac:dyDescent="0.2"/>
    <row r="33" s="38" customFormat="1" x14ac:dyDescent="0.2"/>
    <row r="34" s="38" customFormat="1" x14ac:dyDescent="0.2"/>
    <row r="35" s="38" customFormat="1" x14ac:dyDescent="0.2"/>
    <row r="36" s="38" customFormat="1" x14ac:dyDescent="0.2"/>
    <row r="37" s="38" customFormat="1" x14ac:dyDescent="0.2"/>
    <row r="38" s="38" customFormat="1" x14ac:dyDescent="0.2"/>
    <row r="39" s="38" customFormat="1" x14ac:dyDescent="0.2"/>
    <row r="40" s="38" customFormat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A782-DA9C-7B46-A9C1-94AB4C4BF7F5}">
  <dimension ref="A1:B40"/>
  <sheetViews>
    <sheetView showGridLines="0" workbookViewId="0">
      <selection activeCell="A9" sqref="A9"/>
    </sheetView>
  </sheetViews>
  <sheetFormatPr baseColWidth="10" defaultRowHeight="15" x14ac:dyDescent="0.2"/>
  <cols>
    <col min="2" max="2" width="12.1640625" customWidth="1"/>
  </cols>
  <sheetData>
    <row r="1" spans="1:2" s="38" customFormat="1" x14ac:dyDescent="0.2"/>
    <row r="2" spans="1:2" s="38" customFormat="1" x14ac:dyDescent="0.2"/>
    <row r="3" spans="1:2" s="38" customFormat="1" x14ac:dyDescent="0.2"/>
    <row r="4" spans="1:2" s="38" customFormat="1" x14ac:dyDescent="0.2"/>
    <row r="5" spans="1:2" s="38" customFormat="1" x14ac:dyDescent="0.2"/>
    <row r="6" spans="1:2" s="38" customFormat="1" x14ac:dyDescent="0.2"/>
    <row r="7" spans="1:2" s="38" customFormat="1" x14ac:dyDescent="0.2"/>
    <row r="8" spans="1:2" s="38" customFormat="1" x14ac:dyDescent="0.2"/>
    <row r="9" spans="1:2" s="38" customFormat="1" x14ac:dyDescent="0.2">
      <c r="A9" s="67" t="s">
        <v>57</v>
      </c>
      <c r="B9" s="68" t="s">
        <v>66</v>
      </c>
    </row>
    <row r="10" spans="1:2" s="38" customFormat="1" x14ac:dyDescent="0.2">
      <c r="A10" s="70" t="s">
        <v>0</v>
      </c>
      <c r="B10" s="71">
        <f>AVERAGEIFS('Working Sheet 1'!G2:G245,'Working Sheet 1'!D2:D245,0)</f>
        <v>3.102670454545454</v>
      </c>
    </row>
    <row r="11" spans="1:2" s="38" customFormat="1" x14ac:dyDescent="0.2">
      <c r="A11" s="44" t="s">
        <v>7</v>
      </c>
      <c r="B11" s="75">
        <f>AVERAGEIFS('Working Sheet 1'!G2:G245,'Working Sheet 1'!D2:D245,1)</f>
        <v>2.7280882352941176</v>
      </c>
    </row>
    <row r="12" spans="1:2" s="38" customFormat="1" x14ac:dyDescent="0.2"/>
    <row r="13" spans="1:2" s="38" customFormat="1" x14ac:dyDescent="0.2"/>
    <row r="14" spans="1:2" s="38" customFormat="1" x14ac:dyDescent="0.2"/>
    <row r="15" spans="1:2" s="38" customFormat="1" x14ac:dyDescent="0.2"/>
    <row r="16" spans="1:2" s="38" customFormat="1" x14ac:dyDescent="0.2"/>
    <row r="17" s="38" customFormat="1" x14ac:dyDescent="0.2"/>
    <row r="18" s="38" customFormat="1" x14ac:dyDescent="0.2"/>
    <row r="19" s="38" customFormat="1" x14ac:dyDescent="0.2"/>
    <row r="20" s="38" customFormat="1" x14ac:dyDescent="0.2"/>
    <row r="21" s="38" customFormat="1" x14ac:dyDescent="0.2"/>
    <row r="22" s="38" customFormat="1" x14ac:dyDescent="0.2"/>
    <row r="23" s="38" customFormat="1" x14ac:dyDescent="0.2"/>
    <row r="24" s="38" customFormat="1" x14ac:dyDescent="0.2"/>
    <row r="25" s="38" customFormat="1" x14ac:dyDescent="0.2"/>
    <row r="26" s="38" customFormat="1" x14ac:dyDescent="0.2"/>
    <row r="27" s="38" customFormat="1" x14ac:dyDescent="0.2"/>
    <row r="28" s="38" customFormat="1" x14ac:dyDescent="0.2"/>
    <row r="29" s="38" customFormat="1" x14ac:dyDescent="0.2"/>
    <row r="30" s="38" customFormat="1" x14ac:dyDescent="0.2"/>
    <row r="31" s="38" customFormat="1" x14ac:dyDescent="0.2"/>
    <row r="32" s="38" customFormat="1" x14ac:dyDescent="0.2"/>
    <row r="33" s="38" customFormat="1" x14ac:dyDescent="0.2"/>
    <row r="34" s="38" customFormat="1" x14ac:dyDescent="0.2"/>
    <row r="35" s="38" customFormat="1" x14ac:dyDescent="0.2"/>
    <row r="36" s="38" customFormat="1" x14ac:dyDescent="0.2"/>
    <row r="37" s="38" customFormat="1" x14ac:dyDescent="0.2"/>
    <row r="38" s="38" customFormat="1" x14ac:dyDescent="0.2"/>
    <row r="39" s="38" customFormat="1" x14ac:dyDescent="0.2"/>
    <row r="40" s="38" customFormat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29A0-BA6A-C54F-B7C2-82902C1DECB6}">
  <dimension ref="A1:G245"/>
  <sheetViews>
    <sheetView showGridLines="0" workbookViewId="0">
      <selection activeCell="I34" sqref="I34"/>
    </sheetView>
  </sheetViews>
  <sheetFormatPr baseColWidth="10" defaultRowHeight="15" x14ac:dyDescent="0.2"/>
  <sheetData>
    <row r="1" spans="1:2" s="38" customFormat="1" ht="19" x14ac:dyDescent="0.2">
      <c r="A1" s="76" t="s">
        <v>10</v>
      </c>
      <c r="B1" s="76" t="s">
        <v>15</v>
      </c>
    </row>
    <row r="2" spans="1:2" s="38" customFormat="1" x14ac:dyDescent="0.2">
      <c r="A2" s="41">
        <v>2</v>
      </c>
      <c r="B2" s="73">
        <v>1.01</v>
      </c>
    </row>
    <row r="3" spans="1:2" s="38" customFormat="1" x14ac:dyDescent="0.2">
      <c r="A3" s="41">
        <v>3</v>
      </c>
      <c r="B3" s="73">
        <v>1.66</v>
      </c>
    </row>
    <row r="4" spans="1:2" s="38" customFormat="1" x14ac:dyDescent="0.2">
      <c r="A4" s="41">
        <v>3</v>
      </c>
      <c r="B4" s="73">
        <v>3.5</v>
      </c>
    </row>
    <row r="5" spans="1:2" s="38" customFormat="1" x14ac:dyDescent="0.2">
      <c r="A5" s="41">
        <v>2</v>
      </c>
      <c r="B5" s="73">
        <v>3.31</v>
      </c>
    </row>
    <row r="6" spans="1:2" s="38" customFormat="1" x14ac:dyDescent="0.2">
      <c r="A6" s="41">
        <v>4</v>
      </c>
      <c r="B6" s="73">
        <v>3.61</v>
      </c>
    </row>
    <row r="7" spans="1:2" s="38" customFormat="1" x14ac:dyDescent="0.2">
      <c r="A7" s="41">
        <v>4</v>
      </c>
      <c r="B7" s="73">
        <v>4.71</v>
      </c>
    </row>
    <row r="8" spans="1:2" s="38" customFormat="1" x14ac:dyDescent="0.2">
      <c r="A8" s="41">
        <v>2</v>
      </c>
      <c r="B8" s="73">
        <v>2</v>
      </c>
    </row>
    <row r="9" spans="1:2" s="38" customFormat="1" x14ac:dyDescent="0.2">
      <c r="A9" s="41">
        <v>4</v>
      </c>
      <c r="B9" s="73">
        <v>3.12</v>
      </c>
    </row>
    <row r="10" spans="1:2" s="38" customFormat="1" x14ac:dyDescent="0.2">
      <c r="A10" s="41">
        <v>2</v>
      </c>
      <c r="B10" s="73">
        <v>1.96</v>
      </c>
    </row>
    <row r="11" spans="1:2" s="38" customFormat="1" x14ac:dyDescent="0.2">
      <c r="A11" s="41">
        <v>2</v>
      </c>
      <c r="B11" s="73">
        <v>3.23</v>
      </c>
    </row>
    <row r="12" spans="1:2" s="38" customFormat="1" x14ac:dyDescent="0.2">
      <c r="A12" s="41">
        <v>2</v>
      </c>
      <c r="B12" s="73">
        <v>1.71</v>
      </c>
    </row>
    <row r="13" spans="1:2" s="38" customFormat="1" x14ac:dyDescent="0.2">
      <c r="A13" s="41">
        <v>4</v>
      </c>
      <c r="B13" s="73">
        <v>5</v>
      </c>
    </row>
    <row r="14" spans="1:2" s="38" customFormat="1" x14ac:dyDescent="0.2">
      <c r="A14" s="41">
        <v>2</v>
      </c>
      <c r="B14" s="73">
        <v>1.57</v>
      </c>
    </row>
    <row r="15" spans="1:2" s="38" customFormat="1" x14ac:dyDescent="0.2">
      <c r="A15" s="41">
        <v>4</v>
      </c>
      <c r="B15" s="73">
        <v>3</v>
      </c>
    </row>
    <row r="16" spans="1:2" s="38" customFormat="1" x14ac:dyDescent="0.2">
      <c r="A16" s="41">
        <v>2</v>
      </c>
      <c r="B16" s="73">
        <v>3.02</v>
      </c>
    </row>
    <row r="17" spans="1:7" s="38" customFormat="1" x14ac:dyDescent="0.2">
      <c r="A17" s="41">
        <v>2</v>
      </c>
      <c r="B17" s="73">
        <v>3.92</v>
      </c>
    </row>
    <row r="18" spans="1:7" s="38" customFormat="1" x14ac:dyDescent="0.2">
      <c r="A18" s="41">
        <v>3</v>
      </c>
      <c r="B18" s="73">
        <v>1.67</v>
      </c>
    </row>
    <row r="19" spans="1:7" s="38" customFormat="1" x14ac:dyDescent="0.2">
      <c r="A19" s="41">
        <v>3</v>
      </c>
      <c r="B19" s="73">
        <v>3.71</v>
      </c>
    </row>
    <row r="20" spans="1:7" s="38" customFormat="1" x14ac:dyDescent="0.2">
      <c r="A20" s="41">
        <v>3</v>
      </c>
      <c r="B20" s="73">
        <v>3.5</v>
      </c>
      <c r="G20" s="14"/>
    </row>
    <row r="21" spans="1:7" s="38" customFormat="1" x14ac:dyDescent="0.2">
      <c r="A21" s="41">
        <v>3</v>
      </c>
      <c r="B21" s="73">
        <v>3.35</v>
      </c>
    </row>
    <row r="22" spans="1:7" s="38" customFormat="1" x14ac:dyDescent="0.2">
      <c r="A22" s="41">
        <v>2</v>
      </c>
      <c r="B22" s="73">
        <v>4.08</v>
      </c>
    </row>
    <row r="23" spans="1:7" s="38" customFormat="1" x14ac:dyDescent="0.2">
      <c r="A23" s="41">
        <v>2</v>
      </c>
      <c r="B23" s="73">
        <v>2.75</v>
      </c>
    </row>
    <row r="24" spans="1:7" s="38" customFormat="1" x14ac:dyDescent="0.2">
      <c r="A24" s="41">
        <v>2</v>
      </c>
      <c r="B24" s="73">
        <v>2.23</v>
      </c>
    </row>
    <row r="25" spans="1:7" s="38" customFormat="1" x14ac:dyDescent="0.2">
      <c r="A25" s="41">
        <v>4</v>
      </c>
      <c r="B25" s="73">
        <v>7.58</v>
      </c>
    </row>
    <row r="26" spans="1:7" s="38" customFormat="1" x14ac:dyDescent="0.2">
      <c r="A26" s="41">
        <v>2</v>
      </c>
      <c r="B26" s="73">
        <v>3.18</v>
      </c>
    </row>
    <row r="27" spans="1:7" s="38" customFormat="1" x14ac:dyDescent="0.2">
      <c r="A27" s="41">
        <v>4</v>
      </c>
      <c r="B27" s="73">
        <v>2.34</v>
      </c>
    </row>
    <row r="28" spans="1:7" s="38" customFormat="1" x14ac:dyDescent="0.2">
      <c r="A28" s="41">
        <v>2</v>
      </c>
      <c r="B28" s="73">
        <v>2</v>
      </c>
    </row>
    <row r="29" spans="1:7" s="38" customFormat="1" x14ac:dyDescent="0.2">
      <c r="A29" s="41">
        <v>2</v>
      </c>
      <c r="B29" s="73">
        <v>2</v>
      </c>
    </row>
    <row r="30" spans="1:7" s="38" customFormat="1" x14ac:dyDescent="0.2">
      <c r="A30" s="41">
        <v>2</v>
      </c>
      <c r="B30" s="73">
        <v>4.3</v>
      </c>
    </row>
    <row r="31" spans="1:7" s="38" customFormat="1" x14ac:dyDescent="0.2">
      <c r="A31" s="41">
        <v>2</v>
      </c>
      <c r="B31" s="73">
        <v>3</v>
      </c>
    </row>
    <row r="32" spans="1:7" s="38" customFormat="1" x14ac:dyDescent="0.2">
      <c r="A32" s="41">
        <v>2</v>
      </c>
      <c r="B32" s="73">
        <v>1.45</v>
      </c>
    </row>
    <row r="33" spans="1:2" s="38" customFormat="1" x14ac:dyDescent="0.2">
      <c r="A33" s="41">
        <v>4</v>
      </c>
      <c r="B33" s="73">
        <v>2.5</v>
      </c>
    </row>
    <row r="34" spans="1:2" s="38" customFormat="1" x14ac:dyDescent="0.2">
      <c r="A34" s="41">
        <v>2</v>
      </c>
      <c r="B34" s="73">
        <v>3</v>
      </c>
    </row>
    <row r="35" spans="1:2" s="38" customFormat="1" x14ac:dyDescent="0.2">
      <c r="A35" s="41">
        <v>4</v>
      </c>
      <c r="B35" s="73">
        <v>2.4500000000000002</v>
      </c>
    </row>
    <row r="36" spans="1:2" s="38" customFormat="1" x14ac:dyDescent="0.2">
      <c r="A36" s="41">
        <v>2</v>
      </c>
      <c r="B36" s="73">
        <v>3.27</v>
      </c>
    </row>
    <row r="37" spans="1:2" s="38" customFormat="1" x14ac:dyDescent="0.2">
      <c r="A37" s="41">
        <v>3</v>
      </c>
      <c r="B37" s="73">
        <v>3.6</v>
      </c>
    </row>
    <row r="38" spans="1:2" s="38" customFormat="1" x14ac:dyDescent="0.2">
      <c r="A38" s="41">
        <v>3</v>
      </c>
      <c r="B38" s="73">
        <v>2</v>
      </c>
    </row>
    <row r="39" spans="1:2" s="38" customFormat="1" x14ac:dyDescent="0.2">
      <c r="A39" s="41">
        <v>3</v>
      </c>
      <c r="B39" s="73">
        <v>3.07</v>
      </c>
    </row>
    <row r="40" spans="1:2" s="38" customFormat="1" x14ac:dyDescent="0.2">
      <c r="A40" s="41">
        <v>3</v>
      </c>
      <c r="B40" s="73">
        <v>2.31</v>
      </c>
    </row>
    <row r="41" spans="1:2" x14ac:dyDescent="0.2">
      <c r="A41" s="41">
        <v>3</v>
      </c>
      <c r="B41" s="73">
        <v>5</v>
      </c>
    </row>
    <row r="42" spans="1:2" x14ac:dyDescent="0.2">
      <c r="A42" s="41">
        <v>3</v>
      </c>
      <c r="B42" s="73">
        <v>2.2400000000000002</v>
      </c>
    </row>
    <row r="43" spans="1:2" x14ac:dyDescent="0.2">
      <c r="A43" s="41">
        <v>2</v>
      </c>
      <c r="B43" s="73">
        <v>2.54</v>
      </c>
    </row>
    <row r="44" spans="1:2" x14ac:dyDescent="0.2">
      <c r="A44" s="41">
        <v>2</v>
      </c>
      <c r="B44" s="73">
        <v>3.06</v>
      </c>
    </row>
    <row r="45" spans="1:2" x14ac:dyDescent="0.2">
      <c r="A45" s="41">
        <v>2</v>
      </c>
      <c r="B45" s="73">
        <v>1.32</v>
      </c>
    </row>
    <row r="46" spans="1:2" x14ac:dyDescent="0.2">
      <c r="A46" s="41">
        <v>4</v>
      </c>
      <c r="B46" s="73">
        <v>5.6</v>
      </c>
    </row>
    <row r="47" spans="1:2" x14ac:dyDescent="0.2">
      <c r="A47" s="41">
        <v>2</v>
      </c>
      <c r="B47" s="73">
        <v>3</v>
      </c>
    </row>
    <row r="48" spans="1:2" x14ac:dyDescent="0.2">
      <c r="A48" s="41">
        <v>2</v>
      </c>
      <c r="B48" s="73">
        <v>5</v>
      </c>
    </row>
    <row r="49" spans="1:2" x14ac:dyDescent="0.2">
      <c r="A49" s="41">
        <v>4</v>
      </c>
      <c r="B49" s="73">
        <v>6</v>
      </c>
    </row>
    <row r="50" spans="1:2" x14ac:dyDescent="0.2">
      <c r="A50" s="41">
        <v>3</v>
      </c>
      <c r="B50" s="73">
        <v>2.0499999999999998</v>
      </c>
    </row>
    <row r="51" spans="1:2" x14ac:dyDescent="0.2">
      <c r="A51" s="41">
        <v>2</v>
      </c>
      <c r="B51" s="73">
        <v>3</v>
      </c>
    </row>
    <row r="52" spans="1:2" x14ac:dyDescent="0.2">
      <c r="A52" s="41">
        <v>2</v>
      </c>
      <c r="B52" s="73">
        <v>2.5</v>
      </c>
    </row>
    <row r="53" spans="1:2" x14ac:dyDescent="0.2">
      <c r="A53" s="41">
        <v>2</v>
      </c>
      <c r="B53" s="73">
        <v>2.6</v>
      </c>
    </row>
    <row r="54" spans="1:2" x14ac:dyDescent="0.2">
      <c r="A54" s="41">
        <v>4</v>
      </c>
      <c r="B54" s="73">
        <v>5.2</v>
      </c>
    </row>
    <row r="55" spans="1:2" x14ac:dyDescent="0.2">
      <c r="A55" s="41">
        <v>2</v>
      </c>
      <c r="B55" s="73">
        <v>1.56</v>
      </c>
    </row>
    <row r="56" spans="1:2" x14ac:dyDescent="0.2">
      <c r="A56" s="41">
        <v>4</v>
      </c>
      <c r="B56" s="73">
        <v>4.34</v>
      </c>
    </row>
    <row r="57" spans="1:2" x14ac:dyDescent="0.2">
      <c r="A57" s="41">
        <v>2</v>
      </c>
      <c r="B57" s="73">
        <v>3.51</v>
      </c>
    </row>
    <row r="58" spans="1:2" x14ac:dyDescent="0.2">
      <c r="A58" s="41">
        <v>4</v>
      </c>
      <c r="B58" s="73">
        <v>3</v>
      </c>
    </row>
    <row r="59" spans="1:2" x14ac:dyDescent="0.2">
      <c r="A59" s="41">
        <v>2</v>
      </c>
      <c r="B59" s="73">
        <v>1.5</v>
      </c>
    </row>
    <row r="60" spans="1:2" x14ac:dyDescent="0.2">
      <c r="A60" s="41">
        <v>2</v>
      </c>
      <c r="B60" s="73">
        <v>1.76</v>
      </c>
    </row>
    <row r="61" spans="1:2" x14ac:dyDescent="0.2">
      <c r="A61" s="41">
        <v>4</v>
      </c>
      <c r="B61" s="73">
        <v>6.73</v>
      </c>
    </row>
    <row r="62" spans="1:2" x14ac:dyDescent="0.2">
      <c r="A62" s="41">
        <v>2</v>
      </c>
      <c r="B62" s="73">
        <v>3.21</v>
      </c>
    </row>
    <row r="63" spans="1:2" x14ac:dyDescent="0.2">
      <c r="A63" s="41">
        <v>2</v>
      </c>
      <c r="B63" s="73">
        <v>2</v>
      </c>
    </row>
    <row r="64" spans="1:2" x14ac:dyDescent="0.2">
      <c r="A64" s="41">
        <v>2</v>
      </c>
      <c r="B64" s="73">
        <v>1.98</v>
      </c>
    </row>
    <row r="65" spans="1:2" x14ac:dyDescent="0.2">
      <c r="A65" s="41">
        <v>4</v>
      </c>
      <c r="B65" s="73">
        <v>3.76</v>
      </c>
    </row>
    <row r="66" spans="1:2" x14ac:dyDescent="0.2">
      <c r="A66" s="41">
        <v>3</v>
      </c>
      <c r="B66" s="73">
        <v>2.64</v>
      </c>
    </row>
    <row r="67" spans="1:2" x14ac:dyDescent="0.2">
      <c r="A67" s="41">
        <v>3</v>
      </c>
      <c r="B67" s="73">
        <v>3.15</v>
      </c>
    </row>
    <row r="68" spans="1:2" x14ac:dyDescent="0.2">
      <c r="A68" s="41">
        <v>2</v>
      </c>
      <c r="B68" s="73">
        <v>2.4700000000000002</v>
      </c>
    </row>
    <row r="69" spans="1:2" x14ac:dyDescent="0.2">
      <c r="A69" s="41">
        <v>1</v>
      </c>
      <c r="B69" s="73">
        <v>1</v>
      </c>
    </row>
    <row r="70" spans="1:2" x14ac:dyDescent="0.2">
      <c r="A70" s="41">
        <v>2</v>
      </c>
      <c r="B70" s="73">
        <v>2.0099999999999998</v>
      </c>
    </row>
    <row r="71" spans="1:2" x14ac:dyDescent="0.2">
      <c r="A71" s="41">
        <v>2</v>
      </c>
      <c r="B71" s="73">
        <v>2.09</v>
      </c>
    </row>
    <row r="72" spans="1:2" x14ac:dyDescent="0.2">
      <c r="A72" s="41">
        <v>2</v>
      </c>
      <c r="B72" s="73">
        <v>1.97</v>
      </c>
    </row>
    <row r="73" spans="1:2" x14ac:dyDescent="0.2">
      <c r="A73" s="41">
        <v>3</v>
      </c>
      <c r="B73" s="73">
        <v>3</v>
      </c>
    </row>
    <row r="74" spans="1:2" x14ac:dyDescent="0.2">
      <c r="A74" s="41">
        <v>2</v>
      </c>
      <c r="B74" s="73">
        <v>3.14</v>
      </c>
    </row>
    <row r="75" spans="1:2" x14ac:dyDescent="0.2">
      <c r="A75" s="41">
        <v>2</v>
      </c>
      <c r="B75" s="73">
        <v>5</v>
      </c>
    </row>
    <row r="76" spans="1:2" x14ac:dyDescent="0.2">
      <c r="A76" s="41">
        <v>2</v>
      </c>
      <c r="B76" s="73">
        <v>2.2000000000000002</v>
      </c>
    </row>
    <row r="77" spans="1:2" x14ac:dyDescent="0.2">
      <c r="A77" s="41">
        <v>2</v>
      </c>
      <c r="B77" s="73">
        <v>1.25</v>
      </c>
    </row>
    <row r="78" spans="1:2" x14ac:dyDescent="0.2">
      <c r="A78" s="41">
        <v>2</v>
      </c>
      <c r="B78" s="73">
        <v>3.08</v>
      </c>
    </row>
    <row r="79" spans="1:2" x14ac:dyDescent="0.2">
      <c r="A79" s="41">
        <v>4</v>
      </c>
      <c r="B79" s="73">
        <v>4</v>
      </c>
    </row>
    <row r="80" spans="1:2" x14ac:dyDescent="0.2">
      <c r="A80" s="41">
        <v>2</v>
      </c>
      <c r="B80" s="73">
        <v>3</v>
      </c>
    </row>
    <row r="81" spans="1:2" x14ac:dyDescent="0.2">
      <c r="A81" s="41">
        <v>2</v>
      </c>
      <c r="B81" s="73">
        <v>2.71</v>
      </c>
    </row>
    <row r="82" spans="1:2" x14ac:dyDescent="0.2">
      <c r="A82" s="41">
        <v>2</v>
      </c>
      <c r="B82" s="73">
        <v>3</v>
      </c>
    </row>
    <row r="83" spans="1:2" x14ac:dyDescent="0.2">
      <c r="A83" s="41">
        <v>2</v>
      </c>
      <c r="B83" s="73">
        <v>3.4</v>
      </c>
    </row>
    <row r="84" spans="1:2" x14ac:dyDescent="0.2">
      <c r="A84" s="41">
        <v>1</v>
      </c>
      <c r="B84" s="73">
        <v>1.83</v>
      </c>
    </row>
    <row r="85" spans="1:2" x14ac:dyDescent="0.2">
      <c r="A85" s="41">
        <v>2</v>
      </c>
      <c r="B85" s="73">
        <v>5</v>
      </c>
    </row>
    <row r="86" spans="1:2" x14ac:dyDescent="0.2">
      <c r="A86" s="41">
        <v>2</v>
      </c>
      <c r="B86" s="73">
        <v>2.0299999999999998</v>
      </c>
    </row>
    <row r="87" spans="1:2" x14ac:dyDescent="0.2">
      <c r="A87" s="41">
        <v>4</v>
      </c>
      <c r="B87" s="73">
        <v>5.17</v>
      </c>
    </row>
    <row r="88" spans="1:2" x14ac:dyDescent="0.2">
      <c r="A88" s="41">
        <v>2</v>
      </c>
      <c r="B88" s="73">
        <v>2</v>
      </c>
    </row>
    <row r="89" spans="1:2" x14ac:dyDescent="0.2">
      <c r="A89" s="41">
        <v>2</v>
      </c>
      <c r="B89" s="73">
        <v>4</v>
      </c>
    </row>
    <row r="90" spans="1:2" x14ac:dyDescent="0.2">
      <c r="A90" s="41">
        <v>2</v>
      </c>
      <c r="B90" s="73">
        <v>5.85</v>
      </c>
    </row>
    <row r="91" spans="1:2" x14ac:dyDescent="0.2">
      <c r="A91" s="41">
        <v>2</v>
      </c>
      <c r="B91" s="73">
        <v>3</v>
      </c>
    </row>
    <row r="92" spans="1:2" x14ac:dyDescent="0.2">
      <c r="A92" s="41">
        <v>2</v>
      </c>
      <c r="B92" s="73">
        <v>3</v>
      </c>
    </row>
    <row r="93" spans="1:2" x14ac:dyDescent="0.2">
      <c r="A93" s="41">
        <v>2</v>
      </c>
      <c r="B93" s="73">
        <v>3.5</v>
      </c>
    </row>
    <row r="94" spans="1:2" x14ac:dyDescent="0.2">
      <c r="A94" s="41">
        <v>2</v>
      </c>
      <c r="B94" s="73">
        <v>1</v>
      </c>
    </row>
    <row r="95" spans="1:2" x14ac:dyDescent="0.2">
      <c r="A95" s="41">
        <v>2</v>
      </c>
      <c r="B95" s="73">
        <v>4.3</v>
      </c>
    </row>
    <row r="96" spans="1:2" x14ac:dyDescent="0.2">
      <c r="A96" s="41">
        <v>2</v>
      </c>
      <c r="B96" s="73">
        <v>3.25</v>
      </c>
    </row>
    <row r="97" spans="1:2" x14ac:dyDescent="0.2">
      <c r="A97" s="41">
        <v>4</v>
      </c>
      <c r="B97" s="73">
        <v>4.7300000000000004</v>
      </c>
    </row>
    <row r="98" spans="1:2" x14ac:dyDescent="0.2">
      <c r="A98" s="41">
        <v>2</v>
      </c>
      <c r="B98" s="73">
        <v>4</v>
      </c>
    </row>
    <row r="99" spans="1:2" x14ac:dyDescent="0.2">
      <c r="A99" s="41">
        <v>2</v>
      </c>
      <c r="B99" s="73">
        <v>1.5</v>
      </c>
    </row>
    <row r="100" spans="1:2" x14ac:dyDescent="0.2">
      <c r="A100" s="41">
        <v>2</v>
      </c>
      <c r="B100" s="73">
        <v>3</v>
      </c>
    </row>
    <row r="101" spans="1:2" x14ac:dyDescent="0.2">
      <c r="A101" s="41">
        <v>2</v>
      </c>
      <c r="B101" s="73">
        <v>1.5</v>
      </c>
    </row>
    <row r="102" spans="1:2" x14ac:dyDescent="0.2">
      <c r="A102" s="41">
        <v>2</v>
      </c>
      <c r="B102" s="73">
        <v>2.5</v>
      </c>
    </row>
    <row r="103" spans="1:2" x14ac:dyDescent="0.2">
      <c r="A103" s="41">
        <v>2</v>
      </c>
      <c r="B103" s="73">
        <v>3</v>
      </c>
    </row>
    <row r="104" spans="1:2" x14ac:dyDescent="0.2">
      <c r="A104" s="41">
        <v>3</v>
      </c>
      <c r="B104" s="73">
        <v>2.5</v>
      </c>
    </row>
    <row r="105" spans="1:2" x14ac:dyDescent="0.2">
      <c r="A105" s="41">
        <v>2</v>
      </c>
      <c r="B105" s="73">
        <v>3.48</v>
      </c>
    </row>
    <row r="106" spans="1:2" x14ac:dyDescent="0.2">
      <c r="A106" s="41">
        <v>2</v>
      </c>
      <c r="B106" s="73">
        <v>4.08</v>
      </c>
    </row>
    <row r="107" spans="1:2" x14ac:dyDescent="0.2">
      <c r="A107" s="41">
        <v>2</v>
      </c>
      <c r="B107" s="73">
        <v>1.64</v>
      </c>
    </row>
    <row r="108" spans="1:2" x14ac:dyDescent="0.2">
      <c r="A108" s="41">
        <v>2</v>
      </c>
      <c r="B108" s="73">
        <v>4.0599999999999996</v>
      </c>
    </row>
    <row r="109" spans="1:2" x14ac:dyDescent="0.2">
      <c r="A109" s="41">
        <v>2</v>
      </c>
      <c r="B109" s="73">
        <v>4.29</v>
      </c>
    </row>
    <row r="110" spans="1:2" x14ac:dyDescent="0.2">
      <c r="A110" s="41">
        <v>2</v>
      </c>
      <c r="B110" s="73">
        <v>3.76</v>
      </c>
    </row>
    <row r="111" spans="1:2" x14ac:dyDescent="0.2">
      <c r="A111" s="41">
        <v>2</v>
      </c>
      <c r="B111" s="73">
        <v>4</v>
      </c>
    </row>
    <row r="112" spans="1:2" x14ac:dyDescent="0.2">
      <c r="A112" s="41">
        <v>2</v>
      </c>
      <c r="B112" s="73">
        <v>3</v>
      </c>
    </row>
    <row r="113" spans="1:2" x14ac:dyDescent="0.2">
      <c r="A113" s="41">
        <v>1</v>
      </c>
      <c r="B113" s="73">
        <v>1</v>
      </c>
    </row>
    <row r="114" spans="1:2" x14ac:dyDescent="0.2">
      <c r="A114" s="41">
        <v>3</v>
      </c>
      <c r="B114" s="73">
        <v>4</v>
      </c>
    </row>
    <row r="115" spans="1:2" x14ac:dyDescent="0.2">
      <c r="A115" s="41">
        <v>2</v>
      </c>
      <c r="B115" s="73">
        <v>2.5499999999999998</v>
      </c>
    </row>
    <row r="116" spans="1:2" x14ac:dyDescent="0.2">
      <c r="A116" s="41">
        <v>3</v>
      </c>
      <c r="B116" s="73">
        <v>4</v>
      </c>
    </row>
    <row r="117" spans="1:2" x14ac:dyDescent="0.2">
      <c r="A117" s="41">
        <v>2</v>
      </c>
      <c r="B117" s="73">
        <v>3.5</v>
      </c>
    </row>
    <row r="118" spans="1:2" x14ac:dyDescent="0.2">
      <c r="A118" s="41">
        <v>4</v>
      </c>
      <c r="B118" s="73">
        <v>5.07</v>
      </c>
    </row>
    <row r="119" spans="1:2" x14ac:dyDescent="0.2">
      <c r="A119" s="41">
        <v>2</v>
      </c>
      <c r="B119" s="73">
        <v>1.5</v>
      </c>
    </row>
    <row r="120" spans="1:2" x14ac:dyDescent="0.2">
      <c r="A120" s="41">
        <v>2</v>
      </c>
      <c r="B120" s="73">
        <v>1.8</v>
      </c>
    </row>
    <row r="121" spans="1:2" x14ac:dyDescent="0.2">
      <c r="A121" s="41">
        <v>4</v>
      </c>
      <c r="B121" s="73">
        <v>2.92</v>
      </c>
    </row>
    <row r="122" spans="1:2" x14ac:dyDescent="0.2">
      <c r="A122" s="41">
        <v>2</v>
      </c>
      <c r="B122" s="73">
        <v>2.31</v>
      </c>
    </row>
    <row r="123" spans="1:2" x14ac:dyDescent="0.2">
      <c r="A123" s="41">
        <v>2</v>
      </c>
      <c r="B123" s="73">
        <v>1.68</v>
      </c>
    </row>
    <row r="124" spans="1:2" x14ac:dyDescent="0.2">
      <c r="A124" s="41">
        <v>2</v>
      </c>
      <c r="B124" s="73">
        <v>2.5</v>
      </c>
    </row>
    <row r="125" spans="1:2" x14ac:dyDescent="0.2">
      <c r="A125" s="41">
        <v>2</v>
      </c>
      <c r="B125" s="73">
        <v>2</v>
      </c>
    </row>
    <row r="126" spans="1:2" x14ac:dyDescent="0.2">
      <c r="A126" s="41">
        <v>2</v>
      </c>
      <c r="B126" s="73">
        <v>2.52</v>
      </c>
    </row>
    <row r="127" spans="1:2" x14ac:dyDescent="0.2">
      <c r="A127" s="41">
        <v>6</v>
      </c>
      <c r="B127" s="73">
        <v>4.2</v>
      </c>
    </row>
    <row r="128" spans="1:2" x14ac:dyDescent="0.2">
      <c r="A128" s="41">
        <v>2</v>
      </c>
      <c r="B128" s="73">
        <v>1.48</v>
      </c>
    </row>
    <row r="129" spans="1:2" x14ac:dyDescent="0.2">
      <c r="A129" s="41">
        <v>2</v>
      </c>
      <c r="B129" s="73">
        <v>2</v>
      </c>
    </row>
    <row r="130" spans="1:2" x14ac:dyDescent="0.2">
      <c r="A130" s="41">
        <v>2</v>
      </c>
      <c r="B130" s="73">
        <v>2</v>
      </c>
    </row>
    <row r="131" spans="1:2" x14ac:dyDescent="0.2">
      <c r="A131" s="41">
        <v>3</v>
      </c>
      <c r="B131" s="73">
        <v>2.1800000000000002</v>
      </c>
    </row>
    <row r="132" spans="1:2" x14ac:dyDescent="0.2">
      <c r="A132" s="41">
        <v>2</v>
      </c>
      <c r="B132" s="73">
        <v>1.5</v>
      </c>
    </row>
    <row r="133" spans="1:2" x14ac:dyDescent="0.2">
      <c r="A133" s="41">
        <v>2</v>
      </c>
      <c r="B133" s="73">
        <v>2.83</v>
      </c>
    </row>
    <row r="134" spans="1:2" x14ac:dyDescent="0.2">
      <c r="A134" s="41">
        <v>2</v>
      </c>
      <c r="B134" s="73">
        <v>1.5</v>
      </c>
    </row>
    <row r="135" spans="1:2" x14ac:dyDescent="0.2">
      <c r="A135" s="41">
        <v>2</v>
      </c>
      <c r="B135" s="73">
        <v>2</v>
      </c>
    </row>
    <row r="136" spans="1:2" x14ac:dyDescent="0.2">
      <c r="A136" s="41">
        <v>2</v>
      </c>
      <c r="B136" s="73">
        <v>3.25</v>
      </c>
    </row>
    <row r="137" spans="1:2" x14ac:dyDescent="0.2">
      <c r="A137" s="41">
        <v>2</v>
      </c>
      <c r="B137" s="73">
        <v>1.25</v>
      </c>
    </row>
    <row r="138" spans="1:2" x14ac:dyDescent="0.2">
      <c r="A138" s="41">
        <v>2</v>
      </c>
      <c r="B138" s="73">
        <v>2</v>
      </c>
    </row>
    <row r="139" spans="1:2" x14ac:dyDescent="0.2">
      <c r="A139" s="41">
        <v>2</v>
      </c>
      <c r="B139" s="73">
        <v>2</v>
      </c>
    </row>
    <row r="140" spans="1:2" x14ac:dyDescent="0.2">
      <c r="A140" s="41">
        <v>2</v>
      </c>
      <c r="B140" s="73">
        <v>2</v>
      </c>
    </row>
    <row r="141" spans="1:2" x14ac:dyDescent="0.2">
      <c r="A141" s="41">
        <v>2</v>
      </c>
      <c r="B141" s="73">
        <v>2.75</v>
      </c>
    </row>
    <row r="142" spans="1:2" x14ac:dyDescent="0.2">
      <c r="A142" s="41">
        <v>2</v>
      </c>
      <c r="B142" s="73">
        <v>3.5</v>
      </c>
    </row>
    <row r="143" spans="1:2" x14ac:dyDescent="0.2">
      <c r="A143" s="41">
        <v>6</v>
      </c>
      <c r="B143" s="73">
        <v>6.7</v>
      </c>
    </row>
    <row r="144" spans="1:2" x14ac:dyDescent="0.2">
      <c r="A144" s="41">
        <v>5</v>
      </c>
      <c r="B144" s="73">
        <v>5</v>
      </c>
    </row>
    <row r="145" spans="1:2" x14ac:dyDescent="0.2">
      <c r="A145" s="41">
        <v>6</v>
      </c>
      <c r="B145" s="73">
        <v>5</v>
      </c>
    </row>
    <row r="146" spans="1:2" x14ac:dyDescent="0.2">
      <c r="A146" s="41">
        <v>2</v>
      </c>
      <c r="B146" s="73">
        <v>2.2999999999999998</v>
      </c>
    </row>
    <row r="147" spans="1:2" x14ac:dyDescent="0.2">
      <c r="A147" s="41">
        <v>2</v>
      </c>
      <c r="B147" s="73">
        <v>1.5</v>
      </c>
    </row>
    <row r="148" spans="1:2" x14ac:dyDescent="0.2">
      <c r="A148" s="41">
        <v>3</v>
      </c>
      <c r="B148" s="73">
        <v>1.36</v>
      </c>
    </row>
    <row r="149" spans="1:2" x14ac:dyDescent="0.2">
      <c r="A149" s="41">
        <v>2</v>
      </c>
      <c r="B149" s="73">
        <v>1.63</v>
      </c>
    </row>
    <row r="150" spans="1:2" x14ac:dyDescent="0.2">
      <c r="A150" s="41">
        <v>2</v>
      </c>
      <c r="B150" s="73">
        <v>1.73</v>
      </c>
    </row>
    <row r="151" spans="1:2" x14ac:dyDescent="0.2">
      <c r="A151" s="41">
        <v>2</v>
      </c>
      <c r="B151" s="73">
        <v>2</v>
      </c>
    </row>
    <row r="152" spans="1:2" x14ac:dyDescent="0.2">
      <c r="A152" s="41">
        <v>2</v>
      </c>
      <c r="B152" s="73">
        <v>2.5</v>
      </c>
    </row>
    <row r="153" spans="1:2" x14ac:dyDescent="0.2">
      <c r="A153" s="41">
        <v>2</v>
      </c>
      <c r="B153" s="73">
        <v>2</v>
      </c>
    </row>
    <row r="154" spans="1:2" x14ac:dyDescent="0.2">
      <c r="A154" s="41">
        <v>3</v>
      </c>
      <c r="B154" s="73">
        <v>2.74</v>
      </c>
    </row>
    <row r="155" spans="1:2" x14ac:dyDescent="0.2">
      <c r="A155" s="41">
        <v>4</v>
      </c>
      <c r="B155" s="73">
        <v>2</v>
      </c>
    </row>
    <row r="156" spans="1:2" x14ac:dyDescent="0.2">
      <c r="A156" s="41">
        <v>4</v>
      </c>
      <c r="B156" s="73">
        <v>2</v>
      </c>
    </row>
    <row r="157" spans="1:2" x14ac:dyDescent="0.2">
      <c r="A157" s="41">
        <v>5</v>
      </c>
      <c r="B157" s="73">
        <v>5.14</v>
      </c>
    </row>
    <row r="158" spans="1:2" x14ac:dyDescent="0.2">
      <c r="A158" s="41">
        <v>6</v>
      </c>
      <c r="B158" s="73">
        <v>5</v>
      </c>
    </row>
    <row r="159" spans="1:2" x14ac:dyDescent="0.2">
      <c r="A159" s="41">
        <v>4</v>
      </c>
      <c r="B159" s="73">
        <v>3.75</v>
      </c>
    </row>
    <row r="160" spans="1:2" x14ac:dyDescent="0.2">
      <c r="A160" s="41">
        <v>2</v>
      </c>
      <c r="B160" s="73">
        <v>2.61</v>
      </c>
    </row>
    <row r="161" spans="1:2" x14ac:dyDescent="0.2">
      <c r="A161" s="41">
        <v>4</v>
      </c>
      <c r="B161" s="73">
        <v>2</v>
      </c>
    </row>
    <row r="162" spans="1:2" x14ac:dyDescent="0.2">
      <c r="A162" s="41">
        <v>4</v>
      </c>
      <c r="B162" s="73">
        <v>3.5</v>
      </c>
    </row>
    <row r="163" spans="1:2" x14ac:dyDescent="0.2">
      <c r="A163" s="41">
        <v>2</v>
      </c>
      <c r="B163" s="73">
        <v>2.5</v>
      </c>
    </row>
    <row r="164" spans="1:2" x14ac:dyDescent="0.2">
      <c r="A164" s="41">
        <v>3</v>
      </c>
      <c r="B164" s="73">
        <v>2</v>
      </c>
    </row>
    <row r="165" spans="1:2" x14ac:dyDescent="0.2">
      <c r="A165" s="41">
        <v>2</v>
      </c>
      <c r="B165" s="73">
        <v>2</v>
      </c>
    </row>
    <row r="166" spans="1:2" x14ac:dyDescent="0.2">
      <c r="A166" s="41">
        <v>2</v>
      </c>
      <c r="B166" s="73">
        <v>3</v>
      </c>
    </row>
    <row r="167" spans="1:2" x14ac:dyDescent="0.2">
      <c r="A167" s="41">
        <v>3</v>
      </c>
      <c r="B167" s="73">
        <v>3.48</v>
      </c>
    </row>
    <row r="168" spans="1:2" x14ac:dyDescent="0.2">
      <c r="A168" s="41">
        <v>2</v>
      </c>
      <c r="B168" s="73">
        <v>2.2400000000000002</v>
      </c>
    </row>
    <row r="169" spans="1:2" x14ac:dyDescent="0.2">
      <c r="A169" s="41">
        <v>4</v>
      </c>
      <c r="B169" s="73">
        <v>4.5</v>
      </c>
    </row>
    <row r="170" spans="1:2" x14ac:dyDescent="0.2">
      <c r="A170" s="41">
        <v>2</v>
      </c>
      <c r="B170" s="73">
        <v>1.61</v>
      </c>
    </row>
    <row r="171" spans="1:2" x14ac:dyDescent="0.2">
      <c r="A171" s="41">
        <v>2</v>
      </c>
      <c r="B171" s="73">
        <v>2</v>
      </c>
    </row>
    <row r="172" spans="1:2" x14ac:dyDescent="0.2">
      <c r="A172" s="41">
        <v>3</v>
      </c>
      <c r="B172" s="73">
        <v>10</v>
      </c>
    </row>
    <row r="173" spans="1:2" x14ac:dyDescent="0.2">
      <c r="A173" s="41">
        <v>2</v>
      </c>
      <c r="B173" s="73">
        <v>3.16</v>
      </c>
    </row>
    <row r="174" spans="1:2" x14ac:dyDescent="0.2">
      <c r="A174" s="41">
        <v>2</v>
      </c>
      <c r="B174" s="73">
        <v>5.15</v>
      </c>
    </row>
    <row r="175" spans="1:2" x14ac:dyDescent="0.2">
      <c r="A175" s="41">
        <v>2</v>
      </c>
      <c r="B175" s="73">
        <v>3.18</v>
      </c>
    </row>
    <row r="176" spans="1:2" x14ac:dyDescent="0.2">
      <c r="A176" s="41">
        <v>2</v>
      </c>
      <c r="B176" s="73">
        <v>4</v>
      </c>
    </row>
    <row r="177" spans="1:2" x14ac:dyDescent="0.2">
      <c r="A177" s="41">
        <v>2</v>
      </c>
      <c r="B177" s="73">
        <v>3.11</v>
      </c>
    </row>
    <row r="178" spans="1:2" x14ac:dyDescent="0.2">
      <c r="A178" s="41">
        <v>2</v>
      </c>
      <c r="B178" s="73">
        <v>2</v>
      </c>
    </row>
    <row r="179" spans="1:2" x14ac:dyDescent="0.2">
      <c r="A179" s="41">
        <v>2</v>
      </c>
      <c r="B179" s="73">
        <v>2</v>
      </c>
    </row>
    <row r="180" spans="1:2" x14ac:dyDescent="0.2">
      <c r="A180" s="41">
        <v>2</v>
      </c>
      <c r="B180" s="73">
        <v>4</v>
      </c>
    </row>
    <row r="181" spans="1:2" x14ac:dyDescent="0.2">
      <c r="A181" s="41">
        <v>2</v>
      </c>
      <c r="B181" s="73">
        <v>3.55</v>
      </c>
    </row>
    <row r="182" spans="1:2" x14ac:dyDescent="0.2">
      <c r="A182" s="41">
        <v>4</v>
      </c>
      <c r="B182" s="73">
        <v>3.68</v>
      </c>
    </row>
    <row r="183" spans="1:2" x14ac:dyDescent="0.2">
      <c r="A183" s="41">
        <v>2</v>
      </c>
      <c r="B183" s="73">
        <v>5.65</v>
      </c>
    </row>
    <row r="184" spans="1:2" x14ac:dyDescent="0.2">
      <c r="A184" s="41">
        <v>3</v>
      </c>
      <c r="B184" s="73">
        <v>3.5</v>
      </c>
    </row>
    <row r="185" spans="1:2" x14ac:dyDescent="0.2">
      <c r="A185" s="41">
        <v>4</v>
      </c>
      <c r="B185" s="73">
        <v>6.5</v>
      </c>
    </row>
    <row r="186" spans="1:2" x14ac:dyDescent="0.2">
      <c r="A186" s="41">
        <v>2</v>
      </c>
      <c r="B186" s="73">
        <v>3</v>
      </c>
    </row>
    <row r="187" spans="1:2" x14ac:dyDescent="0.2">
      <c r="A187" s="41">
        <v>5</v>
      </c>
      <c r="B187" s="73">
        <v>5</v>
      </c>
    </row>
    <row r="188" spans="1:2" x14ac:dyDescent="0.2">
      <c r="A188" s="41">
        <v>3</v>
      </c>
      <c r="B188" s="73">
        <v>3.5</v>
      </c>
    </row>
    <row r="189" spans="1:2" x14ac:dyDescent="0.2">
      <c r="A189" s="41">
        <v>5</v>
      </c>
      <c r="B189" s="73">
        <v>2</v>
      </c>
    </row>
    <row r="190" spans="1:2" x14ac:dyDescent="0.2">
      <c r="A190" s="41">
        <v>3</v>
      </c>
      <c r="B190" s="73">
        <v>3.5</v>
      </c>
    </row>
    <row r="191" spans="1:2" x14ac:dyDescent="0.2">
      <c r="A191" s="41">
        <v>3</v>
      </c>
      <c r="B191" s="73">
        <v>4</v>
      </c>
    </row>
    <row r="192" spans="1:2" x14ac:dyDescent="0.2">
      <c r="A192" s="41">
        <v>2</v>
      </c>
      <c r="B192" s="73">
        <v>1.5</v>
      </c>
    </row>
    <row r="193" spans="1:2" x14ac:dyDescent="0.2">
      <c r="A193" s="41">
        <v>2</v>
      </c>
      <c r="B193" s="73">
        <v>4.1900000000000004</v>
      </c>
    </row>
    <row r="194" spans="1:2" x14ac:dyDescent="0.2">
      <c r="A194" s="41">
        <v>2</v>
      </c>
      <c r="B194" s="73">
        <v>2.56</v>
      </c>
    </row>
    <row r="195" spans="1:2" x14ac:dyDescent="0.2">
      <c r="A195" s="41">
        <v>2</v>
      </c>
      <c r="B195" s="73">
        <v>2.02</v>
      </c>
    </row>
    <row r="196" spans="1:2" x14ac:dyDescent="0.2">
      <c r="A196" s="41">
        <v>2</v>
      </c>
      <c r="B196" s="73">
        <v>4</v>
      </c>
    </row>
    <row r="197" spans="1:2" x14ac:dyDescent="0.2">
      <c r="A197" s="41">
        <v>2</v>
      </c>
      <c r="B197" s="73">
        <v>1.44</v>
      </c>
    </row>
    <row r="198" spans="1:2" x14ac:dyDescent="0.2">
      <c r="A198" s="41">
        <v>2</v>
      </c>
      <c r="B198" s="73">
        <v>2</v>
      </c>
    </row>
    <row r="199" spans="1:2" x14ac:dyDescent="0.2">
      <c r="A199" s="41">
        <v>4</v>
      </c>
      <c r="B199" s="73">
        <v>5</v>
      </c>
    </row>
    <row r="200" spans="1:2" x14ac:dyDescent="0.2">
      <c r="A200" s="41">
        <v>2</v>
      </c>
      <c r="B200" s="73">
        <v>2</v>
      </c>
    </row>
    <row r="201" spans="1:2" x14ac:dyDescent="0.2">
      <c r="A201" s="41">
        <v>2</v>
      </c>
      <c r="B201" s="73">
        <v>2</v>
      </c>
    </row>
    <row r="202" spans="1:2" x14ac:dyDescent="0.2">
      <c r="A202" s="41">
        <v>3</v>
      </c>
      <c r="B202" s="73">
        <v>4</v>
      </c>
    </row>
    <row r="203" spans="1:2" x14ac:dyDescent="0.2">
      <c r="A203" s="41">
        <v>2</v>
      </c>
      <c r="B203" s="73">
        <v>2.0099999999999998</v>
      </c>
    </row>
    <row r="204" spans="1:2" x14ac:dyDescent="0.2">
      <c r="A204" s="41">
        <v>2</v>
      </c>
      <c r="B204" s="73">
        <v>2</v>
      </c>
    </row>
    <row r="205" spans="1:2" x14ac:dyDescent="0.2">
      <c r="A205" s="41">
        <v>2</v>
      </c>
      <c r="B205" s="73">
        <v>2.5</v>
      </c>
    </row>
    <row r="206" spans="1:2" x14ac:dyDescent="0.2">
      <c r="A206" s="41">
        <v>4</v>
      </c>
      <c r="B206" s="73">
        <v>4</v>
      </c>
    </row>
    <row r="207" spans="1:2" x14ac:dyDescent="0.2">
      <c r="A207" s="41">
        <v>3</v>
      </c>
      <c r="B207" s="73">
        <v>3.23</v>
      </c>
    </row>
    <row r="208" spans="1:2" x14ac:dyDescent="0.2">
      <c r="A208" s="41">
        <v>3</v>
      </c>
      <c r="B208" s="73">
        <v>3.41</v>
      </c>
    </row>
    <row r="209" spans="1:2" x14ac:dyDescent="0.2">
      <c r="A209" s="41">
        <v>4</v>
      </c>
      <c r="B209" s="73">
        <v>3</v>
      </c>
    </row>
    <row r="210" spans="1:2" x14ac:dyDescent="0.2">
      <c r="A210" s="41">
        <v>2</v>
      </c>
      <c r="B210" s="73">
        <v>2.0299999999999998</v>
      </c>
    </row>
    <row r="211" spans="1:2" x14ac:dyDescent="0.2">
      <c r="A211" s="41">
        <v>2</v>
      </c>
      <c r="B211" s="73">
        <v>2.23</v>
      </c>
    </row>
    <row r="212" spans="1:2" x14ac:dyDescent="0.2">
      <c r="A212" s="41">
        <v>3</v>
      </c>
      <c r="B212" s="73">
        <v>2</v>
      </c>
    </row>
    <row r="213" spans="1:2" x14ac:dyDescent="0.2">
      <c r="A213" s="41">
        <v>4</v>
      </c>
      <c r="B213" s="73">
        <v>5.16</v>
      </c>
    </row>
    <row r="214" spans="1:2" x14ac:dyDescent="0.2">
      <c r="A214" s="41">
        <v>4</v>
      </c>
      <c r="B214" s="73">
        <v>9</v>
      </c>
    </row>
    <row r="215" spans="1:2" x14ac:dyDescent="0.2">
      <c r="A215" s="41">
        <v>2</v>
      </c>
      <c r="B215" s="73">
        <v>2.5</v>
      </c>
    </row>
    <row r="216" spans="1:2" x14ac:dyDescent="0.2">
      <c r="A216" s="41">
        <v>3</v>
      </c>
      <c r="B216" s="73">
        <v>6.5</v>
      </c>
    </row>
    <row r="217" spans="1:2" x14ac:dyDescent="0.2">
      <c r="A217" s="41">
        <v>2</v>
      </c>
      <c r="B217" s="73">
        <v>1.1000000000000001</v>
      </c>
    </row>
    <row r="218" spans="1:2" x14ac:dyDescent="0.2">
      <c r="A218" s="41">
        <v>5</v>
      </c>
      <c r="B218" s="73">
        <v>3</v>
      </c>
    </row>
    <row r="219" spans="1:2" x14ac:dyDescent="0.2">
      <c r="A219" s="41">
        <v>2</v>
      </c>
      <c r="B219" s="73">
        <v>1.5</v>
      </c>
    </row>
    <row r="220" spans="1:2" x14ac:dyDescent="0.2">
      <c r="A220" s="41">
        <v>2</v>
      </c>
      <c r="B220" s="73">
        <v>1.44</v>
      </c>
    </row>
    <row r="221" spans="1:2" x14ac:dyDescent="0.2">
      <c r="A221" s="41">
        <v>4</v>
      </c>
      <c r="B221" s="73">
        <v>3.09</v>
      </c>
    </row>
    <row r="222" spans="1:2" x14ac:dyDescent="0.2">
      <c r="A222" s="41">
        <v>2</v>
      </c>
      <c r="B222" s="73">
        <v>2.2000000000000002</v>
      </c>
    </row>
    <row r="223" spans="1:2" x14ac:dyDescent="0.2">
      <c r="A223" s="41">
        <v>2</v>
      </c>
      <c r="B223" s="73">
        <v>3.48</v>
      </c>
    </row>
    <row r="224" spans="1:2" x14ac:dyDescent="0.2">
      <c r="A224" s="41">
        <v>1</v>
      </c>
      <c r="B224" s="73">
        <v>1.92</v>
      </c>
    </row>
    <row r="225" spans="1:2" x14ac:dyDescent="0.2">
      <c r="A225" s="41">
        <v>3</v>
      </c>
      <c r="B225" s="73">
        <v>3</v>
      </c>
    </row>
    <row r="226" spans="1:2" x14ac:dyDescent="0.2">
      <c r="A226" s="41">
        <v>2</v>
      </c>
      <c r="B226" s="73">
        <v>1.58</v>
      </c>
    </row>
    <row r="227" spans="1:2" x14ac:dyDescent="0.2">
      <c r="A227" s="41">
        <v>2</v>
      </c>
      <c r="B227" s="73">
        <v>2.5</v>
      </c>
    </row>
    <row r="228" spans="1:2" x14ac:dyDescent="0.2">
      <c r="A228" s="41">
        <v>2</v>
      </c>
      <c r="B228" s="73">
        <v>2</v>
      </c>
    </row>
    <row r="229" spans="1:2" x14ac:dyDescent="0.2">
      <c r="A229" s="41">
        <v>4</v>
      </c>
      <c r="B229" s="73">
        <v>3</v>
      </c>
    </row>
    <row r="230" spans="1:2" x14ac:dyDescent="0.2">
      <c r="A230" s="41">
        <v>2</v>
      </c>
      <c r="B230" s="73">
        <v>2.72</v>
      </c>
    </row>
    <row r="231" spans="1:2" x14ac:dyDescent="0.2">
      <c r="A231" s="41">
        <v>2</v>
      </c>
      <c r="B231" s="73">
        <v>2.88</v>
      </c>
    </row>
    <row r="232" spans="1:2" x14ac:dyDescent="0.2">
      <c r="A232" s="41">
        <v>4</v>
      </c>
      <c r="B232" s="73">
        <v>2</v>
      </c>
    </row>
    <row r="233" spans="1:2" x14ac:dyDescent="0.2">
      <c r="A233" s="41">
        <v>3</v>
      </c>
      <c r="B233" s="73">
        <v>3</v>
      </c>
    </row>
    <row r="234" spans="1:2" x14ac:dyDescent="0.2">
      <c r="A234" s="41">
        <v>2</v>
      </c>
      <c r="B234" s="73">
        <v>3.39</v>
      </c>
    </row>
    <row r="235" spans="1:2" x14ac:dyDescent="0.2">
      <c r="A235" s="41">
        <v>2</v>
      </c>
      <c r="B235" s="73">
        <v>1.47</v>
      </c>
    </row>
    <row r="236" spans="1:2" x14ac:dyDescent="0.2">
      <c r="A236" s="41">
        <v>2</v>
      </c>
      <c r="B236" s="73">
        <v>3</v>
      </c>
    </row>
    <row r="237" spans="1:2" x14ac:dyDescent="0.2">
      <c r="A237" s="41">
        <v>2</v>
      </c>
      <c r="B237" s="73">
        <v>1.25</v>
      </c>
    </row>
    <row r="238" spans="1:2" x14ac:dyDescent="0.2">
      <c r="A238" s="41">
        <v>2</v>
      </c>
      <c r="B238" s="73">
        <v>1</v>
      </c>
    </row>
    <row r="239" spans="1:2" x14ac:dyDescent="0.2">
      <c r="A239" s="41">
        <v>2</v>
      </c>
      <c r="B239" s="73">
        <v>1.17</v>
      </c>
    </row>
    <row r="240" spans="1:2" x14ac:dyDescent="0.2">
      <c r="A240" s="41">
        <v>3</v>
      </c>
      <c r="B240" s="73">
        <v>4.67</v>
      </c>
    </row>
    <row r="241" spans="1:2" x14ac:dyDescent="0.2">
      <c r="A241" s="41">
        <v>3</v>
      </c>
      <c r="B241" s="73">
        <v>5.92</v>
      </c>
    </row>
    <row r="242" spans="1:2" x14ac:dyDescent="0.2">
      <c r="A242" s="41">
        <v>2</v>
      </c>
      <c r="B242" s="73">
        <v>2</v>
      </c>
    </row>
    <row r="243" spans="1:2" x14ac:dyDescent="0.2">
      <c r="A243" s="41">
        <v>2</v>
      </c>
      <c r="B243" s="73">
        <v>2</v>
      </c>
    </row>
    <row r="244" spans="1:2" x14ac:dyDescent="0.2">
      <c r="A244" s="41">
        <v>2</v>
      </c>
      <c r="B244" s="73">
        <v>1.75</v>
      </c>
    </row>
    <row r="245" spans="1:2" x14ac:dyDescent="0.2">
      <c r="A245" s="44">
        <v>2</v>
      </c>
      <c r="B245" s="74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33EB-0C0B-914B-A1D0-203A17B3A0B6}">
  <dimension ref="A1:B245"/>
  <sheetViews>
    <sheetView workbookViewId="0">
      <selection activeCell="H34" sqref="H34"/>
    </sheetView>
  </sheetViews>
  <sheetFormatPr baseColWidth="10" defaultRowHeight="15" x14ac:dyDescent="0.2"/>
  <sheetData>
    <row r="1" spans="1:2" s="38" customFormat="1" ht="19" x14ac:dyDescent="0.2">
      <c r="A1" s="76" t="s">
        <v>16</v>
      </c>
      <c r="B1" s="76" t="s">
        <v>15</v>
      </c>
    </row>
    <row r="2" spans="1:2" s="38" customFormat="1" x14ac:dyDescent="0.2">
      <c r="A2" s="41">
        <v>16.989999999999998</v>
      </c>
      <c r="B2" s="73">
        <v>1.01</v>
      </c>
    </row>
    <row r="3" spans="1:2" s="38" customFormat="1" x14ac:dyDescent="0.2">
      <c r="A3" s="41">
        <v>10.34</v>
      </c>
      <c r="B3" s="73">
        <v>1.66</v>
      </c>
    </row>
    <row r="4" spans="1:2" s="38" customFormat="1" x14ac:dyDescent="0.2">
      <c r="A4" s="41">
        <v>21.01</v>
      </c>
      <c r="B4" s="73">
        <v>3.5</v>
      </c>
    </row>
    <row r="5" spans="1:2" s="38" customFormat="1" x14ac:dyDescent="0.2">
      <c r="A5" s="41">
        <v>23.68</v>
      </c>
      <c r="B5" s="73">
        <v>3.31</v>
      </c>
    </row>
    <row r="6" spans="1:2" s="38" customFormat="1" x14ac:dyDescent="0.2">
      <c r="A6" s="41">
        <v>24.59</v>
      </c>
      <c r="B6" s="73">
        <v>3.61</v>
      </c>
    </row>
    <row r="7" spans="1:2" s="38" customFormat="1" x14ac:dyDescent="0.2">
      <c r="A7" s="41">
        <v>25.29</v>
      </c>
      <c r="B7" s="73">
        <v>4.71</v>
      </c>
    </row>
    <row r="8" spans="1:2" s="38" customFormat="1" x14ac:dyDescent="0.2">
      <c r="A8" s="41">
        <v>8.77</v>
      </c>
      <c r="B8" s="73">
        <v>2</v>
      </c>
    </row>
    <row r="9" spans="1:2" s="38" customFormat="1" x14ac:dyDescent="0.2">
      <c r="A9" s="41">
        <v>26.88</v>
      </c>
      <c r="B9" s="73">
        <v>3.12</v>
      </c>
    </row>
    <row r="10" spans="1:2" s="38" customFormat="1" x14ac:dyDescent="0.2">
      <c r="A10" s="41">
        <v>15.04</v>
      </c>
      <c r="B10" s="73">
        <v>1.96</v>
      </c>
    </row>
    <row r="11" spans="1:2" s="38" customFormat="1" x14ac:dyDescent="0.2">
      <c r="A11" s="41">
        <v>14.78</v>
      </c>
      <c r="B11" s="73">
        <v>3.23</v>
      </c>
    </row>
    <row r="12" spans="1:2" s="38" customFormat="1" x14ac:dyDescent="0.2">
      <c r="A12" s="41">
        <v>10.27</v>
      </c>
      <c r="B12" s="73">
        <v>1.71</v>
      </c>
    </row>
    <row r="13" spans="1:2" s="38" customFormat="1" x14ac:dyDescent="0.2">
      <c r="A13" s="41">
        <v>35.26</v>
      </c>
      <c r="B13" s="73">
        <v>5</v>
      </c>
    </row>
    <row r="14" spans="1:2" s="38" customFormat="1" x14ac:dyDescent="0.2">
      <c r="A14" s="41">
        <v>15.42</v>
      </c>
      <c r="B14" s="73">
        <v>1.57</v>
      </c>
    </row>
    <row r="15" spans="1:2" s="38" customFormat="1" x14ac:dyDescent="0.2">
      <c r="A15" s="41">
        <v>18.43</v>
      </c>
      <c r="B15" s="73">
        <v>3</v>
      </c>
    </row>
    <row r="16" spans="1:2" s="38" customFormat="1" x14ac:dyDescent="0.2">
      <c r="A16" s="41">
        <v>14.83</v>
      </c>
      <c r="B16" s="73">
        <v>3.02</v>
      </c>
    </row>
    <row r="17" spans="1:2" s="38" customFormat="1" x14ac:dyDescent="0.2">
      <c r="A17" s="41">
        <v>21.58</v>
      </c>
      <c r="B17" s="73">
        <v>3.92</v>
      </c>
    </row>
    <row r="18" spans="1:2" s="38" customFormat="1" x14ac:dyDescent="0.2">
      <c r="A18" s="41">
        <v>10.33</v>
      </c>
      <c r="B18" s="73">
        <v>1.67</v>
      </c>
    </row>
    <row r="19" spans="1:2" s="38" customFormat="1" x14ac:dyDescent="0.2">
      <c r="A19" s="41">
        <v>16.29</v>
      </c>
      <c r="B19" s="73">
        <v>3.71</v>
      </c>
    </row>
    <row r="20" spans="1:2" s="38" customFormat="1" x14ac:dyDescent="0.2">
      <c r="A20" s="41">
        <v>16.97</v>
      </c>
      <c r="B20" s="73">
        <v>3.5</v>
      </c>
    </row>
    <row r="21" spans="1:2" s="38" customFormat="1" x14ac:dyDescent="0.2">
      <c r="A21" s="41">
        <v>20.65</v>
      </c>
      <c r="B21" s="73">
        <v>3.35</v>
      </c>
    </row>
    <row r="22" spans="1:2" s="38" customFormat="1" x14ac:dyDescent="0.2">
      <c r="A22" s="41">
        <v>17.920000000000002</v>
      </c>
      <c r="B22" s="73">
        <v>4.08</v>
      </c>
    </row>
    <row r="23" spans="1:2" s="38" customFormat="1" x14ac:dyDescent="0.2">
      <c r="A23" s="41">
        <v>20.29</v>
      </c>
      <c r="B23" s="73">
        <v>2.75</v>
      </c>
    </row>
    <row r="24" spans="1:2" s="38" customFormat="1" x14ac:dyDescent="0.2">
      <c r="A24" s="41">
        <v>15.77</v>
      </c>
      <c r="B24" s="73">
        <v>2.23</v>
      </c>
    </row>
    <row r="25" spans="1:2" s="38" customFormat="1" x14ac:dyDescent="0.2">
      <c r="A25" s="41">
        <v>39.42</v>
      </c>
      <c r="B25" s="73">
        <v>7.58</v>
      </c>
    </row>
    <row r="26" spans="1:2" s="38" customFormat="1" x14ac:dyDescent="0.2">
      <c r="A26" s="41">
        <v>19.82</v>
      </c>
      <c r="B26" s="73">
        <v>3.18</v>
      </c>
    </row>
    <row r="27" spans="1:2" s="38" customFormat="1" x14ac:dyDescent="0.2">
      <c r="A27" s="41">
        <v>17.809999999999999</v>
      </c>
      <c r="B27" s="73">
        <v>2.34</v>
      </c>
    </row>
    <row r="28" spans="1:2" s="38" customFormat="1" x14ac:dyDescent="0.2">
      <c r="A28" s="41">
        <v>13.37</v>
      </c>
      <c r="B28" s="73">
        <v>2</v>
      </c>
    </row>
    <row r="29" spans="1:2" s="38" customFormat="1" x14ac:dyDescent="0.2">
      <c r="A29" s="41">
        <v>12.69</v>
      </c>
      <c r="B29" s="73">
        <v>2</v>
      </c>
    </row>
    <row r="30" spans="1:2" s="38" customFormat="1" x14ac:dyDescent="0.2">
      <c r="A30" s="41">
        <v>21.7</v>
      </c>
      <c r="B30" s="73">
        <v>4.3</v>
      </c>
    </row>
    <row r="31" spans="1:2" s="38" customFormat="1" x14ac:dyDescent="0.2">
      <c r="A31" s="41">
        <v>19.649999999999999</v>
      </c>
      <c r="B31" s="73">
        <v>3</v>
      </c>
    </row>
    <row r="32" spans="1:2" s="38" customFormat="1" x14ac:dyDescent="0.2">
      <c r="A32" s="41">
        <v>9.5500000000000007</v>
      </c>
      <c r="B32" s="73">
        <v>1.45</v>
      </c>
    </row>
    <row r="33" spans="1:2" s="38" customFormat="1" x14ac:dyDescent="0.2">
      <c r="A33" s="41">
        <v>18.350000000000001</v>
      </c>
      <c r="B33" s="73">
        <v>2.5</v>
      </c>
    </row>
    <row r="34" spans="1:2" s="38" customFormat="1" x14ac:dyDescent="0.2">
      <c r="A34" s="41">
        <v>15.06</v>
      </c>
      <c r="B34" s="73">
        <v>3</v>
      </c>
    </row>
    <row r="35" spans="1:2" s="38" customFormat="1" x14ac:dyDescent="0.2">
      <c r="A35" s="41">
        <v>20.69</v>
      </c>
      <c r="B35" s="73">
        <v>2.4500000000000002</v>
      </c>
    </row>
    <row r="36" spans="1:2" s="38" customFormat="1" x14ac:dyDescent="0.2">
      <c r="A36" s="41">
        <v>17.78</v>
      </c>
      <c r="B36" s="73">
        <v>3.27</v>
      </c>
    </row>
    <row r="37" spans="1:2" s="38" customFormat="1" x14ac:dyDescent="0.2">
      <c r="A37" s="41">
        <v>24.06</v>
      </c>
      <c r="B37" s="73">
        <v>3.6</v>
      </c>
    </row>
    <row r="38" spans="1:2" s="38" customFormat="1" x14ac:dyDescent="0.2">
      <c r="A38" s="41">
        <v>16.309999999999999</v>
      </c>
      <c r="B38" s="73">
        <v>2</v>
      </c>
    </row>
    <row r="39" spans="1:2" s="38" customFormat="1" x14ac:dyDescent="0.2">
      <c r="A39" s="41">
        <v>16.93</v>
      </c>
      <c r="B39" s="73">
        <v>3.07</v>
      </c>
    </row>
    <row r="40" spans="1:2" s="38" customFormat="1" x14ac:dyDescent="0.2">
      <c r="A40" s="41">
        <v>18.690000000000001</v>
      </c>
      <c r="B40" s="73">
        <v>2.31</v>
      </c>
    </row>
    <row r="41" spans="1:2" x14ac:dyDescent="0.2">
      <c r="A41" s="41">
        <v>31.27</v>
      </c>
      <c r="B41" s="73">
        <v>5</v>
      </c>
    </row>
    <row r="42" spans="1:2" x14ac:dyDescent="0.2">
      <c r="A42" s="41">
        <v>16.04</v>
      </c>
      <c r="B42" s="73">
        <v>2.2400000000000002</v>
      </c>
    </row>
    <row r="43" spans="1:2" x14ac:dyDescent="0.2">
      <c r="A43" s="41">
        <v>17.46</v>
      </c>
      <c r="B43" s="73">
        <v>2.54</v>
      </c>
    </row>
    <row r="44" spans="1:2" x14ac:dyDescent="0.2">
      <c r="A44" s="41">
        <v>13.94</v>
      </c>
      <c r="B44" s="73">
        <v>3.06</v>
      </c>
    </row>
    <row r="45" spans="1:2" x14ac:dyDescent="0.2">
      <c r="A45" s="41">
        <v>9.68</v>
      </c>
      <c r="B45" s="73">
        <v>1.32</v>
      </c>
    </row>
    <row r="46" spans="1:2" x14ac:dyDescent="0.2">
      <c r="A46" s="41">
        <v>30.4</v>
      </c>
      <c r="B46" s="73">
        <v>5.6</v>
      </c>
    </row>
    <row r="47" spans="1:2" x14ac:dyDescent="0.2">
      <c r="A47" s="41">
        <v>18.29</v>
      </c>
      <c r="B47" s="73">
        <v>3</v>
      </c>
    </row>
    <row r="48" spans="1:2" x14ac:dyDescent="0.2">
      <c r="A48" s="41">
        <v>22.23</v>
      </c>
      <c r="B48" s="73">
        <v>5</v>
      </c>
    </row>
    <row r="49" spans="1:2" x14ac:dyDescent="0.2">
      <c r="A49" s="41">
        <v>32.4</v>
      </c>
      <c r="B49" s="73">
        <v>6</v>
      </c>
    </row>
    <row r="50" spans="1:2" x14ac:dyDescent="0.2">
      <c r="A50" s="41">
        <v>28.55</v>
      </c>
      <c r="B50" s="73">
        <v>2.0499999999999998</v>
      </c>
    </row>
    <row r="51" spans="1:2" x14ac:dyDescent="0.2">
      <c r="A51" s="41">
        <v>18.04</v>
      </c>
      <c r="B51" s="73">
        <v>3</v>
      </c>
    </row>
    <row r="52" spans="1:2" x14ac:dyDescent="0.2">
      <c r="A52" s="41">
        <v>12.54</v>
      </c>
      <c r="B52" s="73">
        <v>2.5</v>
      </c>
    </row>
    <row r="53" spans="1:2" x14ac:dyDescent="0.2">
      <c r="A53" s="41">
        <v>10.29</v>
      </c>
      <c r="B53" s="73">
        <v>2.6</v>
      </c>
    </row>
    <row r="54" spans="1:2" x14ac:dyDescent="0.2">
      <c r="A54" s="41">
        <v>34.81</v>
      </c>
      <c r="B54" s="73">
        <v>5.2</v>
      </c>
    </row>
    <row r="55" spans="1:2" x14ac:dyDescent="0.2">
      <c r="A55" s="41">
        <v>9.94</v>
      </c>
      <c r="B55" s="73">
        <v>1.56</v>
      </c>
    </row>
    <row r="56" spans="1:2" x14ac:dyDescent="0.2">
      <c r="A56" s="41">
        <v>25.56</v>
      </c>
      <c r="B56" s="73">
        <v>4.34</v>
      </c>
    </row>
    <row r="57" spans="1:2" x14ac:dyDescent="0.2">
      <c r="A57" s="41">
        <v>19.489999999999998</v>
      </c>
      <c r="B57" s="73">
        <v>3.51</v>
      </c>
    </row>
    <row r="58" spans="1:2" x14ac:dyDescent="0.2">
      <c r="A58" s="41">
        <v>38.01</v>
      </c>
      <c r="B58" s="73">
        <v>3</v>
      </c>
    </row>
    <row r="59" spans="1:2" x14ac:dyDescent="0.2">
      <c r="A59" s="41">
        <v>26.41</v>
      </c>
      <c r="B59" s="73">
        <v>1.5</v>
      </c>
    </row>
    <row r="60" spans="1:2" x14ac:dyDescent="0.2">
      <c r="A60" s="41">
        <v>11.24</v>
      </c>
      <c r="B60" s="73">
        <v>1.76</v>
      </c>
    </row>
    <row r="61" spans="1:2" x14ac:dyDescent="0.2">
      <c r="A61" s="41">
        <v>48.27</v>
      </c>
      <c r="B61" s="73">
        <v>6.73</v>
      </c>
    </row>
    <row r="62" spans="1:2" x14ac:dyDescent="0.2">
      <c r="A62" s="41">
        <v>20.29</v>
      </c>
      <c r="B62" s="73">
        <v>3.21</v>
      </c>
    </row>
    <row r="63" spans="1:2" x14ac:dyDescent="0.2">
      <c r="A63" s="41">
        <v>13.81</v>
      </c>
      <c r="B63" s="73">
        <v>2</v>
      </c>
    </row>
    <row r="64" spans="1:2" x14ac:dyDescent="0.2">
      <c r="A64" s="41">
        <v>11.02</v>
      </c>
      <c r="B64" s="73">
        <v>1.98</v>
      </c>
    </row>
    <row r="65" spans="1:2" x14ac:dyDescent="0.2">
      <c r="A65" s="41">
        <v>18.29</v>
      </c>
      <c r="B65" s="73">
        <v>3.76</v>
      </c>
    </row>
    <row r="66" spans="1:2" x14ac:dyDescent="0.2">
      <c r="A66" s="41">
        <v>17.59</v>
      </c>
      <c r="B66" s="73">
        <v>2.64</v>
      </c>
    </row>
    <row r="67" spans="1:2" x14ac:dyDescent="0.2">
      <c r="A67" s="41">
        <v>20.079999999999998</v>
      </c>
      <c r="B67" s="73">
        <v>3.15</v>
      </c>
    </row>
    <row r="68" spans="1:2" x14ac:dyDescent="0.2">
      <c r="A68" s="41">
        <v>16.45</v>
      </c>
      <c r="B68" s="73">
        <v>2.4700000000000002</v>
      </c>
    </row>
    <row r="69" spans="1:2" x14ac:dyDescent="0.2">
      <c r="A69" s="41">
        <v>3.07</v>
      </c>
      <c r="B69" s="73">
        <v>1</v>
      </c>
    </row>
    <row r="70" spans="1:2" x14ac:dyDescent="0.2">
      <c r="A70" s="41">
        <v>20.23</v>
      </c>
      <c r="B70" s="73">
        <v>2.0099999999999998</v>
      </c>
    </row>
    <row r="71" spans="1:2" x14ac:dyDescent="0.2">
      <c r="A71" s="41">
        <v>15.01</v>
      </c>
      <c r="B71" s="73">
        <v>2.09</v>
      </c>
    </row>
    <row r="72" spans="1:2" x14ac:dyDescent="0.2">
      <c r="A72" s="41">
        <v>12.02</v>
      </c>
      <c r="B72" s="73">
        <v>1.97</v>
      </c>
    </row>
    <row r="73" spans="1:2" x14ac:dyDescent="0.2">
      <c r="A73" s="41">
        <v>17.07</v>
      </c>
      <c r="B73" s="73">
        <v>3</v>
      </c>
    </row>
    <row r="74" spans="1:2" x14ac:dyDescent="0.2">
      <c r="A74" s="41">
        <v>26.86</v>
      </c>
      <c r="B74" s="73">
        <v>3.14</v>
      </c>
    </row>
    <row r="75" spans="1:2" x14ac:dyDescent="0.2">
      <c r="A75" s="41">
        <v>25.28</v>
      </c>
      <c r="B75" s="73">
        <v>5</v>
      </c>
    </row>
    <row r="76" spans="1:2" x14ac:dyDescent="0.2">
      <c r="A76" s="41">
        <v>14.73</v>
      </c>
      <c r="B76" s="73">
        <v>2.2000000000000002</v>
      </c>
    </row>
    <row r="77" spans="1:2" x14ac:dyDescent="0.2">
      <c r="A77" s="41">
        <v>10.51</v>
      </c>
      <c r="B77" s="73">
        <v>1.25</v>
      </c>
    </row>
    <row r="78" spans="1:2" x14ac:dyDescent="0.2">
      <c r="A78" s="41">
        <v>17.920000000000002</v>
      </c>
      <c r="B78" s="73">
        <v>3.08</v>
      </c>
    </row>
    <row r="79" spans="1:2" x14ac:dyDescent="0.2">
      <c r="A79" s="41">
        <v>27.2</v>
      </c>
      <c r="B79" s="73">
        <v>4</v>
      </c>
    </row>
    <row r="80" spans="1:2" x14ac:dyDescent="0.2">
      <c r="A80" s="41">
        <v>22.76</v>
      </c>
      <c r="B80" s="73">
        <v>3</v>
      </c>
    </row>
    <row r="81" spans="1:2" x14ac:dyDescent="0.2">
      <c r="A81" s="41">
        <v>17.29</v>
      </c>
      <c r="B81" s="73">
        <v>2.71</v>
      </c>
    </row>
    <row r="82" spans="1:2" x14ac:dyDescent="0.2">
      <c r="A82" s="41">
        <v>19.440000000000001</v>
      </c>
      <c r="B82" s="73">
        <v>3</v>
      </c>
    </row>
    <row r="83" spans="1:2" x14ac:dyDescent="0.2">
      <c r="A83" s="41">
        <v>16.66</v>
      </c>
      <c r="B83" s="73">
        <v>3.4</v>
      </c>
    </row>
    <row r="84" spans="1:2" x14ac:dyDescent="0.2">
      <c r="A84" s="41">
        <v>10.07</v>
      </c>
      <c r="B84" s="73">
        <v>1.83</v>
      </c>
    </row>
    <row r="85" spans="1:2" x14ac:dyDescent="0.2">
      <c r="A85" s="41">
        <v>32.68</v>
      </c>
      <c r="B85" s="73">
        <v>5</v>
      </c>
    </row>
    <row r="86" spans="1:2" x14ac:dyDescent="0.2">
      <c r="A86" s="41">
        <v>15.98</v>
      </c>
      <c r="B86" s="73">
        <v>2.0299999999999998</v>
      </c>
    </row>
    <row r="87" spans="1:2" x14ac:dyDescent="0.2">
      <c r="A87" s="41">
        <v>34.83</v>
      </c>
      <c r="B87" s="73">
        <v>5.17</v>
      </c>
    </row>
    <row r="88" spans="1:2" x14ac:dyDescent="0.2">
      <c r="A88" s="41">
        <v>13.03</v>
      </c>
      <c r="B88" s="73">
        <v>2</v>
      </c>
    </row>
    <row r="89" spans="1:2" x14ac:dyDescent="0.2">
      <c r="A89" s="41">
        <v>18.28</v>
      </c>
      <c r="B89" s="73">
        <v>4</v>
      </c>
    </row>
    <row r="90" spans="1:2" x14ac:dyDescent="0.2">
      <c r="A90" s="41">
        <v>24.71</v>
      </c>
      <c r="B90" s="73">
        <v>5.85</v>
      </c>
    </row>
    <row r="91" spans="1:2" x14ac:dyDescent="0.2">
      <c r="A91" s="41">
        <v>21.16</v>
      </c>
      <c r="B91" s="73">
        <v>3</v>
      </c>
    </row>
    <row r="92" spans="1:2" x14ac:dyDescent="0.2">
      <c r="A92" s="41">
        <v>28.97</v>
      </c>
      <c r="B92" s="73">
        <v>3</v>
      </c>
    </row>
    <row r="93" spans="1:2" x14ac:dyDescent="0.2">
      <c r="A93" s="41">
        <v>22.49</v>
      </c>
      <c r="B93" s="73">
        <v>3.5</v>
      </c>
    </row>
    <row r="94" spans="1:2" x14ac:dyDescent="0.2">
      <c r="A94" s="41">
        <v>5.75</v>
      </c>
      <c r="B94" s="73">
        <v>1</v>
      </c>
    </row>
    <row r="95" spans="1:2" x14ac:dyDescent="0.2">
      <c r="A95" s="41">
        <v>16.32</v>
      </c>
      <c r="B95" s="73">
        <v>4.3</v>
      </c>
    </row>
    <row r="96" spans="1:2" x14ac:dyDescent="0.2">
      <c r="A96" s="41">
        <v>22.75</v>
      </c>
      <c r="B96" s="73">
        <v>3.25</v>
      </c>
    </row>
    <row r="97" spans="1:2" x14ac:dyDescent="0.2">
      <c r="A97" s="41">
        <v>40.17</v>
      </c>
      <c r="B97" s="73">
        <v>4.7300000000000004</v>
      </c>
    </row>
    <row r="98" spans="1:2" x14ac:dyDescent="0.2">
      <c r="A98" s="41">
        <v>27.28</v>
      </c>
      <c r="B98" s="73">
        <v>4</v>
      </c>
    </row>
    <row r="99" spans="1:2" x14ac:dyDescent="0.2">
      <c r="A99" s="41">
        <v>12.03</v>
      </c>
      <c r="B99" s="73">
        <v>1.5</v>
      </c>
    </row>
    <row r="100" spans="1:2" x14ac:dyDescent="0.2">
      <c r="A100" s="41">
        <v>21.01</v>
      </c>
      <c r="B100" s="73">
        <v>3</v>
      </c>
    </row>
    <row r="101" spans="1:2" x14ac:dyDescent="0.2">
      <c r="A101" s="41">
        <v>12.46</v>
      </c>
      <c r="B101" s="73">
        <v>1.5</v>
      </c>
    </row>
    <row r="102" spans="1:2" x14ac:dyDescent="0.2">
      <c r="A102" s="41">
        <v>11.35</v>
      </c>
      <c r="B102" s="73">
        <v>2.5</v>
      </c>
    </row>
    <row r="103" spans="1:2" x14ac:dyDescent="0.2">
      <c r="A103" s="41">
        <v>15.38</v>
      </c>
      <c r="B103" s="73">
        <v>3</v>
      </c>
    </row>
    <row r="104" spans="1:2" x14ac:dyDescent="0.2">
      <c r="A104" s="41">
        <v>44.3</v>
      </c>
      <c r="B104" s="73">
        <v>2.5</v>
      </c>
    </row>
    <row r="105" spans="1:2" x14ac:dyDescent="0.2">
      <c r="A105" s="41">
        <v>22.42</v>
      </c>
      <c r="B105" s="73">
        <v>3.48</v>
      </c>
    </row>
    <row r="106" spans="1:2" x14ac:dyDescent="0.2">
      <c r="A106" s="41">
        <v>20.92</v>
      </c>
      <c r="B106" s="73">
        <v>4.08</v>
      </c>
    </row>
    <row r="107" spans="1:2" x14ac:dyDescent="0.2">
      <c r="A107" s="41">
        <v>15.36</v>
      </c>
      <c r="B107" s="73">
        <v>1.64</v>
      </c>
    </row>
    <row r="108" spans="1:2" x14ac:dyDescent="0.2">
      <c r="A108" s="41">
        <v>20.49</v>
      </c>
      <c r="B108" s="73">
        <v>4.0599999999999996</v>
      </c>
    </row>
    <row r="109" spans="1:2" x14ac:dyDescent="0.2">
      <c r="A109" s="41">
        <v>25.21</v>
      </c>
      <c r="B109" s="73">
        <v>4.29</v>
      </c>
    </row>
    <row r="110" spans="1:2" x14ac:dyDescent="0.2">
      <c r="A110" s="41">
        <v>18.239999999999998</v>
      </c>
      <c r="B110" s="73">
        <v>3.76</v>
      </c>
    </row>
    <row r="111" spans="1:2" x14ac:dyDescent="0.2">
      <c r="A111" s="41">
        <v>14.31</v>
      </c>
      <c r="B111" s="73">
        <v>4</v>
      </c>
    </row>
    <row r="112" spans="1:2" x14ac:dyDescent="0.2">
      <c r="A112" s="41">
        <v>14</v>
      </c>
      <c r="B112" s="73">
        <v>3</v>
      </c>
    </row>
    <row r="113" spans="1:2" x14ac:dyDescent="0.2">
      <c r="A113" s="41">
        <v>7.25</v>
      </c>
      <c r="B113" s="73">
        <v>1</v>
      </c>
    </row>
    <row r="114" spans="1:2" x14ac:dyDescent="0.2">
      <c r="A114" s="41">
        <v>38.07</v>
      </c>
      <c r="B114" s="73">
        <v>4</v>
      </c>
    </row>
    <row r="115" spans="1:2" x14ac:dyDescent="0.2">
      <c r="A115" s="41">
        <v>23.95</v>
      </c>
      <c r="B115" s="73">
        <v>2.5499999999999998</v>
      </c>
    </row>
    <row r="116" spans="1:2" x14ac:dyDescent="0.2">
      <c r="A116" s="41">
        <v>25.71</v>
      </c>
      <c r="B116" s="73">
        <v>4</v>
      </c>
    </row>
    <row r="117" spans="1:2" x14ac:dyDescent="0.2">
      <c r="A117" s="41">
        <v>17.309999999999999</v>
      </c>
      <c r="B117" s="73">
        <v>3.5</v>
      </c>
    </row>
    <row r="118" spans="1:2" x14ac:dyDescent="0.2">
      <c r="A118" s="41">
        <v>29.93</v>
      </c>
      <c r="B118" s="73">
        <v>5.07</v>
      </c>
    </row>
    <row r="119" spans="1:2" x14ac:dyDescent="0.2">
      <c r="A119" s="41">
        <v>10.65</v>
      </c>
      <c r="B119" s="73">
        <v>1.5</v>
      </c>
    </row>
    <row r="120" spans="1:2" x14ac:dyDescent="0.2">
      <c r="A120" s="41">
        <v>12.43</v>
      </c>
      <c r="B120" s="73">
        <v>1.8</v>
      </c>
    </row>
    <row r="121" spans="1:2" x14ac:dyDescent="0.2">
      <c r="A121" s="41">
        <v>24.08</v>
      </c>
      <c r="B121" s="73">
        <v>2.92</v>
      </c>
    </row>
    <row r="122" spans="1:2" x14ac:dyDescent="0.2">
      <c r="A122" s="41">
        <v>11.69</v>
      </c>
      <c r="B122" s="73">
        <v>2.31</v>
      </c>
    </row>
    <row r="123" spans="1:2" x14ac:dyDescent="0.2">
      <c r="A123" s="41">
        <v>13.42</v>
      </c>
      <c r="B123" s="73">
        <v>1.68</v>
      </c>
    </row>
    <row r="124" spans="1:2" x14ac:dyDescent="0.2">
      <c r="A124" s="41">
        <v>14.26</v>
      </c>
      <c r="B124" s="73">
        <v>2.5</v>
      </c>
    </row>
    <row r="125" spans="1:2" x14ac:dyDescent="0.2">
      <c r="A125" s="41">
        <v>15.95</v>
      </c>
      <c r="B125" s="73">
        <v>2</v>
      </c>
    </row>
    <row r="126" spans="1:2" x14ac:dyDescent="0.2">
      <c r="A126" s="41">
        <v>12.48</v>
      </c>
      <c r="B126" s="73">
        <v>2.52</v>
      </c>
    </row>
    <row r="127" spans="1:2" x14ac:dyDescent="0.2">
      <c r="A127" s="41">
        <v>29.8</v>
      </c>
      <c r="B127" s="73">
        <v>4.2</v>
      </c>
    </row>
    <row r="128" spans="1:2" x14ac:dyDescent="0.2">
      <c r="A128" s="41">
        <v>8.52</v>
      </c>
      <c r="B128" s="73">
        <v>1.48</v>
      </c>
    </row>
    <row r="129" spans="1:2" x14ac:dyDescent="0.2">
      <c r="A129" s="41">
        <v>14.52</v>
      </c>
      <c r="B129" s="73">
        <v>2</v>
      </c>
    </row>
    <row r="130" spans="1:2" x14ac:dyDescent="0.2">
      <c r="A130" s="41">
        <v>11.38</v>
      </c>
      <c r="B130" s="73">
        <v>2</v>
      </c>
    </row>
    <row r="131" spans="1:2" x14ac:dyDescent="0.2">
      <c r="A131" s="41">
        <v>22.82</v>
      </c>
      <c r="B131" s="73">
        <v>2.1800000000000002</v>
      </c>
    </row>
    <row r="132" spans="1:2" x14ac:dyDescent="0.2">
      <c r="A132" s="41">
        <v>19.079999999999998</v>
      </c>
      <c r="B132" s="73">
        <v>1.5</v>
      </c>
    </row>
    <row r="133" spans="1:2" x14ac:dyDescent="0.2">
      <c r="A133" s="41">
        <v>20.27</v>
      </c>
      <c r="B133" s="73">
        <v>2.83</v>
      </c>
    </row>
    <row r="134" spans="1:2" x14ac:dyDescent="0.2">
      <c r="A134" s="41">
        <v>11.17</v>
      </c>
      <c r="B134" s="73">
        <v>1.5</v>
      </c>
    </row>
    <row r="135" spans="1:2" x14ac:dyDescent="0.2">
      <c r="A135" s="41">
        <v>12.26</v>
      </c>
      <c r="B135" s="73">
        <v>2</v>
      </c>
    </row>
    <row r="136" spans="1:2" x14ac:dyDescent="0.2">
      <c r="A136" s="41">
        <v>18.260000000000002</v>
      </c>
      <c r="B136" s="73">
        <v>3.25</v>
      </c>
    </row>
    <row r="137" spans="1:2" x14ac:dyDescent="0.2">
      <c r="A137" s="41">
        <v>8.51</v>
      </c>
      <c r="B137" s="73">
        <v>1.25</v>
      </c>
    </row>
    <row r="138" spans="1:2" x14ac:dyDescent="0.2">
      <c r="A138" s="41">
        <v>10.33</v>
      </c>
      <c r="B138" s="73">
        <v>2</v>
      </c>
    </row>
    <row r="139" spans="1:2" x14ac:dyDescent="0.2">
      <c r="A139" s="41">
        <v>14.15</v>
      </c>
      <c r="B139" s="73">
        <v>2</v>
      </c>
    </row>
    <row r="140" spans="1:2" x14ac:dyDescent="0.2">
      <c r="A140" s="41">
        <v>16</v>
      </c>
      <c r="B140" s="73">
        <v>2</v>
      </c>
    </row>
    <row r="141" spans="1:2" x14ac:dyDescent="0.2">
      <c r="A141" s="41">
        <v>13.16</v>
      </c>
      <c r="B141" s="73">
        <v>2.75</v>
      </c>
    </row>
    <row r="142" spans="1:2" x14ac:dyDescent="0.2">
      <c r="A142" s="41">
        <v>17.47</v>
      </c>
      <c r="B142" s="73">
        <v>3.5</v>
      </c>
    </row>
    <row r="143" spans="1:2" x14ac:dyDescent="0.2">
      <c r="A143" s="41">
        <v>34.299999999999997</v>
      </c>
      <c r="B143" s="73">
        <v>6.7</v>
      </c>
    </row>
    <row r="144" spans="1:2" x14ac:dyDescent="0.2">
      <c r="A144" s="41">
        <v>41.19</v>
      </c>
      <c r="B144" s="73">
        <v>5</v>
      </c>
    </row>
    <row r="145" spans="1:2" x14ac:dyDescent="0.2">
      <c r="A145" s="41">
        <v>27.05</v>
      </c>
      <c r="B145" s="73">
        <v>5</v>
      </c>
    </row>
    <row r="146" spans="1:2" x14ac:dyDescent="0.2">
      <c r="A146" s="41">
        <v>16.43</v>
      </c>
      <c r="B146" s="73">
        <v>2.2999999999999998</v>
      </c>
    </row>
    <row r="147" spans="1:2" x14ac:dyDescent="0.2">
      <c r="A147" s="41">
        <v>8.35</v>
      </c>
      <c r="B147" s="73">
        <v>1.5</v>
      </c>
    </row>
    <row r="148" spans="1:2" x14ac:dyDescent="0.2">
      <c r="A148" s="41">
        <v>18.64</v>
      </c>
      <c r="B148" s="73">
        <v>1.36</v>
      </c>
    </row>
    <row r="149" spans="1:2" x14ac:dyDescent="0.2">
      <c r="A149" s="41">
        <v>11.87</v>
      </c>
      <c r="B149" s="73">
        <v>1.63</v>
      </c>
    </row>
    <row r="150" spans="1:2" x14ac:dyDescent="0.2">
      <c r="A150" s="41">
        <v>9.7799999999999994</v>
      </c>
      <c r="B150" s="73">
        <v>1.73</v>
      </c>
    </row>
    <row r="151" spans="1:2" x14ac:dyDescent="0.2">
      <c r="A151" s="41">
        <v>7.51</v>
      </c>
      <c r="B151" s="73">
        <v>2</v>
      </c>
    </row>
    <row r="152" spans="1:2" x14ac:dyDescent="0.2">
      <c r="A152" s="41">
        <v>14.07</v>
      </c>
      <c r="B152" s="73">
        <v>2.5</v>
      </c>
    </row>
    <row r="153" spans="1:2" x14ac:dyDescent="0.2">
      <c r="A153" s="41">
        <v>13.13</v>
      </c>
      <c r="B153" s="73">
        <v>2</v>
      </c>
    </row>
    <row r="154" spans="1:2" x14ac:dyDescent="0.2">
      <c r="A154" s="41">
        <v>17.260000000000002</v>
      </c>
      <c r="B154" s="73">
        <v>2.74</v>
      </c>
    </row>
    <row r="155" spans="1:2" x14ac:dyDescent="0.2">
      <c r="A155" s="41">
        <v>24.55</v>
      </c>
      <c r="B155" s="73">
        <v>2</v>
      </c>
    </row>
    <row r="156" spans="1:2" x14ac:dyDescent="0.2">
      <c r="A156" s="41">
        <v>19.77</v>
      </c>
      <c r="B156" s="73">
        <v>2</v>
      </c>
    </row>
    <row r="157" spans="1:2" x14ac:dyDescent="0.2">
      <c r="A157" s="41">
        <v>29.85</v>
      </c>
      <c r="B157" s="73">
        <v>5.14</v>
      </c>
    </row>
    <row r="158" spans="1:2" x14ac:dyDescent="0.2">
      <c r="A158" s="41">
        <v>48.17</v>
      </c>
      <c r="B158" s="73">
        <v>5</v>
      </c>
    </row>
    <row r="159" spans="1:2" x14ac:dyDescent="0.2">
      <c r="A159" s="41">
        <v>25</v>
      </c>
      <c r="B159" s="73">
        <v>3.75</v>
      </c>
    </row>
    <row r="160" spans="1:2" x14ac:dyDescent="0.2">
      <c r="A160" s="41">
        <v>13.39</v>
      </c>
      <c r="B160" s="73">
        <v>2.61</v>
      </c>
    </row>
    <row r="161" spans="1:2" x14ac:dyDescent="0.2">
      <c r="A161" s="41">
        <v>16.489999999999998</v>
      </c>
      <c r="B161" s="73">
        <v>2</v>
      </c>
    </row>
    <row r="162" spans="1:2" x14ac:dyDescent="0.2">
      <c r="A162" s="41">
        <v>21.5</v>
      </c>
      <c r="B162" s="73">
        <v>3.5</v>
      </c>
    </row>
    <row r="163" spans="1:2" x14ac:dyDescent="0.2">
      <c r="A163" s="41">
        <v>12.66</v>
      </c>
      <c r="B163" s="73">
        <v>2.5</v>
      </c>
    </row>
    <row r="164" spans="1:2" x14ac:dyDescent="0.2">
      <c r="A164" s="41">
        <v>16.21</v>
      </c>
      <c r="B164" s="73">
        <v>2</v>
      </c>
    </row>
    <row r="165" spans="1:2" x14ac:dyDescent="0.2">
      <c r="A165" s="41">
        <v>13.81</v>
      </c>
      <c r="B165" s="73">
        <v>2</v>
      </c>
    </row>
    <row r="166" spans="1:2" x14ac:dyDescent="0.2">
      <c r="A166" s="41">
        <v>17.510000000000002</v>
      </c>
      <c r="B166" s="73">
        <v>3</v>
      </c>
    </row>
    <row r="167" spans="1:2" x14ac:dyDescent="0.2">
      <c r="A167" s="41">
        <v>24.52</v>
      </c>
      <c r="B167" s="73">
        <v>3.48</v>
      </c>
    </row>
    <row r="168" spans="1:2" x14ac:dyDescent="0.2">
      <c r="A168" s="41">
        <v>20.76</v>
      </c>
      <c r="B168" s="73">
        <v>2.2400000000000002</v>
      </c>
    </row>
    <row r="169" spans="1:2" x14ac:dyDescent="0.2">
      <c r="A169" s="41">
        <v>31.71</v>
      </c>
      <c r="B169" s="73">
        <v>4.5</v>
      </c>
    </row>
    <row r="170" spans="1:2" x14ac:dyDescent="0.2">
      <c r="A170" s="41">
        <v>10.59</v>
      </c>
      <c r="B170" s="73">
        <v>1.61</v>
      </c>
    </row>
    <row r="171" spans="1:2" x14ac:dyDescent="0.2">
      <c r="A171" s="41">
        <v>10.63</v>
      </c>
      <c r="B171" s="73">
        <v>2</v>
      </c>
    </row>
    <row r="172" spans="1:2" x14ac:dyDescent="0.2">
      <c r="A172" s="41">
        <v>50.81</v>
      </c>
      <c r="B172" s="73">
        <v>10</v>
      </c>
    </row>
    <row r="173" spans="1:2" x14ac:dyDescent="0.2">
      <c r="A173" s="41">
        <v>15.81</v>
      </c>
      <c r="B173" s="73">
        <v>3.16</v>
      </c>
    </row>
    <row r="174" spans="1:2" x14ac:dyDescent="0.2">
      <c r="A174" s="41">
        <v>7.25</v>
      </c>
      <c r="B174" s="73">
        <v>5.15</v>
      </c>
    </row>
    <row r="175" spans="1:2" x14ac:dyDescent="0.2">
      <c r="A175" s="41">
        <v>31.85</v>
      </c>
      <c r="B175" s="73">
        <v>3.18</v>
      </c>
    </row>
    <row r="176" spans="1:2" x14ac:dyDescent="0.2">
      <c r="A176" s="41">
        <v>16.82</v>
      </c>
      <c r="B176" s="73">
        <v>4</v>
      </c>
    </row>
    <row r="177" spans="1:2" x14ac:dyDescent="0.2">
      <c r="A177" s="41">
        <v>32.9</v>
      </c>
      <c r="B177" s="73">
        <v>3.11</v>
      </c>
    </row>
    <row r="178" spans="1:2" x14ac:dyDescent="0.2">
      <c r="A178" s="41">
        <v>17.89</v>
      </c>
      <c r="B178" s="73">
        <v>2</v>
      </c>
    </row>
    <row r="179" spans="1:2" x14ac:dyDescent="0.2">
      <c r="A179" s="41">
        <v>14.48</v>
      </c>
      <c r="B179" s="73">
        <v>2</v>
      </c>
    </row>
    <row r="180" spans="1:2" x14ac:dyDescent="0.2">
      <c r="A180" s="41">
        <v>9.6</v>
      </c>
      <c r="B180" s="73">
        <v>4</v>
      </c>
    </row>
    <row r="181" spans="1:2" x14ac:dyDescent="0.2">
      <c r="A181" s="41">
        <v>34.630000000000003</v>
      </c>
      <c r="B181" s="73">
        <v>3.55</v>
      </c>
    </row>
    <row r="182" spans="1:2" x14ac:dyDescent="0.2">
      <c r="A182" s="41">
        <v>34.65</v>
      </c>
      <c r="B182" s="73">
        <v>3.68</v>
      </c>
    </row>
    <row r="183" spans="1:2" x14ac:dyDescent="0.2">
      <c r="A183" s="41">
        <v>23.33</v>
      </c>
      <c r="B183" s="73">
        <v>5.65</v>
      </c>
    </row>
    <row r="184" spans="1:2" x14ac:dyDescent="0.2">
      <c r="A184" s="41">
        <v>45.35</v>
      </c>
      <c r="B184" s="73">
        <v>3.5</v>
      </c>
    </row>
    <row r="185" spans="1:2" x14ac:dyDescent="0.2">
      <c r="A185" s="41">
        <v>23.17</v>
      </c>
      <c r="B185" s="73">
        <v>6.5</v>
      </c>
    </row>
    <row r="186" spans="1:2" x14ac:dyDescent="0.2">
      <c r="A186" s="41">
        <v>40.549999999999997</v>
      </c>
      <c r="B186" s="73">
        <v>3</v>
      </c>
    </row>
    <row r="187" spans="1:2" x14ac:dyDescent="0.2">
      <c r="A187" s="41">
        <v>20.69</v>
      </c>
      <c r="B187" s="73">
        <v>5</v>
      </c>
    </row>
    <row r="188" spans="1:2" x14ac:dyDescent="0.2">
      <c r="A188" s="41">
        <v>20.9</v>
      </c>
      <c r="B188" s="73">
        <v>3.5</v>
      </c>
    </row>
    <row r="189" spans="1:2" x14ac:dyDescent="0.2">
      <c r="A189" s="41">
        <v>30.46</v>
      </c>
      <c r="B189" s="73">
        <v>2</v>
      </c>
    </row>
    <row r="190" spans="1:2" x14ac:dyDescent="0.2">
      <c r="A190" s="41">
        <v>18.149999999999999</v>
      </c>
      <c r="B190" s="73">
        <v>3.5</v>
      </c>
    </row>
    <row r="191" spans="1:2" x14ac:dyDescent="0.2">
      <c r="A191" s="41">
        <v>23.1</v>
      </c>
      <c r="B191" s="73">
        <v>4</v>
      </c>
    </row>
    <row r="192" spans="1:2" x14ac:dyDescent="0.2">
      <c r="A192" s="41">
        <v>15.69</v>
      </c>
      <c r="B192" s="73">
        <v>1.5</v>
      </c>
    </row>
    <row r="193" spans="1:2" x14ac:dyDescent="0.2">
      <c r="A193" s="41">
        <v>19.809999999999999</v>
      </c>
      <c r="B193" s="73">
        <v>4.1900000000000004</v>
      </c>
    </row>
    <row r="194" spans="1:2" x14ac:dyDescent="0.2">
      <c r="A194" s="41">
        <v>28.44</v>
      </c>
      <c r="B194" s="73">
        <v>2.56</v>
      </c>
    </row>
    <row r="195" spans="1:2" x14ac:dyDescent="0.2">
      <c r="A195" s="41">
        <v>15.48</v>
      </c>
      <c r="B195" s="73">
        <v>2.02</v>
      </c>
    </row>
    <row r="196" spans="1:2" x14ac:dyDescent="0.2">
      <c r="A196" s="41">
        <v>16.579999999999998</v>
      </c>
      <c r="B196" s="73">
        <v>4</v>
      </c>
    </row>
    <row r="197" spans="1:2" x14ac:dyDescent="0.2">
      <c r="A197" s="41">
        <v>7.56</v>
      </c>
      <c r="B197" s="73">
        <v>1.44</v>
      </c>
    </row>
    <row r="198" spans="1:2" x14ac:dyDescent="0.2">
      <c r="A198" s="41">
        <v>10.34</v>
      </c>
      <c r="B198" s="73">
        <v>2</v>
      </c>
    </row>
    <row r="199" spans="1:2" x14ac:dyDescent="0.2">
      <c r="A199" s="41">
        <v>43.11</v>
      </c>
      <c r="B199" s="73">
        <v>5</v>
      </c>
    </row>
    <row r="200" spans="1:2" x14ac:dyDescent="0.2">
      <c r="A200" s="41">
        <v>13</v>
      </c>
      <c r="B200" s="73">
        <v>2</v>
      </c>
    </row>
    <row r="201" spans="1:2" x14ac:dyDescent="0.2">
      <c r="A201" s="41">
        <v>13.51</v>
      </c>
      <c r="B201" s="73">
        <v>2</v>
      </c>
    </row>
    <row r="202" spans="1:2" x14ac:dyDescent="0.2">
      <c r="A202" s="41">
        <v>18.71</v>
      </c>
      <c r="B202" s="73">
        <v>4</v>
      </c>
    </row>
    <row r="203" spans="1:2" x14ac:dyDescent="0.2">
      <c r="A203" s="41">
        <v>12.74</v>
      </c>
      <c r="B203" s="73">
        <v>2.0099999999999998</v>
      </c>
    </row>
    <row r="204" spans="1:2" x14ac:dyDescent="0.2">
      <c r="A204" s="41">
        <v>13</v>
      </c>
      <c r="B204" s="73">
        <v>2</v>
      </c>
    </row>
    <row r="205" spans="1:2" x14ac:dyDescent="0.2">
      <c r="A205" s="41">
        <v>16.399999999999999</v>
      </c>
      <c r="B205" s="73">
        <v>2.5</v>
      </c>
    </row>
    <row r="206" spans="1:2" x14ac:dyDescent="0.2">
      <c r="A206" s="41">
        <v>20.53</v>
      </c>
      <c r="B206" s="73">
        <v>4</v>
      </c>
    </row>
    <row r="207" spans="1:2" x14ac:dyDescent="0.2">
      <c r="A207" s="41">
        <v>16.47</v>
      </c>
      <c r="B207" s="73">
        <v>3.23</v>
      </c>
    </row>
    <row r="208" spans="1:2" x14ac:dyDescent="0.2">
      <c r="A208" s="41">
        <v>26.59</v>
      </c>
      <c r="B208" s="73">
        <v>3.41</v>
      </c>
    </row>
    <row r="209" spans="1:2" x14ac:dyDescent="0.2">
      <c r="A209" s="41">
        <v>38.729999999999997</v>
      </c>
      <c r="B209" s="73">
        <v>3</v>
      </c>
    </row>
    <row r="210" spans="1:2" x14ac:dyDescent="0.2">
      <c r="A210" s="41">
        <v>24.27</v>
      </c>
      <c r="B210" s="73">
        <v>2.0299999999999998</v>
      </c>
    </row>
    <row r="211" spans="1:2" x14ac:dyDescent="0.2">
      <c r="A211" s="41">
        <v>12.76</v>
      </c>
      <c r="B211" s="73">
        <v>2.23</v>
      </c>
    </row>
    <row r="212" spans="1:2" x14ac:dyDescent="0.2">
      <c r="A212" s="41">
        <v>30.06</v>
      </c>
      <c r="B212" s="73">
        <v>2</v>
      </c>
    </row>
    <row r="213" spans="1:2" x14ac:dyDescent="0.2">
      <c r="A213" s="41">
        <v>25.89</v>
      </c>
      <c r="B213" s="73">
        <v>5.16</v>
      </c>
    </row>
    <row r="214" spans="1:2" x14ac:dyDescent="0.2">
      <c r="A214" s="41">
        <v>48.33</v>
      </c>
      <c r="B214" s="73">
        <v>9</v>
      </c>
    </row>
    <row r="215" spans="1:2" x14ac:dyDescent="0.2">
      <c r="A215" s="41">
        <v>13.27</v>
      </c>
      <c r="B215" s="73">
        <v>2.5</v>
      </c>
    </row>
    <row r="216" spans="1:2" x14ac:dyDescent="0.2">
      <c r="A216" s="41">
        <v>28.17</v>
      </c>
      <c r="B216" s="73">
        <v>6.5</v>
      </c>
    </row>
    <row r="217" spans="1:2" x14ac:dyDescent="0.2">
      <c r="A217" s="41">
        <v>12.9</v>
      </c>
      <c r="B217" s="73">
        <v>1.1000000000000001</v>
      </c>
    </row>
    <row r="218" spans="1:2" x14ac:dyDescent="0.2">
      <c r="A218" s="41">
        <v>28.15</v>
      </c>
      <c r="B218" s="73">
        <v>3</v>
      </c>
    </row>
    <row r="219" spans="1:2" x14ac:dyDescent="0.2">
      <c r="A219" s="41">
        <v>11.59</v>
      </c>
      <c r="B219" s="73">
        <v>1.5</v>
      </c>
    </row>
    <row r="220" spans="1:2" x14ac:dyDescent="0.2">
      <c r="A220" s="41">
        <v>7.74</v>
      </c>
      <c r="B220" s="73">
        <v>1.44</v>
      </c>
    </row>
    <row r="221" spans="1:2" x14ac:dyDescent="0.2">
      <c r="A221" s="41">
        <v>30.14</v>
      </c>
      <c r="B221" s="73">
        <v>3.09</v>
      </c>
    </row>
    <row r="222" spans="1:2" x14ac:dyDescent="0.2">
      <c r="A222" s="41">
        <v>12.16</v>
      </c>
      <c r="B222" s="73">
        <v>2.2000000000000002</v>
      </c>
    </row>
    <row r="223" spans="1:2" x14ac:dyDescent="0.2">
      <c r="A223" s="41">
        <v>13.42</v>
      </c>
      <c r="B223" s="73">
        <v>3.48</v>
      </c>
    </row>
    <row r="224" spans="1:2" x14ac:dyDescent="0.2">
      <c r="A224" s="41">
        <v>8.58</v>
      </c>
      <c r="B224" s="73">
        <v>1.92</v>
      </c>
    </row>
    <row r="225" spans="1:2" x14ac:dyDescent="0.2">
      <c r="A225" s="41">
        <v>15.98</v>
      </c>
      <c r="B225" s="73">
        <v>3</v>
      </c>
    </row>
    <row r="226" spans="1:2" x14ac:dyDescent="0.2">
      <c r="A226" s="41">
        <v>13.42</v>
      </c>
      <c r="B226" s="73">
        <v>1.58</v>
      </c>
    </row>
    <row r="227" spans="1:2" x14ac:dyDescent="0.2">
      <c r="A227" s="41">
        <v>16.27</v>
      </c>
      <c r="B227" s="73">
        <v>2.5</v>
      </c>
    </row>
    <row r="228" spans="1:2" x14ac:dyDescent="0.2">
      <c r="A228" s="41">
        <v>10.09</v>
      </c>
      <c r="B228" s="73">
        <v>2</v>
      </c>
    </row>
    <row r="229" spans="1:2" x14ac:dyDescent="0.2">
      <c r="A229" s="41">
        <v>20.45</v>
      </c>
      <c r="B229" s="73">
        <v>3</v>
      </c>
    </row>
    <row r="230" spans="1:2" x14ac:dyDescent="0.2">
      <c r="A230" s="41">
        <v>13.28</v>
      </c>
      <c r="B230" s="73">
        <v>2.72</v>
      </c>
    </row>
    <row r="231" spans="1:2" x14ac:dyDescent="0.2">
      <c r="A231" s="41">
        <v>22.12</v>
      </c>
      <c r="B231" s="73">
        <v>2.88</v>
      </c>
    </row>
    <row r="232" spans="1:2" x14ac:dyDescent="0.2">
      <c r="A232" s="41">
        <v>24.01</v>
      </c>
      <c r="B232" s="73">
        <v>2</v>
      </c>
    </row>
    <row r="233" spans="1:2" x14ac:dyDescent="0.2">
      <c r="A233" s="41">
        <v>15.69</v>
      </c>
      <c r="B233" s="73">
        <v>3</v>
      </c>
    </row>
    <row r="234" spans="1:2" x14ac:dyDescent="0.2">
      <c r="A234" s="41">
        <v>11.61</v>
      </c>
      <c r="B234" s="73">
        <v>3.39</v>
      </c>
    </row>
    <row r="235" spans="1:2" x14ac:dyDescent="0.2">
      <c r="A235" s="41">
        <v>10.77</v>
      </c>
      <c r="B235" s="73">
        <v>1.47</v>
      </c>
    </row>
    <row r="236" spans="1:2" x14ac:dyDescent="0.2">
      <c r="A236" s="41">
        <v>15.53</v>
      </c>
      <c r="B236" s="73">
        <v>3</v>
      </c>
    </row>
    <row r="237" spans="1:2" x14ac:dyDescent="0.2">
      <c r="A237" s="41">
        <v>10.07</v>
      </c>
      <c r="B237" s="73">
        <v>1.25</v>
      </c>
    </row>
    <row r="238" spans="1:2" x14ac:dyDescent="0.2">
      <c r="A238" s="41">
        <v>12.6</v>
      </c>
      <c r="B238" s="73">
        <v>1</v>
      </c>
    </row>
    <row r="239" spans="1:2" x14ac:dyDescent="0.2">
      <c r="A239" s="41">
        <v>32.83</v>
      </c>
      <c r="B239" s="73">
        <v>1.17</v>
      </c>
    </row>
    <row r="240" spans="1:2" x14ac:dyDescent="0.2">
      <c r="A240" s="41">
        <v>35.83</v>
      </c>
      <c r="B240" s="73">
        <v>4.67</v>
      </c>
    </row>
    <row r="241" spans="1:2" x14ac:dyDescent="0.2">
      <c r="A241" s="41">
        <v>29.03</v>
      </c>
      <c r="B241" s="73">
        <v>5.92</v>
      </c>
    </row>
    <row r="242" spans="1:2" x14ac:dyDescent="0.2">
      <c r="A242" s="41">
        <v>27.18</v>
      </c>
      <c r="B242" s="73">
        <v>2</v>
      </c>
    </row>
    <row r="243" spans="1:2" x14ac:dyDescent="0.2">
      <c r="A243" s="41">
        <v>22.67</v>
      </c>
      <c r="B243" s="73">
        <v>2</v>
      </c>
    </row>
    <row r="244" spans="1:2" x14ac:dyDescent="0.2">
      <c r="A244" s="41">
        <v>17.82</v>
      </c>
      <c r="B244" s="73">
        <v>1.75</v>
      </c>
    </row>
    <row r="245" spans="1:2" x14ac:dyDescent="0.2">
      <c r="A245" s="44">
        <v>18.78</v>
      </c>
      <c r="B245" s="74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74C9-D15B-C44E-9323-B318F6313EAB}">
  <dimension ref="A1:AE272"/>
  <sheetViews>
    <sheetView showGridLines="0" zoomScaleNormal="100" workbookViewId="0">
      <selection activeCell="L16" sqref="L16"/>
    </sheetView>
  </sheetViews>
  <sheetFormatPr baseColWidth="10" defaultRowHeight="15" x14ac:dyDescent="0.2"/>
  <cols>
    <col min="1" max="1" width="12.33203125" customWidth="1"/>
    <col min="2" max="2" width="14.33203125" customWidth="1"/>
    <col min="3" max="3" width="12.33203125" customWidth="1"/>
    <col min="4" max="4" width="13.5" customWidth="1"/>
    <col min="5" max="5" width="11.6640625" customWidth="1"/>
    <col min="6" max="6" width="16.5" customWidth="1"/>
    <col min="7" max="7" width="11.83203125" customWidth="1"/>
    <col min="8" max="8" width="9" style="4" customWidth="1"/>
    <col min="9" max="9" width="11.6640625" style="4" customWidth="1"/>
    <col min="10" max="12" width="13.1640625" customWidth="1"/>
    <col min="13" max="13" width="15" customWidth="1"/>
    <col min="14" max="14" width="17.83203125" customWidth="1"/>
    <col min="15" max="15" width="14.1640625" customWidth="1"/>
    <col min="16" max="16" width="16.33203125" customWidth="1"/>
    <col min="17" max="17" width="15.1640625" customWidth="1"/>
    <col min="18" max="18" width="16.33203125" customWidth="1"/>
    <col min="19" max="19" width="16.5" customWidth="1"/>
    <col min="20" max="20" width="14.5" customWidth="1"/>
    <col min="21" max="21" width="13.83203125" customWidth="1"/>
  </cols>
  <sheetData>
    <row r="1" spans="1:27" ht="24" customHeight="1" x14ac:dyDescent="0.2">
      <c r="A1" s="16" t="s">
        <v>14</v>
      </c>
      <c r="B1" s="16" t="s">
        <v>13</v>
      </c>
      <c r="C1" s="16" t="s">
        <v>12</v>
      </c>
      <c r="D1" s="16" t="s">
        <v>11</v>
      </c>
      <c r="E1" s="16" t="s">
        <v>10</v>
      </c>
      <c r="F1" s="16" t="s">
        <v>16</v>
      </c>
      <c r="G1" s="16" t="s">
        <v>15</v>
      </c>
      <c r="H1" s="15"/>
      <c r="K1" s="36"/>
    </row>
    <row r="2" spans="1:27" ht="15" customHeight="1" x14ac:dyDescent="0.2">
      <c r="A2" s="2">
        <f>IF(tips!A2="Female",1,0)</f>
        <v>1</v>
      </c>
      <c r="B2" s="2">
        <f>IF(tips!B2="No",0,1)</f>
        <v>0</v>
      </c>
      <c r="C2" s="2" cm="1">
        <f t="array" ref="C2">_xlfn.IFS(tips!C2="Thur",0,tips!C2="Fri",1,tips!C2="Sat",2,tips!C2="Sun",3)</f>
        <v>3</v>
      </c>
      <c r="D2" s="2">
        <f>IF(tips!D2="Dinner",0,1)</f>
        <v>0</v>
      </c>
      <c r="E2" s="2">
        <v>2</v>
      </c>
      <c r="F2" s="2">
        <v>16.989999999999998</v>
      </c>
      <c r="G2" s="14">
        <v>1.01</v>
      </c>
      <c r="K2" s="36"/>
      <c r="M2" s="57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16" x14ac:dyDescent="0.2">
      <c r="A3" s="2">
        <f>IF(tips!A3="Female",1,0)</f>
        <v>0</v>
      </c>
      <c r="B3" s="2">
        <f>IF(tips!B3="No",0,1)</f>
        <v>0</v>
      </c>
      <c r="C3" s="2" cm="1">
        <f t="array" ref="C3">_xlfn.IFS(tips!C3="Thur",0,tips!C3="Fri",1,tips!C3="Sat",2,tips!C3="Sun",3)</f>
        <v>3</v>
      </c>
      <c r="D3" s="2">
        <f>IF(tips!D3="Dinner",0,1)</f>
        <v>0</v>
      </c>
      <c r="E3" s="2">
        <v>3</v>
      </c>
      <c r="F3" s="2">
        <v>10.34</v>
      </c>
      <c r="G3" s="14">
        <v>1.66</v>
      </c>
      <c r="I3" s="118"/>
      <c r="J3" s="118"/>
      <c r="K3" s="23"/>
      <c r="M3" s="23"/>
      <c r="N3" s="49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16" customHeight="1" x14ac:dyDescent="0.2">
      <c r="A4" s="2">
        <f>IF(tips!A4="Female",1,0)</f>
        <v>0</v>
      </c>
      <c r="B4" s="2">
        <f>IF(tips!B4="No",0,1)</f>
        <v>0</v>
      </c>
      <c r="C4" s="2" cm="1">
        <f t="array" ref="C4">_xlfn.IFS(tips!C4="Thur",0,tips!C4="Fri",1,tips!C4="Sat",2,tips!C4="Sun",3)</f>
        <v>3</v>
      </c>
      <c r="D4" s="2">
        <f>IF(tips!D4="Dinner",0,1)</f>
        <v>0</v>
      </c>
      <c r="E4" s="2">
        <v>3</v>
      </c>
      <c r="F4" s="2">
        <v>21.01</v>
      </c>
      <c r="G4" s="14">
        <v>3.5</v>
      </c>
      <c r="I4" s="118"/>
      <c r="J4" s="118"/>
      <c r="K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x14ac:dyDescent="0.2">
      <c r="A5" s="2">
        <f>IF(tips!A5="Female",1,0)</f>
        <v>0</v>
      </c>
      <c r="B5" s="2">
        <f>IF(tips!B5="No",0,1)</f>
        <v>0</v>
      </c>
      <c r="C5" s="2" cm="1">
        <f t="array" ref="C5">_xlfn.IFS(tips!C5="Thur",0,tips!C5="Fri",1,tips!C5="Sat",2,tips!C5="Sun",3)</f>
        <v>3</v>
      </c>
      <c r="D5" s="2">
        <f>IF(tips!D5="Dinner",0,1)</f>
        <v>0</v>
      </c>
      <c r="E5" s="2">
        <v>2</v>
      </c>
      <c r="F5" s="2">
        <v>23.68</v>
      </c>
      <c r="G5" s="14">
        <v>3.31</v>
      </c>
      <c r="I5" s="118"/>
      <c r="J5" s="118"/>
      <c r="K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x14ac:dyDescent="0.2">
      <c r="A6" s="2">
        <f>IF(tips!A6="Female",1,0)</f>
        <v>1</v>
      </c>
      <c r="B6" s="2">
        <f>IF(tips!B6="No",0,1)</f>
        <v>0</v>
      </c>
      <c r="C6" s="2" cm="1">
        <f t="array" ref="C6">_xlfn.IFS(tips!C6="Thur",0,tips!C6="Fri",1,tips!C6="Sat",2,tips!C6="Sun",3)</f>
        <v>3</v>
      </c>
      <c r="D6" s="2">
        <f>IF(tips!D6="Dinner",0,1)</f>
        <v>0</v>
      </c>
      <c r="E6" s="2">
        <v>4</v>
      </c>
      <c r="F6" s="2">
        <v>24.59</v>
      </c>
      <c r="G6" s="14">
        <v>3.61</v>
      </c>
      <c r="I6" s="27"/>
      <c r="J6" s="27"/>
      <c r="K6" s="27"/>
      <c r="L6" s="4"/>
      <c r="M6" s="25"/>
      <c r="N6" s="25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x14ac:dyDescent="0.2">
      <c r="A7" s="2">
        <f>IF(tips!A7="Female",1,0)</f>
        <v>0</v>
      </c>
      <c r="B7" s="2">
        <f>IF(tips!B7="No",0,1)</f>
        <v>0</v>
      </c>
      <c r="C7" s="2" cm="1">
        <f t="array" ref="C7">_xlfn.IFS(tips!C7="Thur",0,tips!C7="Fri",1,tips!C7="Sat",2,tips!C7="Sun",3)</f>
        <v>3</v>
      </c>
      <c r="D7" s="2">
        <f>IF(tips!D7="Dinner",0,1)</f>
        <v>0</v>
      </c>
      <c r="E7" s="2">
        <v>4</v>
      </c>
      <c r="F7" s="2">
        <v>25.29</v>
      </c>
      <c r="G7" s="14">
        <v>4.71</v>
      </c>
      <c r="I7" s="27"/>
      <c r="J7" s="27"/>
      <c r="K7" s="27"/>
      <c r="L7" s="27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x14ac:dyDescent="0.2">
      <c r="A8" s="2">
        <f>IF(tips!A8="Female",1,0)</f>
        <v>0</v>
      </c>
      <c r="B8" s="2">
        <f>IF(tips!B8="No",0,1)</f>
        <v>0</v>
      </c>
      <c r="C8" s="2" cm="1">
        <f t="array" ref="C8">_xlfn.IFS(tips!C8="Thur",0,tips!C8="Fri",1,tips!C8="Sat",2,tips!C8="Sun",3)</f>
        <v>3</v>
      </c>
      <c r="D8" s="2">
        <f>IF(tips!D8="Dinner",0,1)</f>
        <v>0</v>
      </c>
      <c r="E8" s="2">
        <v>2</v>
      </c>
      <c r="F8" s="2">
        <v>8.77</v>
      </c>
      <c r="G8" s="14">
        <v>2</v>
      </c>
      <c r="I8" s="27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">
      <c r="A9" s="2">
        <f>IF(tips!A9="Female",1,0)</f>
        <v>0</v>
      </c>
      <c r="B9" s="2">
        <f>IF(tips!B9="No",0,1)</f>
        <v>0</v>
      </c>
      <c r="C9" s="2" cm="1">
        <f t="array" ref="C9">_xlfn.IFS(tips!C9="Thur",0,tips!C9="Fri",1,tips!C9="Sat",2,tips!C9="Sun",3)</f>
        <v>3</v>
      </c>
      <c r="D9" s="2">
        <f>IF(tips!D9="Dinner",0,1)</f>
        <v>0</v>
      </c>
      <c r="E9" s="2">
        <v>4</v>
      </c>
      <c r="F9" s="2">
        <v>26.88</v>
      </c>
      <c r="G9" s="14">
        <v>3.12</v>
      </c>
      <c r="I9" s="27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x14ac:dyDescent="0.2">
      <c r="A10" s="2">
        <f>IF(tips!A10="Female",1,0)</f>
        <v>0</v>
      </c>
      <c r="B10" s="2">
        <f>IF(tips!B10="No",0,1)</f>
        <v>0</v>
      </c>
      <c r="C10" s="2" cm="1">
        <f t="array" ref="C10">_xlfn.IFS(tips!C10="Thur",0,tips!C10="Fri",1,tips!C10="Sat",2,tips!C10="Sun",3)</f>
        <v>3</v>
      </c>
      <c r="D10" s="2">
        <f>IF(tips!D10="Dinner",0,1)</f>
        <v>0</v>
      </c>
      <c r="E10" s="2">
        <v>2</v>
      </c>
      <c r="F10" s="2">
        <v>15.04</v>
      </c>
      <c r="G10" s="14">
        <v>1.96</v>
      </c>
      <c r="I10" s="27"/>
      <c r="J10" s="27"/>
      <c r="K10" s="27"/>
      <c r="L10" s="27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x14ac:dyDescent="0.2">
      <c r="A11" s="2">
        <f>IF(tips!A11="Female",1,0)</f>
        <v>0</v>
      </c>
      <c r="B11" s="2">
        <f>IF(tips!B11="No",0,1)</f>
        <v>0</v>
      </c>
      <c r="C11" s="2" cm="1">
        <f t="array" ref="C11">_xlfn.IFS(tips!C11="Thur",0,tips!C11="Fri",1,tips!C11="Sat",2,tips!C11="Sun",3)</f>
        <v>3</v>
      </c>
      <c r="D11" s="2">
        <f>IF(tips!D11="Dinner",0,1)</f>
        <v>0</v>
      </c>
      <c r="E11" s="2">
        <v>2</v>
      </c>
      <c r="F11" s="2">
        <v>14.78</v>
      </c>
      <c r="G11" s="14">
        <v>3.23</v>
      </c>
      <c r="I11" s="27"/>
      <c r="J11" s="27"/>
      <c r="K11" s="27"/>
      <c r="L11" s="27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x14ac:dyDescent="0.2">
      <c r="A12" s="2">
        <f>IF(tips!A12="Female",1,0)</f>
        <v>0</v>
      </c>
      <c r="B12" s="2">
        <f>IF(tips!B12="No",0,1)</f>
        <v>0</v>
      </c>
      <c r="C12" s="2" cm="1">
        <f t="array" ref="C12">_xlfn.IFS(tips!C12="Thur",0,tips!C12="Fri",1,tips!C12="Sat",2,tips!C12="Sun",3)</f>
        <v>3</v>
      </c>
      <c r="D12" s="2">
        <f>IF(tips!D12="Dinner",0,1)</f>
        <v>0</v>
      </c>
      <c r="E12" s="2">
        <v>2</v>
      </c>
      <c r="F12" s="2">
        <v>10.27</v>
      </c>
      <c r="G12" s="14">
        <v>1.71</v>
      </c>
      <c r="I12" s="27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x14ac:dyDescent="0.2">
      <c r="A13" s="2">
        <f>IF(tips!A13="Female",1,0)</f>
        <v>1</v>
      </c>
      <c r="B13" s="2">
        <f>IF(tips!B13="No",0,1)</f>
        <v>0</v>
      </c>
      <c r="C13" s="2" cm="1">
        <f t="array" ref="C13">_xlfn.IFS(tips!C13="Thur",0,tips!C13="Fri",1,tips!C13="Sat",2,tips!C13="Sun",3)</f>
        <v>3</v>
      </c>
      <c r="D13" s="2">
        <f>IF(tips!D13="Dinner",0,1)</f>
        <v>0</v>
      </c>
      <c r="E13" s="2">
        <v>4</v>
      </c>
      <c r="F13" s="2">
        <v>35.26</v>
      </c>
      <c r="G13" s="14">
        <v>5</v>
      </c>
      <c r="I13" s="27"/>
      <c r="J13" s="27"/>
      <c r="K13" s="27"/>
      <c r="L13" s="27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x14ac:dyDescent="0.2">
      <c r="A14" s="2">
        <f>IF(tips!A14="Female",1,0)</f>
        <v>0</v>
      </c>
      <c r="B14" s="2">
        <f>IF(tips!B14="No",0,1)</f>
        <v>0</v>
      </c>
      <c r="C14" s="2" cm="1">
        <f t="array" ref="C14">_xlfn.IFS(tips!C14="Thur",0,tips!C14="Fri",1,tips!C14="Sat",2,tips!C14="Sun",3)</f>
        <v>3</v>
      </c>
      <c r="D14" s="2">
        <f>IF(tips!D14="Dinner",0,1)</f>
        <v>0</v>
      </c>
      <c r="E14" s="2">
        <v>2</v>
      </c>
      <c r="F14" s="2">
        <v>15.42</v>
      </c>
      <c r="G14" s="14">
        <v>1.57</v>
      </c>
      <c r="I14" s="27"/>
      <c r="J14" s="27"/>
      <c r="K14" s="27"/>
      <c r="L14" s="27"/>
      <c r="M14" s="26"/>
      <c r="N14" s="26"/>
      <c r="O14" s="26"/>
      <c r="P14" s="26"/>
      <c r="Q14" s="26"/>
      <c r="R14" s="26"/>
      <c r="S14" s="23"/>
      <c r="T14" s="23"/>
      <c r="U14" s="23"/>
      <c r="V14" s="23"/>
      <c r="W14" s="23"/>
      <c r="X14" s="23"/>
      <c r="Y14" s="23"/>
      <c r="Z14" s="23"/>
      <c r="AA14" s="23"/>
    </row>
    <row r="15" spans="1:27" x14ac:dyDescent="0.2">
      <c r="A15" s="2">
        <f>IF(tips!A15="Female",1,0)</f>
        <v>0</v>
      </c>
      <c r="B15" s="2">
        <f>IF(tips!B15="No",0,1)</f>
        <v>0</v>
      </c>
      <c r="C15" s="2" cm="1">
        <f t="array" ref="C15">_xlfn.IFS(tips!C15="Thur",0,tips!C15="Fri",1,tips!C15="Sat",2,tips!C15="Sun",3)</f>
        <v>3</v>
      </c>
      <c r="D15" s="2">
        <f>IF(tips!D15="Dinner",0,1)</f>
        <v>0</v>
      </c>
      <c r="E15" s="2">
        <v>4</v>
      </c>
      <c r="F15" s="2">
        <v>18.43</v>
      </c>
      <c r="G15" s="14">
        <v>3</v>
      </c>
      <c r="I15" s="27"/>
      <c r="J15" s="27"/>
      <c r="K15" s="27"/>
      <c r="L15" s="27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x14ac:dyDescent="0.2">
      <c r="A16" s="2">
        <f>IF(tips!A16="Female",1,0)</f>
        <v>1</v>
      </c>
      <c r="B16" s="2">
        <f>IF(tips!B16="No",0,1)</f>
        <v>0</v>
      </c>
      <c r="C16" s="2" cm="1">
        <f t="array" ref="C16">_xlfn.IFS(tips!C16="Thur",0,tips!C16="Fri",1,tips!C16="Sat",2,tips!C16="Sun",3)</f>
        <v>3</v>
      </c>
      <c r="D16" s="2">
        <f>IF(tips!D16="Dinner",0,1)</f>
        <v>0</v>
      </c>
      <c r="E16" s="2">
        <v>2</v>
      </c>
      <c r="F16" s="2">
        <v>14.83</v>
      </c>
      <c r="G16" s="14">
        <v>3.02</v>
      </c>
      <c r="I16" s="27"/>
      <c r="J16" s="27"/>
      <c r="K16" s="27"/>
      <c r="L16" s="27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31" x14ac:dyDescent="0.2">
      <c r="A17" s="2">
        <f>IF(tips!A17="Female",1,0)</f>
        <v>0</v>
      </c>
      <c r="B17" s="2">
        <f>IF(tips!B17="No",0,1)</f>
        <v>0</v>
      </c>
      <c r="C17" s="2" cm="1">
        <f t="array" ref="C17">_xlfn.IFS(tips!C17="Thur",0,tips!C17="Fri",1,tips!C17="Sat",2,tips!C17="Sun",3)</f>
        <v>3</v>
      </c>
      <c r="D17" s="2">
        <f>IF(tips!D17="Dinner",0,1)</f>
        <v>0</v>
      </c>
      <c r="E17" s="2">
        <v>2</v>
      </c>
      <c r="F17" s="2">
        <v>21.58</v>
      </c>
      <c r="G17" s="14">
        <v>3.92</v>
      </c>
      <c r="I17" s="27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D17" s="23"/>
      <c r="AE17" s="23"/>
    </row>
    <row r="18" spans="1:31" x14ac:dyDescent="0.2">
      <c r="A18" s="2">
        <f>IF(tips!A18="Female",1,0)</f>
        <v>1</v>
      </c>
      <c r="B18" s="2">
        <f>IF(tips!B18="No",0,1)</f>
        <v>0</v>
      </c>
      <c r="C18" s="2" cm="1">
        <f t="array" ref="C18">_xlfn.IFS(tips!C18="Thur",0,tips!C18="Fri",1,tips!C18="Sat",2,tips!C18="Sun",3)</f>
        <v>3</v>
      </c>
      <c r="D18" s="2">
        <f>IF(tips!D18="Dinner",0,1)</f>
        <v>0</v>
      </c>
      <c r="E18" s="2">
        <v>3</v>
      </c>
      <c r="F18" s="2">
        <v>10.33</v>
      </c>
      <c r="G18" s="14">
        <v>1.67</v>
      </c>
      <c r="I18" s="27"/>
      <c r="J18" s="27"/>
      <c r="K18" s="27"/>
      <c r="L18" s="27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D18" s="23"/>
      <c r="AE18" s="23"/>
    </row>
    <row r="19" spans="1:31" x14ac:dyDescent="0.2">
      <c r="A19" s="2">
        <f>IF(tips!A19="Female",1,0)</f>
        <v>0</v>
      </c>
      <c r="B19" s="2">
        <f>IF(tips!B19="No",0,1)</f>
        <v>0</v>
      </c>
      <c r="C19" s="2" cm="1">
        <f t="array" ref="C19">_xlfn.IFS(tips!C19="Thur",0,tips!C19="Fri",1,tips!C19="Sat",2,tips!C19="Sun",3)</f>
        <v>3</v>
      </c>
      <c r="D19" s="2">
        <f>IF(tips!D19="Dinner",0,1)</f>
        <v>0</v>
      </c>
      <c r="E19" s="2">
        <v>3</v>
      </c>
      <c r="F19" s="2">
        <v>16.29</v>
      </c>
      <c r="G19" s="14">
        <v>3.71</v>
      </c>
      <c r="I19" s="27"/>
      <c r="J19" s="27"/>
      <c r="K19" s="27"/>
      <c r="L19" s="27"/>
      <c r="M19" s="26"/>
      <c r="N19" s="26"/>
      <c r="O19" s="26"/>
      <c r="P19" s="26"/>
      <c r="Q19" s="26"/>
      <c r="R19" s="26"/>
      <c r="S19" s="26"/>
      <c r="T19" s="26"/>
      <c r="U19" s="26"/>
      <c r="V19" s="23"/>
      <c r="W19" s="23"/>
      <c r="X19" s="23"/>
      <c r="Y19" s="23"/>
      <c r="Z19" s="23"/>
      <c r="AA19" s="23"/>
      <c r="AD19" s="26"/>
      <c r="AE19" s="26"/>
    </row>
    <row r="20" spans="1:31" x14ac:dyDescent="0.2">
      <c r="A20" s="2">
        <f>IF(tips!A20="Female",1,0)</f>
        <v>1</v>
      </c>
      <c r="B20" s="2">
        <f>IF(tips!B20="No",0,1)</f>
        <v>0</v>
      </c>
      <c r="C20" s="2" cm="1">
        <f t="array" ref="C20">_xlfn.IFS(tips!C20="Thur",0,tips!C20="Fri",1,tips!C20="Sat",2,tips!C20="Sun",3)</f>
        <v>3</v>
      </c>
      <c r="D20" s="2">
        <f>IF(tips!D20="Dinner",0,1)</f>
        <v>0</v>
      </c>
      <c r="E20" s="2">
        <v>3</v>
      </c>
      <c r="F20" s="2">
        <v>16.97</v>
      </c>
      <c r="G20" s="14">
        <v>3.5</v>
      </c>
      <c r="I20" s="27"/>
      <c r="J20" s="27"/>
      <c r="K20" s="27"/>
      <c r="L20" s="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D20" s="23"/>
      <c r="AE20" s="23"/>
    </row>
    <row r="21" spans="1:31" x14ac:dyDescent="0.2">
      <c r="A21" s="2">
        <f>IF(tips!A21="Female",1,0)</f>
        <v>0</v>
      </c>
      <c r="B21" s="2">
        <f>IF(tips!B21="No",0,1)</f>
        <v>0</v>
      </c>
      <c r="C21" s="2" cm="1">
        <f t="array" ref="C21">_xlfn.IFS(tips!C21="Thur",0,tips!C21="Fri",1,tips!C21="Sat",2,tips!C21="Sun",3)</f>
        <v>2</v>
      </c>
      <c r="D21" s="2">
        <f>IF(tips!D21="Dinner",0,1)</f>
        <v>0</v>
      </c>
      <c r="E21" s="2">
        <v>3</v>
      </c>
      <c r="F21" s="2">
        <v>20.65</v>
      </c>
      <c r="G21" s="14">
        <v>3.35</v>
      </c>
      <c r="I21" s="27"/>
      <c r="J21" s="23"/>
      <c r="K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D21" s="23"/>
      <c r="AE21" s="23"/>
    </row>
    <row r="22" spans="1:31" ht="15" customHeight="1" x14ac:dyDescent="0.2">
      <c r="A22" s="2">
        <f>IF(tips!A22="Female",1,0)</f>
        <v>0</v>
      </c>
      <c r="B22" s="2">
        <f>IF(tips!B22="No",0,1)</f>
        <v>0</v>
      </c>
      <c r="C22" s="2" cm="1">
        <f t="array" ref="C22">_xlfn.IFS(tips!C22="Thur",0,tips!C22="Fri",1,tips!C22="Sat",2,tips!C22="Sun",3)</f>
        <v>2</v>
      </c>
      <c r="D22" s="2">
        <f>IF(tips!D22="Dinner",0,1)</f>
        <v>0</v>
      </c>
      <c r="E22" s="2">
        <v>2</v>
      </c>
      <c r="F22" s="2">
        <v>17.920000000000002</v>
      </c>
      <c r="G22" s="14">
        <v>4.08</v>
      </c>
      <c r="I22" s="117"/>
      <c r="J22" s="117"/>
      <c r="K22" s="117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D22" s="23"/>
      <c r="AE22" s="23"/>
    </row>
    <row r="23" spans="1:31" x14ac:dyDescent="0.2">
      <c r="A23" s="2">
        <f>IF(tips!A23="Female",1,0)</f>
        <v>1</v>
      </c>
      <c r="B23" s="2">
        <f>IF(tips!B23="No",0,1)</f>
        <v>0</v>
      </c>
      <c r="C23" s="2" cm="1">
        <f t="array" ref="C23">_xlfn.IFS(tips!C23="Thur",0,tips!C23="Fri",1,tips!C23="Sat",2,tips!C23="Sun",3)</f>
        <v>2</v>
      </c>
      <c r="D23" s="2">
        <f>IF(tips!D23="Dinner",0,1)</f>
        <v>0</v>
      </c>
      <c r="E23" s="2">
        <v>2</v>
      </c>
      <c r="F23" s="2">
        <v>20.29</v>
      </c>
      <c r="G23" s="14">
        <v>2.75</v>
      </c>
      <c r="I23" s="117"/>
      <c r="J23" s="117"/>
      <c r="K23" s="117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D23" s="23"/>
      <c r="AE23" s="23"/>
    </row>
    <row r="24" spans="1:31" x14ac:dyDescent="0.2">
      <c r="A24" s="2">
        <f>IF(tips!A24="Female",1,0)</f>
        <v>1</v>
      </c>
      <c r="B24" s="2">
        <f>IF(tips!B24="No",0,1)</f>
        <v>0</v>
      </c>
      <c r="C24" s="2" cm="1">
        <f t="array" ref="C24">_xlfn.IFS(tips!C24="Thur",0,tips!C24="Fri",1,tips!C24="Sat",2,tips!C24="Sun",3)</f>
        <v>2</v>
      </c>
      <c r="D24" s="2">
        <f>IF(tips!D24="Dinner",0,1)</f>
        <v>0</v>
      </c>
      <c r="E24" s="2">
        <v>2</v>
      </c>
      <c r="F24" s="2">
        <v>15.77</v>
      </c>
      <c r="G24" s="14">
        <v>2.23</v>
      </c>
      <c r="I24" s="117"/>
      <c r="J24" s="117"/>
      <c r="K24" s="117"/>
      <c r="L24" s="22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D24" s="23"/>
      <c r="AE24" s="23"/>
    </row>
    <row r="25" spans="1:31" x14ac:dyDescent="0.2">
      <c r="A25" s="2">
        <f>IF(tips!A25="Female",1,0)</f>
        <v>0</v>
      </c>
      <c r="B25" s="2">
        <f>IF(tips!B25="No",0,1)</f>
        <v>0</v>
      </c>
      <c r="C25" s="2" cm="1">
        <f t="array" ref="C25">_xlfn.IFS(tips!C25="Thur",0,tips!C25="Fri",1,tips!C25="Sat",2,tips!C25="Sun",3)</f>
        <v>2</v>
      </c>
      <c r="D25" s="2">
        <f>IF(tips!D25="Dinner",0,1)</f>
        <v>0</v>
      </c>
      <c r="E25" s="2">
        <v>4</v>
      </c>
      <c r="F25" s="2">
        <v>39.42</v>
      </c>
      <c r="G25" s="14">
        <v>7.58</v>
      </c>
      <c r="I25"/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D25" s="23"/>
      <c r="AE25" s="23"/>
    </row>
    <row r="26" spans="1:31" x14ac:dyDescent="0.2">
      <c r="A26" s="2">
        <f>IF(tips!A26="Female",1,0)</f>
        <v>0</v>
      </c>
      <c r="B26" s="2">
        <f>IF(tips!B26="No",0,1)</f>
        <v>0</v>
      </c>
      <c r="C26" s="2" cm="1">
        <f t="array" ref="C26">_xlfn.IFS(tips!C26="Thur",0,tips!C26="Fri",1,tips!C26="Sat",2,tips!C26="Sun",3)</f>
        <v>2</v>
      </c>
      <c r="D26" s="2">
        <f>IF(tips!D26="Dinner",0,1)</f>
        <v>0</v>
      </c>
      <c r="E26" s="2">
        <v>2</v>
      </c>
      <c r="F26" s="2">
        <v>19.82</v>
      </c>
      <c r="G26" s="14">
        <v>3.18</v>
      </c>
      <c r="I26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D26" s="23"/>
      <c r="AE26" s="23"/>
    </row>
    <row r="27" spans="1:31" x14ac:dyDescent="0.2">
      <c r="A27" s="2">
        <f>IF(tips!A27="Female",1,0)</f>
        <v>0</v>
      </c>
      <c r="B27" s="2">
        <f>IF(tips!B27="No",0,1)</f>
        <v>0</v>
      </c>
      <c r="C27" s="2" cm="1">
        <f t="array" ref="C27">_xlfn.IFS(tips!C27="Thur",0,tips!C27="Fri",1,tips!C27="Sat",2,tips!C27="Sun",3)</f>
        <v>2</v>
      </c>
      <c r="D27" s="2">
        <f>IF(tips!D27="Dinner",0,1)</f>
        <v>0</v>
      </c>
      <c r="E27" s="2">
        <v>4</v>
      </c>
      <c r="F27" s="2">
        <v>17.809999999999999</v>
      </c>
      <c r="G27" s="14">
        <v>2.34</v>
      </c>
      <c r="M27" s="26"/>
      <c r="N27" s="26"/>
      <c r="O27" s="26"/>
      <c r="P27" s="26"/>
      <c r="Q27" s="23"/>
      <c r="R27" s="26"/>
      <c r="S27" s="26"/>
      <c r="T27" s="23"/>
      <c r="U27" s="23"/>
      <c r="V27" s="23"/>
      <c r="W27" s="23"/>
      <c r="X27" s="23"/>
      <c r="Y27" s="23"/>
      <c r="Z27" s="23"/>
      <c r="AA27" s="23"/>
      <c r="AD27" s="23"/>
      <c r="AE27" s="23"/>
    </row>
    <row r="28" spans="1:31" x14ac:dyDescent="0.2">
      <c r="A28" s="2">
        <f>IF(tips!A28="Female",1,0)</f>
        <v>0</v>
      </c>
      <c r="B28" s="2">
        <f>IF(tips!B28="No",0,1)</f>
        <v>0</v>
      </c>
      <c r="C28" s="2" cm="1">
        <f t="array" ref="C28">_xlfn.IFS(tips!C28="Thur",0,tips!C28="Fri",1,tips!C28="Sat",2,tips!C28="Sun",3)</f>
        <v>2</v>
      </c>
      <c r="D28" s="2">
        <f>IF(tips!D28="Dinner",0,1)</f>
        <v>0</v>
      </c>
      <c r="E28" s="2">
        <v>2</v>
      </c>
      <c r="F28" s="2">
        <v>13.37</v>
      </c>
      <c r="G28" s="14">
        <v>2</v>
      </c>
      <c r="M28" s="23"/>
      <c r="N28" s="59"/>
      <c r="O28" s="59"/>
      <c r="P28" s="59"/>
      <c r="Q28" s="23"/>
      <c r="R28" s="35"/>
      <c r="S28" s="37"/>
      <c r="T28" s="23"/>
      <c r="U28" s="23"/>
      <c r="V28" s="23"/>
      <c r="W28" s="23"/>
      <c r="X28" s="23"/>
      <c r="Y28" s="23"/>
      <c r="Z28" s="23"/>
      <c r="AA28" s="23"/>
    </row>
    <row r="29" spans="1:31" x14ac:dyDescent="0.2">
      <c r="A29" s="2">
        <f>IF(tips!A29="Female",1,0)</f>
        <v>0</v>
      </c>
      <c r="B29" s="2">
        <f>IF(tips!B29="No",0,1)</f>
        <v>0</v>
      </c>
      <c r="C29" s="2" cm="1">
        <f t="array" ref="C29">_xlfn.IFS(tips!C29="Thur",0,tips!C29="Fri",1,tips!C29="Sat",2,tips!C29="Sun",3)</f>
        <v>2</v>
      </c>
      <c r="D29" s="2">
        <f>IF(tips!D29="Dinner",0,1)</f>
        <v>0</v>
      </c>
      <c r="E29" s="2">
        <v>2</v>
      </c>
      <c r="F29" s="2">
        <v>12.69</v>
      </c>
      <c r="G29" s="14">
        <v>2</v>
      </c>
      <c r="M29" s="23"/>
      <c r="N29" s="59"/>
      <c r="O29" s="59"/>
      <c r="P29" s="59"/>
      <c r="Q29" s="23"/>
      <c r="R29" s="35"/>
      <c r="S29" s="37"/>
      <c r="T29" s="23"/>
      <c r="U29" s="23"/>
      <c r="V29" s="23"/>
      <c r="W29" s="23"/>
      <c r="X29" s="23"/>
      <c r="Y29" s="23"/>
      <c r="Z29" s="23"/>
      <c r="AA29" s="23"/>
    </row>
    <row r="30" spans="1:31" x14ac:dyDescent="0.2">
      <c r="A30" s="2">
        <f>IF(tips!A30="Female",1,0)</f>
        <v>0</v>
      </c>
      <c r="B30" s="2">
        <f>IF(tips!B30="No",0,1)</f>
        <v>0</v>
      </c>
      <c r="C30" s="2" cm="1">
        <f t="array" ref="C30">_xlfn.IFS(tips!C30="Thur",0,tips!C30="Fri",1,tips!C30="Sat",2,tips!C30="Sun",3)</f>
        <v>2</v>
      </c>
      <c r="D30" s="2">
        <f>IF(tips!D30="Dinner",0,1)</f>
        <v>0</v>
      </c>
      <c r="E30" s="2">
        <v>2</v>
      </c>
      <c r="F30" s="2">
        <v>21.7</v>
      </c>
      <c r="G30" s="14">
        <v>4.3</v>
      </c>
      <c r="M30" s="23"/>
      <c r="N30" s="59"/>
      <c r="O30" s="59"/>
      <c r="P30" s="59"/>
      <c r="Q30" s="23"/>
      <c r="R30" s="35"/>
      <c r="S30" s="37"/>
      <c r="T30" s="23"/>
      <c r="U30" s="23"/>
      <c r="V30" s="23"/>
      <c r="W30" s="23"/>
      <c r="X30" s="23"/>
      <c r="Y30" s="23"/>
      <c r="Z30" s="23"/>
      <c r="AA30" s="23"/>
    </row>
    <row r="31" spans="1:31" x14ac:dyDescent="0.2">
      <c r="A31" s="2">
        <f>IF(tips!A31="Female",1,0)</f>
        <v>1</v>
      </c>
      <c r="B31" s="2">
        <f>IF(tips!B31="No",0,1)</f>
        <v>0</v>
      </c>
      <c r="C31" s="2" cm="1">
        <f t="array" ref="C31">_xlfn.IFS(tips!C31="Thur",0,tips!C31="Fri",1,tips!C31="Sat",2,tips!C31="Sun",3)</f>
        <v>2</v>
      </c>
      <c r="D31" s="2">
        <f>IF(tips!D31="Dinner",0,1)</f>
        <v>0</v>
      </c>
      <c r="E31" s="2">
        <v>2</v>
      </c>
      <c r="F31" s="2">
        <v>19.649999999999999</v>
      </c>
      <c r="G31" s="14">
        <v>3</v>
      </c>
      <c r="M31" s="23"/>
      <c r="N31" s="59"/>
      <c r="O31" s="59"/>
      <c r="P31" s="59"/>
      <c r="Q31" s="23"/>
      <c r="R31" s="35"/>
      <c r="S31" s="37"/>
      <c r="T31" s="23"/>
      <c r="U31" s="23"/>
      <c r="V31" s="23"/>
      <c r="W31" s="23"/>
      <c r="X31" s="23"/>
      <c r="Y31" s="23"/>
      <c r="Z31" s="23"/>
      <c r="AA31" s="23"/>
    </row>
    <row r="32" spans="1:31" x14ac:dyDescent="0.2">
      <c r="A32" s="2">
        <f>IF(tips!A32="Female",1,0)</f>
        <v>0</v>
      </c>
      <c r="B32" s="2">
        <f>IF(tips!B32="No",0,1)</f>
        <v>0</v>
      </c>
      <c r="C32" s="2" cm="1">
        <f t="array" ref="C32">_xlfn.IFS(tips!C32="Thur",0,tips!C32="Fri",1,tips!C32="Sat",2,tips!C32="Sun",3)</f>
        <v>2</v>
      </c>
      <c r="D32" s="2">
        <f>IF(tips!D32="Dinner",0,1)</f>
        <v>0</v>
      </c>
      <c r="E32" s="2">
        <v>2</v>
      </c>
      <c r="F32" s="2">
        <v>9.5500000000000007</v>
      </c>
      <c r="G32" s="14">
        <v>1.45</v>
      </c>
      <c r="M32" s="23"/>
      <c r="N32" s="59"/>
      <c r="O32" s="59"/>
      <c r="P32" s="59"/>
      <c r="Q32" s="23"/>
      <c r="R32" s="35"/>
      <c r="S32" s="37"/>
      <c r="T32" s="23"/>
      <c r="U32" s="23"/>
      <c r="V32" s="23"/>
      <c r="W32" s="23"/>
      <c r="X32" s="23"/>
      <c r="Y32" s="23"/>
      <c r="Z32" s="23"/>
      <c r="AA32" s="23"/>
    </row>
    <row r="33" spans="1:27" x14ac:dyDescent="0.2">
      <c r="A33" s="2">
        <f>IF(tips!A33="Female",1,0)</f>
        <v>0</v>
      </c>
      <c r="B33" s="2">
        <f>IF(tips!B33="No",0,1)</f>
        <v>0</v>
      </c>
      <c r="C33" s="2" cm="1">
        <f t="array" ref="C33">_xlfn.IFS(tips!C33="Thur",0,tips!C33="Fri",1,tips!C33="Sat",2,tips!C33="Sun",3)</f>
        <v>2</v>
      </c>
      <c r="D33" s="2">
        <f>IF(tips!D33="Dinner",0,1)</f>
        <v>0</v>
      </c>
      <c r="E33" s="2">
        <v>4</v>
      </c>
      <c r="F33" s="2">
        <v>18.350000000000001</v>
      </c>
      <c r="G33" s="14">
        <v>2.5</v>
      </c>
      <c r="M33" s="23"/>
      <c r="N33" s="59"/>
      <c r="O33" s="59"/>
      <c r="P33" s="59"/>
      <c r="Q33" s="23"/>
      <c r="R33" s="35"/>
      <c r="S33" s="37"/>
      <c r="T33" s="23"/>
      <c r="U33" s="23"/>
      <c r="V33" s="23"/>
      <c r="W33" s="23"/>
      <c r="X33" s="23"/>
      <c r="Y33" s="23"/>
      <c r="Z33" s="23"/>
      <c r="AA33" s="23"/>
    </row>
    <row r="34" spans="1:27" x14ac:dyDescent="0.2">
      <c r="A34" s="2">
        <f>IF(tips!A34="Female",1,0)</f>
        <v>1</v>
      </c>
      <c r="B34" s="2">
        <f>IF(tips!B34="No",0,1)</f>
        <v>0</v>
      </c>
      <c r="C34" s="2" cm="1">
        <f t="array" ref="C34">_xlfn.IFS(tips!C34="Thur",0,tips!C34="Fri",1,tips!C34="Sat",2,tips!C34="Sun",3)</f>
        <v>2</v>
      </c>
      <c r="D34" s="2">
        <f>IF(tips!D34="Dinner",0,1)</f>
        <v>0</v>
      </c>
      <c r="E34" s="2">
        <v>2</v>
      </c>
      <c r="F34" s="2">
        <v>15.06</v>
      </c>
      <c r="G34" s="14">
        <v>3</v>
      </c>
      <c r="M34" s="23"/>
      <c r="N34" s="59"/>
      <c r="O34" s="59"/>
      <c r="P34" s="59"/>
      <c r="Q34" s="23"/>
      <c r="R34" s="35"/>
      <c r="S34" s="37"/>
      <c r="T34" s="23"/>
      <c r="U34" s="23"/>
      <c r="V34" s="23"/>
      <c r="W34" s="23"/>
      <c r="X34" s="23"/>
      <c r="Y34" s="23"/>
      <c r="Z34" s="23"/>
      <c r="AA34" s="23"/>
    </row>
    <row r="35" spans="1:27" x14ac:dyDescent="0.2">
      <c r="A35" s="2">
        <f>IF(tips!A35="Female",1,0)</f>
        <v>1</v>
      </c>
      <c r="B35" s="2">
        <f>IF(tips!B35="No",0,1)</f>
        <v>0</v>
      </c>
      <c r="C35" s="2" cm="1">
        <f t="array" ref="C35">_xlfn.IFS(tips!C35="Thur",0,tips!C35="Fri",1,tips!C35="Sat",2,tips!C35="Sun",3)</f>
        <v>2</v>
      </c>
      <c r="D35" s="2">
        <f>IF(tips!D35="Dinner",0,1)</f>
        <v>0</v>
      </c>
      <c r="E35" s="2">
        <v>4</v>
      </c>
      <c r="F35" s="2">
        <v>20.69</v>
      </c>
      <c r="G35" s="14">
        <v>2.4500000000000002</v>
      </c>
      <c r="M35" s="23"/>
      <c r="N35" s="59"/>
      <c r="O35" s="59"/>
      <c r="P35" s="59"/>
      <c r="Q35" s="23"/>
      <c r="R35" s="35"/>
      <c r="S35" s="37"/>
      <c r="T35" s="23"/>
      <c r="U35" s="23"/>
      <c r="V35" s="23"/>
      <c r="W35" s="23"/>
      <c r="X35" s="23"/>
      <c r="Y35" s="23"/>
      <c r="Z35" s="23"/>
      <c r="AA35" s="23"/>
    </row>
    <row r="36" spans="1:27" x14ac:dyDescent="0.2">
      <c r="A36" s="2">
        <f>IF(tips!A36="Female",1,0)</f>
        <v>0</v>
      </c>
      <c r="B36" s="2">
        <f>IF(tips!B36="No",0,1)</f>
        <v>0</v>
      </c>
      <c r="C36" s="2" cm="1">
        <f t="array" ref="C36">_xlfn.IFS(tips!C36="Thur",0,tips!C36="Fri",1,tips!C36="Sat",2,tips!C36="Sun",3)</f>
        <v>2</v>
      </c>
      <c r="D36" s="2">
        <f>IF(tips!D36="Dinner",0,1)</f>
        <v>0</v>
      </c>
      <c r="E36" s="2">
        <v>2</v>
      </c>
      <c r="F36" s="2">
        <v>17.78</v>
      </c>
      <c r="G36" s="14">
        <v>3.27</v>
      </c>
      <c r="M36" s="23"/>
      <c r="N36" s="59"/>
      <c r="O36" s="59"/>
      <c r="P36" s="59"/>
      <c r="Q36" s="23"/>
      <c r="R36" s="35"/>
      <c r="S36" s="37"/>
      <c r="T36" s="23"/>
      <c r="U36" s="23"/>
      <c r="V36" s="23"/>
      <c r="W36" s="23"/>
      <c r="X36" s="23"/>
      <c r="Y36" s="23"/>
      <c r="Z36" s="23"/>
      <c r="AA36" s="23"/>
    </row>
    <row r="37" spans="1:27" x14ac:dyDescent="0.2">
      <c r="A37" s="2">
        <f>IF(tips!A37="Female",1,0)</f>
        <v>0</v>
      </c>
      <c r="B37" s="2">
        <f>IF(tips!B37="No",0,1)</f>
        <v>0</v>
      </c>
      <c r="C37" s="2" cm="1">
        <f t="array" ref="C37">_xlfn.IFS(tips!C37="Thur",0,tips!C37="Fri",1,tips!C37="Sat",2,tips!C37="Sun",3)</f>
        <v>2</v>
      </c>
      <c r="D37" s="2">
        <f>IF(tips!D37="Dinner",0,1)</f>
        <v>0</v>
      </c>
      <c r="E37" s="2">
        <v>3</v>
      </c>
      <c r="F37" s="2">
        <v>24.06</v>
      </c>
      <c r="G37" s="14">
        <v>3.6</v>
      </c>
      <c r="M37" s="23"/>
      <c r="N37" s="59"/>
      <c r="O37" s="59"/>
      <c r="P37" s="59"/>
      <c r="Q37" s="23"/>
      <c r="R37" s="35"/>
      <c r="S37" s="37"/>
      <c r="T37" s="23"/>
      <c r="U37" s="23"/>
      <c r="V37" s="23"/>
      <c r="W37" s="23"/>
      <c r="X37" s="23"/>
      <c r="Y37" s="23"/>
      <c r="Z37" s="23"/>
      <c r="AA37" s="23"/>
    </row>
    <row r="38" spans="1:27" x14ac:dyDescent="0.2">
      <c r="A38" s="2">
        <f>IF(tips!A38="Female",1,0)</f>
        <v>0</v>
      </c>
      <c r="B38" s="2">
        <f>IF(tips!B38="No",0,1)</f>
        <v>0</v>
      </c>
      <c r="C38" s="2" cm="1">
        <f t="array" ref="C38">_xlfn.IFS(tips!C38="Thur",0,tips!C38="Fri",1,tips!C38="Sat",2,tips!C38="Sun",3)</f>
        <v>2</v>
      </c>
      <c r="D38" s="2">
        <f>IF(tips!D38="Dinner",0,1)</f>
        <v>0</v>
      </c>
      <c r="E38" s="2">
        <v>3</v>
      </c>
      <c r="F38" s="2">
        <v>16.309999999999999</v>
      </c>
      <c r="G38" s="14">
        <v>2</v>
      </c>
      <c r="M38" s="23"/>
      <c r="N38" s="59"/>
      <c r="O38" s="59"/>
      <c r="P38" s="59"/>
      <c r="Q38" s="23"/>
      <c r="R38" s="35"/>
      <c r="S38" s="37"/>
      <c r="T38" s="23"/>
      <c r="U38" s="23"/>
      <c r="V38" s="23"/>
      <c r="W38" s="23"/>
      <c r="X38" s="23"/>
      <c r="Y38" s="23"/>
      <c r="Z38" s="23"/>
      <c r="AA38" s="23"/>
    </row>
    <row r="39" spans="1:27" x14ac:dyDescent="0.2">
      <c r="A39" s="2">
        <f>IF(tips!A39="Female",1,0)</f>
        <v>1</v>
      </c>
      <c r="B39" s="2">
        <f>IF(tips!B39="No",0,1)</f>
        <v>0</v>
      </c>
      <c r="C39" s="2" cm="1">
        <f t="array" ref="C39">_xlfn.IFS(tips!C39="Thur",0,tips!C39="Fri",1,tips!C39="Sat",2,tips!C39="Sun",3)</f>
        <v>2</v>
      </c>
      <c r="D39" s="2">
        <f>IF(tips!D39="Dinner",0,1)</f>
        <v>0</v>
      </c>
      <c r="E39" s="2">
        <v>3</v>
      </c>
      <c r="F39" s="2">
        <v>16.93</v>
      </c>
      <c r="G39" s="14">
        <v>3.07</v>
      </c>
      <c r="M39" s="23"/>
      <c r="N39" s="59"/>
      <c r="O39" s="59"/>
      <c r="P39" s="59"/>
      <c r="Q39" s="23"/>
      <c r="R39" s="35"/>
      <c r="S39" s="37"/>
      <c r="T39" s="23"/>
      <c r="U39" s="23"/>
      <c r="V39" s="23"/>
      <c r="W39" s="23"/>
      <c r="X39" s="23"/>
      <c r="Y39" s="23"/>
      <c r="Z39" s="23"/>
      <c r="AA39" s="23"/>
    </row>
    <row r="40" spans="1:27" x14ac:dyDescent="0.2">
      <c r="A40" s="2">
        <f>IF(tips!A40="Female",1,0)</f>
        <v>0</v>
      </c>
      <c r="B40" s="2">
        <f>IF(tips!B40="No",0,1)</f>
        <v>0</v>
      </c>
      <c r="C40" s="2" cm="1">
        <f t="array" ref="C40">_xlfn.IFS(tips!C40="Thur",0,tips!C40="Fri",1,tips!C40="Sat",2,tips!C40="Sun",3)</f>
        <v>2</v>
      </c>
      <c r="D40" s="2">
        <f>IF(tips!D40="Dinner",0,1)</f>
        <v>0</v>
      </c>
      <c r="E40" s="2">
        <v>3</v>
      </c>
      <c r="F40" s="2">
        <v>18.690000000000001</v>
      </c>
      <c r="G40" s="14">
        <v>2.31</v>
      </c>
      <c r="M40" s="23"/>
      <c r="N40" s="59"/>
      <c r="O40" s="59"/>
      <c r="P40" s="59"/>
      <c r="Q40" s="23"/>
      <c r="R40" s="35"/>
      <c r="S40" s="37"/>
      <c r="T40" s="23"/>
      <c r="U40" s="23"/>
      <c r="V40" s="23"/>
      <c r="W40" s="23"/>
      <c r="X40" s="23"/>
      <c r="Y40" s="23"/>
      <c r="Z40" s="23"/>
      <c r="AA40" s="23"/>
    </row>
    <row r="41" spans="1:27" x14ac:dyDescent="0.2">
      <c r="A41" s="2">
        <f>IF(tips!A41="Female",1,0)</f>
        <v>0</v>
      </c>
      <c r="B41" s="2">
        <f>IF(tips!B41="No",0,1)</f>
        <v>0</v>
      </c>
      <c r="C41" s="2" cm="1">
        <f t="array" ref="C41">_xlfn.IFS(tips!C41="Thur",0,tips!C41="Fri",1,tips!C41="Sat",2,tips!C41="Sun",3)</f>
        <v>2</v>
      </c>
      <c r="D41" s="2">
        <f>IF(tips!D41="Dinner",0,1)</f>
        <v>0</v>
      </c>
      <c r="E41" s="2">
        <v>3</v>
      </c>
      <c r="F41" s="2">
        <v>31.27</v>
      </c>
      <c r="G41" s="14">
        <v>5</v>
      </c>
      <c r="M41" s="23"/>
      <c r="N41" s="59"/>
      <c r="O41" s="59"/>
      <c r="P41" s="59"/>
      <c r="Q41" s="23"/>
      <c r="R41" s="35"/>
      <c r="S41" s="37"/>
      <c r="T41" s="23"/>
      <c r="U41" s="23"/>
      <c r="V41" s="23"/>
      <c r="W41" s="23"/>
      <c r="X41" s="23"/>
      <c r="Y41" s="23"/>
      <c r="Z41" s="23"/>
      <c r="AA41" s="23"/>
    </row>
    <row r="42" spans="1:27" x14ac:dyDescent="0.2">
      <c r="A42" s="2">
        <f>IF(tips!A42="Female",1,0)</f>
        <v>0</v>
      </c>
      <c r="B42" s="2">
        <f>IF(tips!B42="No",0,1)</f>
        <v>0</v>
      </c>
      <c r="C42" s="2" cm="1">
        <f t="array" ref="C42">_xlfn.IFS(tips!C42="Thur",0,tips!C42="Fri",1,tips!C42="Sat",2,tips!C42="Sun",3)</f>
        <v>2</v>
      </c>
      <c r="D42" s="2">
        <f>IF(tips!D42="Dinner",0,1)</f>
        <v>0</v>
      </c>
      <c r="E42" s="2">
        <v>3</v>
      </c>
      <c r="F42" s="2">
        <v>16.04</v>
      </c>
      <c r="G42" s="14">
        <v>2.2400000000000002</v>
      </c>
      <c r="M42" s="23"/>
      <c r="N42" s="59"/>
      <c r="O42" s="59"/>
      <c r="P42" s="59"/>
      <c r="Q42" s="23"/>
      <c r="R42" s="35"/>
      <c r="S42" s="37"/>
      <c r="T42" s="23"/>
      <c r="U42" s="23"/>
      <c r="V42" s="23"/>
      <c r="W42" s="23"/>
      <c r="X42" s="23"/>
      <c r="Y42" s="23"/>
      <c r="Z42" s="23"/>
      <c r="AA42" s="23"/>
    </row>
    <row r="43" spans="1:27" x14ac:dyDescent="0.2">
      <c r="A43" s="2">
        <f>IF(tips!A43="Female",1,0)</f>
        <v>0</v>
      </c>
      <c r="B43" s="2">
        <f>IF(tips!B43="No",0,1)</f>
        <v>0</v>
      </c>
      <c r="C43" s="2" cm="1">
        <f t="array" ref="C43">_xlfn.IFS(tips!C43="Thur",0,tips!C43="Fri",1,tips!C43="Sat",2,tips!C43="Sun",3)</f>
        <v>3</v>
      </c>
      <c r="D43" s="2">
        <f>IF(tips!D43="Dinner",0,1)</f>
        <v>0</v>
      </c>
      <c r="E43" s="2">
        <v>2</v>
      </c>
      <c r="F43" s="2">
        <v>17.46</v>
      </c>
      <c r="G43" s="14">
        <v>2.54</v>
      </c>
      <c r="M43" s="23"/>
      <c r="N43" s="59"/>
      <c r="O43" s="59"/>
      <c r="P43" s="59"/>
      <c r="Q43" s="23"/>
      <c r="R43" s="35"/>
      <c r="S43" s="37"/>
      <c r="T43" s="23"/>
      <c r="U43" s="23"/>
      <c r="V43" s="23"/>
      <c r="W43" s="23"/>
      <c r="X43" s="23"/>
      <c r="Y43" s="23"/>
      <c r="Z43" s="23"/>
      <c r="AA43" s="23"/>
    </row>
    <row r="44" spans="1:27" x14ac:dyDescent="0.2">
      <c r="A44" s="2">
        <f>IF(tips!A44="Female",1,0)</f>
        <v>0</v>
      </c>
      <c r="B44" s="2">
        <f>IF(tips!B44="No",0,1)</f>
        <v>0</v>
      </c>
      <c r="C44" s="2" cm="1">
        <f t="array" ref="C44">_xlfn.IFS(tips!C44="Thur",0,tips!C44="Fri",1,tips!C44="Sat",2,tips!C44="Sun",3)</f>
        <v>3</v>
      </c>
      <c r="D44" s="2">
        <f>IF(tips!D44="Dinner",0,1)</f>
        <v>0</v>
      </c>
      <c r="E44" s="2">
        <v>2</v>
      </c>
      <c r="F44" s="2">
        <v>13.94</v>
      </c>
      <c r="G44" s="14">
        <v>3.06</v>
      </c>
      <c r="M44" s="23"/>
      <c r="N44" s="59"/>
      <c r="O44" s="59"/>
      <c r="P44" s="59"/>
      <c r="Q44" s="23"/>
      <c r="R44" s="35"/>
      <c r="S44" s="37"/>
      <c r="T44" s="23"/>
      <c r="U44" s="23"/>
      <c r="V44" s="23"/>
      <c r="W44" s="23"/>
      <c r="X44" s="23"/>
      <c r="Y44" s="23"/>
      <c r="Z44" s="23"/>
      <c r="AA44" s="23"/>
    </row>
    <row r="45" spans="1:27" x14ac:dyDescent="0.2">
      <c r="A45" s="2">
        <f>IF(tips!A45="Female",1,0)</f>
        <v>0</v>
      </c>
      <c r="B45" s="2">
        <f>IF(tips!B45="No",0,1)</f>
        <v>0</v>
      </c>
      <c r="C45" s="2" cm="1">
        <f t="array" ref="C45">_xlfn.IFS(tips!C45="Thur",0,tips!C45="Fri",1,tips!C45="Sat",2,tips!C45="Sun",3)</f>
        <v>3</v>
      </c>
      <c r="D45" s="2">
        <f>IF(tips!D45="Dinner",0,1)</f>
        <v>0</v>
      </c>
      <c r="E45" s="2">
        <v>2</v>
      </c>
      <c r="F45" s="2">
        <v>9.68</v>
      </c>
      <c r="G45" s="14">
        <v>1.32</v>
      </c>
      <c r="M45" s="23"/>
      <c r="N45" s="59"/>
      <c r="O45" s="59"/>
      <c r="P45" s="59"/>
      <c r="Q45" s="23"/>
      <c r="R45" s="35"/>
      <c r="S45" s="37"/>
      <c r="T45" s="23"/>
      <c r="U45" s="23"/>
      <c r="V45" s="23"/>
      <c r="W45" s="23"/>
      <c r="X45" s="23"/>
      <c r="Y45" s="23"/>
      <c r="Z45" s="23"/>
      <c r="AA45" s="23"/>
    </row>
    <row r="46" spans="1:27" ht="16" x14ac:dyDescent="0.2">
      <c r="A46" s="2">
        <f>IF(tips!A46="Female",1,0)</f>
        <v>0</v>
      </c>
      <c r="B46" s="2">
        <f>IF(tips!B46="No",0,1)</f>
        <v>0</v>
      </c>
      <c r="C46" s="2" cm="1">
        <f t="array" ref="C46">_xlfn.IFS(tips!C46="Thur",0,tips!C46="Fri",1,tips!C46="Sat",2,tips!C46="Sun",3)</f>
        <v>3</v>
      </c>
      <c r="D46" s="2">
        <f>IF(tips!D46="Dinner",0,1)</f>
        <v>0</v>
      </c>
      <c r="E46" s="2">
        <v>4</v>
      </c>
      <c r="F46" s="2">
        <v>30.4</v>
      </c>
      <c r="G46" s="14">
        <v>5.6</v>
      </c>
      <c r="M46" s="23"/>
      <c r="N46" s="59"/>
      <c r="O46" s="59"/>
      <c r="P46" s="59"/>
      <c r="Q46" s="23"/>
      <c r="R46" s="35"/>
      <c r="S46" s="37"/>
      <c r="T46" s="23"/>
      <c r="U46" s="23"/>
      <c r="V46" s="57"/>
      <c r="W46" s="58"/>
      <c r="X46" s="23"/>
      <c r="Y46" s="23"/>
      <c r="Z46" s="23"/>
      <c r="AA46" s="23"/>
    </row>
    <row r="47" spans="1:27" x14ac:dyDescent="0.2">
      <c r="A47" s="2">
        <f>IF(tips!A47="Female",1,0)</f>
        <v>0</v>
      </c>
      <c r="B47" s="2">
        <f>IF(tips!B47="No",0,1)</f>
        <v>0</v>
      </c>
      <c r="C47" s="2" cm="1">
        <f t="array" ref="C47">_xlfn.IFS(tips!C47="Thur",0,tips!C47="Fri",1,tips!C47="Sat",2,tips!C47="Sun",3)</f>
        <v>3</v>
      </c>
      <c r="D47" s="2">
        <f>IF(tips!D47="Dinner",0,1)</f>
        <v>0</v>
      </c>
      <c r="E47" s="2">
        <v>2</v>
      </c>
      <c r="F47" s="2">
        <v>18.29</v>
      </c>
      <c r="G47" s="14">
        <v>3</v>
      </c>
      <c r="M47" s="23"/>
      <c r="N47" s="59"/>
      <c r="O47" s="59"/>
      <c r="P47" s="59"/>
      <c r="Q47" s="23"/>
      <c r="R47" s="35"/>
      <c r="S47" s="37"/>
      <c r="T47" s="23"/>
      <c r="U47" s="23"/>
      <c r="V47" s="23"/>
      <c r="W47" s="23"/>
      <c r="X47" s="23"/>
      <c r="Y47" s="23"/>
      <c r="Z47" s="23"/>
      <c r="AA47" s="23"/>
    </row>
    <row r="48" spans="1:27" x14ac:dyDescent="0.2">
      <c r="A48" s="2">
        <f>IF(tips!A48="Female",1,0)</f>
        <v>0</v>
      </c>
      <c r="B48" s="2">
        <f>IF(tips!B48="No",0,1)</f>
        <v>0</v>
      </c>
      <c r="C48" s="2" cm="1">
        <f t="array" ref="C48">_xlfn.IFS(tips!C48="Thur",0,tips!C48="Fri",1,tips!C48="Sat",2,tips!C48="Sun",3)</f>
        <v>3</v>
      </c>
      <c r="D48" s="2">
        <f>IF(tips!D48="Dinner",0,1)</f>
        <v>0</v>
      </c>
      <c r="E48" s="2">
        <v>2</v>
      </c>
      <c r="F48" s="2">
        <v>22.23</v>
      </c>
      <c r="G48" s="14">
        <v>5</v>
      </c>
      <c r="M48" s="23"/>
      <c r="N48" s="59"/>
      <c r="O48" s="59"/>
      <c r="P48" s="59"/>
      <c r="Q48" s="23"/>
      <c r="R48" s="35"/>
      <c r="S48" s="37"/>
      <c r="T48" s="23"/>
      <c r="U48" s="23"/>
      <c r="V48" s="23"/>
      <c r="W48" s="23"/>
      <c r="X48" s="23"/>
      <c r="Y48" s="23"/>
      <c r="Z48" s="23"/>
      <c r="AA48" s="23"/>
    </row>
    <row r="49" spans="1:27" x14ac:dyDescent="0.2">
      <c r="A49" s="2">
        <f>IF(tips!A49="Female",1,0)</f>
        <v>0</v>
      </c>
      <c r="B49" s="2">
        <f>IF(tips!B49="No",0,1)</f>
        <v>0</v>
      </c>
      <c r="C49" s="2" cm="1">
        <f t="array" ref="C49">_xlfn.IFS(tips!C49="Thur",0,tips!C49="Fri",1,tips!C49="Sat",2,tips!C49="Sun",3)</f>
        <v>3</v>
      </c>
      <c r="D49" s="2">
        <f>IF(tips!D49="Dinner",0,1)</f>
        <v>0</v>
      </c>
      <c r="E49" s="2">
        <v>4</v>
      </c>
      <c r="F49" s="2">
        <v>32.4</v>
      </c>
      <c r="G49" s="14">
        <v>6</v>
      </c>
      <c r="M49" s="23"/>
      <c r="N49" s="59"/>
      <c r="O49" s="59"/>
      <c r="P49" s="59"/>
      <c r="Q49" s="23"/>
      <c r="R49" s="35"/>
      <c r="S49" s="37"/>
      <c r="T49" s="23"/>
      <c r="U49" s="23"/>
      <c r="V49" s="23"/>
      <c r="W49" s="23"/>
      <c r="X49" s="23"/>
      <c r="Y49" s="23"/>
      <c r="Z49" s="23"/>
      <c r="AA49" s="23"/>
    </row>
    <row r="50" spans="1:27" x14ac:dyDescent="0.2">
      <c r="A50" s="2">
        <f>IF(tips!A50="Female",1,0)</f>
        <v>0</v>
      </c>
      <c r="B50" s="2">
        <f>IF(tips!B50="No",0,1)</f>
        <v>0</v>
      </c>
      <c r="C50" s="2" cm="1">
        <f t="array" ref="C50">_xlfn.IFS(tips!C50="Thur",0,tips!C50="Fri",1,tips!C50="Sat",2,tips!C50="Sun",3)</f>
        <v>3</v>
      </c>
      <c r="D50" s="2">
        <f>IF(tips!D50="Dinner",0,1)</f>
        <v>0</v>
      </c>
      <c r="E50" s="2">
        <v>3</v>
      </c>
      <c r="F50" s="2">
        <v>28.55</v>
      </c>
      <c r="G50" s="14">
        <v>2.0499999999999998</v>
      </c>
      <c r="M50" s="23"/>
      <c r="N50" s="59"/>
      <c r="O50" s="59"/>
      <c r="P50" s="59"/>
      <c r="Q50" s="23"/>
      <c r="R50" s="35"/>
      <c r="S50" s="37"/>
      <c r="T50" s="23"/>
      <c r="U50" s="23"/>
      <c r="V50" s="23"/>
      <c r="W50" s="23"/>
      <c r="X50" s="23"/>
      <c r="Y50" s="23"/>
      <c r="Z50" s="23"/>
      <c r="AA50" s="23"/>
    </row>
    <row r="51" spans="1:27" x14ac:dyDescent="0.2">
      <c r="A51" s="2">
        <f>IF(tips!A51="Female",1,0)</f>
        <v>0</v>
      </c>
      <c r="B51" s="2">
        <f>IF(tips!B51="No",0,1)</f>
        <v>0</v>
      </c>
      <c r="C51" s="2" cm="1">
        <f t="array" ref="C51">_xlfn.IFS(tips!C51="Thur",0,tips!C51="Fri",1,tips!C51="Sat",2,tips!C51="Sun",3)</f>
        <v>3</v>
      </c>
      <c r="D51" s="2">
        <f>IF(tips!D51="Dinner",0,1)</f>
        <v>0</v>
      </c>
      <c r="E51" s="2">
        <v>2</v>
      </c>
      <c r="F51" s="2">
        <v>18.04</v>
      </c>
      <c r="G51" s="14">
        <v>3</v>
      </c>
      <c r="M51" s="23"/>
      <c r="N51" s="59"/>
      <c r="O51" s="59"/>
      <c r="P51" s="59"/>
      <c r="Q51" s="23"/>
      <c r="R51" s="35"/>
      <c r="S51" s="37"/>
      <c r="T51" s="23"/>
      <c r="U51" s="23"/>
      <c r="V51" s="23"/>
      <c r="W51" s="23"/>
      <c r="X51" s="23"/>
      <c r="Y51" s="23"/>
      <c r="Z51" s="23"/>
      <c r="AA51" s="23"/>
    </row>
    <row r="52" spans="1:27" x14ac:dyDescent="0.2">
      <c r="A52" s="2">
        <f>IF(tips!A52="Female",1,0)</f>
        <v>0</v>
      </c>
      <c r="B52" s="2">
        <f>IF(tips!B52="No",0,1)</f>
        <v>0</v>
      </c>
      <c r="C52" s="2" cm="1">
        <f t="array" ref="C52">_xlfn.IFS(tips!C52="Thur",0,tips!C52="Fri",1,tips!C52="Sat",2,tips!C52="Sun",3)</f>
        <v>3</v>
      </c>
      <c r="D52" s="2">
        <f>IF(tips!D52="Dinner",0,1)</f>
        <v>0</v>
      </c>
      <c r="E52" s="2">
        <v>2</v>
      </c>
      <c r="F52" s="2">
        <v>12.54</v>
      </c>
      <c r="G52" s="14">
        <v>2.5</v>
      </c>
      <c r="M52" s="23"/>
      <c r="N52" s="59"/>
      <c r="O52" s="59"/>
      <c r="P52" s="59"/>
      <c r="Q52" s="23"/>
      <c r="R52" s="35"/>
      <c r="S52" s="37"/>
      <c r="T52" s="23"/>
      <c r="U52" s="23"/>
      <c r="V52" s="23"/>
      <c r="W52" s="23"/>
      <c r="X52" s="23"/>
      <c r="Y52" s="23"/>
      <c r="Z52" s="23"/>
      <c r="AA52" s="23"/>
    </row>
    <row r="53" spans="1:27" x14ac:dyDescent="0.2">
      <c r="A53" s="2">
        <f>IF(tips!A53="Female",1,0)</f>
        <v>1</v>
      </c>
      <c r="B53" s="2">
        <f>IF(tips!B53="No",0,1)</f>
        <v>0</v>
      </c>
      <c r="C53" s="2" cm="1">
        <f t="array" ref="C53">_xlfn.IFS(tips!C53="Thur",0,tips!C53="Fri",1,tips!C53="Sat",2,tips!C53="Sun",3)</f>
        <v>3</v>
      </c>
      <c r="D53" s="2">
        <f>IF(tips!D53="Dinner",0,1)</f>
        <v>0</v>
      </c>
      <c r="E53" s="2">
        <v>2</v>
      </c>
      <c r="F53" s="2">
        <v>10.29</v>
      </c>
      <c r="G53" s="14">
        <v>2.6</v>
      </c>
      <c r="M53" s="23"/>
      <c r="N53" s="59"/>
      <c r="O53" s="59"/>
      <c r="P53" s="59"/>
      <c r="Q53" s="23"/>
      <c r="R53" s="35"/>
      <c r="S53" s="37"/>
      <c r="T53" s="23"/>
      <c r="U53" s="23"/>
      <c r="V53" s="23"/>
      <c r="W53" s="23"/>
      <c r="X53" s="23"/>
      <c r="Y53" s="23"/>
      <c r="Z53" s="23"/>
      <c r="AA53" s="23"/>
    </row>
    <row r="54" spans="1:27" x14ac:dyDescent="0.2">
      <c r="A54" s="2">
        <f>IF(tips!A54="Female",1,0)</f>
        <v>1</v>
      </c>
      <c r="B54" s="2">
        <f>IF(tips!B54="No",0,1)</f>
        <v>0</v>
      </c>
      <c r="C54" s="2" cm="1">
        <f t="array" ref="C54">_xlfn.IFS(tips!C54="Thur",0,tips!C54="Fri",1,tips!C54="Sat",2,tips!C54="Sun",3)</f>
        <v>3</v>
      </c>
      <c r="D54" s="2">
        <f>IF(tips!D54="Dinner",0,1)</f>
        <v>0</v>
      </c>
      <c r="E54" s="2">
        <v>4</v>
      </c>
      <c r="F54" s="2">
        <v>34.81</v>
      </c>
      <c r="G54" s="14">
        <v>5.2</v>
      </c>
      <c r="M54" s="23"/>
      <c r="N54" s="59"/>
      <c r="O54" s="59"/>
      <c r="P54" s="59"/>
      <c r="Q54" s="23"/>
      <c r="R54" s="35"/>
      <c r="S54" s="37"/>
      <c r="T54" s="23"/>
      <c r="U54" s="23"/>
      <c r="V54" s="23"/>
      <c r="W54" s="23"/>
      <c r="X54" s="23"/>
      <c r="Y54" s="23"/>
      <c r="Z54" s="23"/>
      <c r="AA54" s="23"/>
    </row>
    <row r="55" spans="1:27" x14ac:dyDescent="0.2">
      <c r="A55" s="2">
        <f>IF(tips!A55="Female",1,0)</f>
        <v>0</v>
      </c>
      <c r="B55" s="2">
        <f>IF(tips!B55="No",0,1)</f>
        <v>0</v>
      </c>
      <c r="C55" s="2" cm="1">
        <f t="array" ref="C55">_xlfn.IFS(tips!C55="Thur",0,tips!C55="Fri",1,tips!C55="Sat",2,tips!C55="Sun",3)</f>
        <v>3</v>
      </c>
      <c r="D55" s="2">
        <f>IF(tips!D55="Dinner",0,1)</f>
        <v>0</v>
      </c>
      <c r="E55" s="2">
        <v>2</v>
      </c>
      <c r="F55" s="2">
        <v>9.94</v>
      </c>
      <c r="G55" s="14">
        <v>1.56</v>
      </c>
      <c r="M55" s="23"/>
      <c r="N55" s="59"/>
      <c r="O55" s="59"/>
      <c r="P55" s="59"/>
      <c r="Q55" s="23"/>
      <c r="R55" s="35"/>
      <c r="S55" s="37"/>
      <c r="T55" s="23"/>
      <c r="U55" s="23"/>
      <c r="V55" s="23"/>
      <c r="W55" s="23"/>
      <c r="X55" s="23"/>
      <c r="Y55" s="23"/>
      <c r="Z55" s="23"/>
      <c r="AA55" s="23"/>
    </row>
    <row r="56" spans="1:27" x14ac:dyDescent="0.2">
      <c r="A56" s="2">
        <f>IF(tips!A56="Female",1,0)</f>
        <v>0</v>
      </c>
      <c r="B56" s="2">
        <f>IF(tips!B56="No",0,1)</f>
        <v>0</v>
      </c>
      <c r="C56" s="2" cm="1">
        <f t="array" ref="C56">_xlfn.IFS(tips!C56="Thur",0,tips!C56="Fri",1,tips!C56="Sat",2,tips!C56="Sun",3)</f>
        <v>3</v>
      </c>
      <c r="D56" s="2">
        <f>IF(tips!D56="Dinner",0,1)</f>
        <v>0</v>
      </c>
      <c r="E56" s="2">
        <v>4</v>
      </c>
      <c r="F56" s="2">
        <v>25.56</v>
      </c>
      <c r="G56" s="14">
        <v>4.34</v>
      </c>
      <c r="M56" s="23"/>
      <c r="N56" s="59"/>
      <c r="O56" s="59"/>
      <c r="P56" s="59"/>
      <c r="Q56" s="23"/>
      <c r="R56" s="35"/>
      <c r="S56" s="37"/>
      <c r="T56" s="23"/>
      <c r="U56" s="23"/>
      <c r="V56" s="23"/>
      <c r="W56" s="23"/>
      <c r="X56" s="23"/>
      <c r="Y56" s="23"/>
      <c r="Z56" s="23"/>
      <c r="AA56" s="23"/>
    </row>
    <row r="57" spans="1:27" x14ac:dyDescent="0.2">
      <c r="A57" s="2">
        <f>IF(tips!A57="Female",1,0)</f>
        <v>0</v>
      </c>
      <c r="B57" s="2">
        <f>IF(tips!B57="No",0,1)</f>
        <v>0</v>
      </c>
      <c r="C57" s="2" cm="1">
        <f t="array" ref="C57">_xlfn.IFS(tips!C57="Thur",0,tips!C57="Fri",1,tips!C57="Sat",2,tips!C57="Sun",3)</f>
        <v>3</v>
      </c>
      <c r="D57" s="2">
        <f>IF(tips!D57="Dinner",0,1)</f>
        <v>0</v>
      </c>
      <c r="E57" s="2">
        <v>2</v>
      </c>
      <c r="F57" s="2">
        <v>19.489999999999998</v>
      </c>
      <c r="G57" s="14">
        <v>3.51</v>
      </c>
      <c r="M57" s="23"/>
      <c r="N57" s="59"/>
      <c r="O57" s="59"/>
      <c r="P57" s="59"/>
      <c r="Q57" s="23"/>
      <c r="R57" s="35"/>
      <c r="S57" s="37"/>
      <c r="T57" s="23"/>
      <c r="U57" s="23"/>
      <c r="V57" s="23"/>
      <c r="W57" s="23"/>
      <c r="X57" s="23"/>
      <c r="Y57" s="23"/>
      <c r="Z57" s="23"/>
      <c r="AA57" s="23"/>
    </row>
    <row r="58" spans="1:27" x14ac:dyDescent="0.2">
      <c r="A58" s="2">
        <f>IF(tips!A58="Female",1,0)</f>
        <v>0</v>
      </c>
      <c r="B58" s="2">
        <f>IF(tips!B58="No",0,1)</f>
        <v>1</v>
      </c>
      <c r="C58" s="2" cm="1">
        <f t="array" ref="C58">_xlfn.IFS(tips!C58="Thur",0,tips!C58="Fri",1,tips!C58="Sat",2,tips!C58="Sun",3)</f>
        <v>2</v>
      </c>
      <c r="D58" s="2">
        <f>IF(tips!D58="Dinner",0,1)</f>
        <v>0</v>
      </c>
      <c r="E58" s="2">
        <v>4</v>
      </c>
      <c r="F58" s="2">
        <v>38.01</v>
      </c>
      <c r="G58" s="14">
        <v>3</v>
      </c>
      <c r="M58" s="23"/>
      <c r="N58" s="59"/>
      <c r="O58" s="59"/>
      <c r="P58" s="59"/>
      <c r="Q58" s="23"/>
      <c r="R58" s="35"/>
      <c r="S58" s="37"/>
      <c r="T58" s="23"/>
      <c r="U58" s="23"/>
      <c r="V58" s="23"/>
      <c r="W58" s="23"/>
      <c r="X58" s="23"/>
      <c r="Y58" s="23"/>
      <c r="Z58" s="23"/>
      <c r="AA58" s="23"/>
    </row>
    <row r="59" spans="1:27" x14ac:dyDescent="0.2">
      <c r="A59" s="2">
        <f>IF(tips!A59="Female",1,0)</f>
        <v>1</v>
      </c>
      <c r="B59" s="2">
        <f>IF(tips!B59="No",0,1)</f>
        <v>0</v>
      </c>
      <c r="C59" s="2" cm="1">
        <f t="array" ref="C59">_xlfn.IFS(tips!C59="Thur",0,tips!C59="Fri",1,tips!C59="Sat",2,tips!C59="Sun",3)</f>
        <v>2</v>
      </c>
      <c r="D59" s="2">
        <f>IF(tips!D59="Dinner",0,1)</f>
        <v>0</v>
      </c>
      <c r="E59" s="2">
        <v>2</v>
      </c>
      <c r="F59" s="2">
        <v>26.41</v>
      </c>
      <c r="G59" s="14">
        <v>1.5</v>
      </c>
      <c r="M59" s="23"/>
      <c r="N59" s="59"/>
      <c r="O59" s="59"/>
      <c r="P59" s="59"/>
      <c r="Q59" s="23"/>
      <c r="R59" s="35"/>
      <c r="S59" s="37"/>
      <c r="T59" s="23"/>
      <c r="U59" s="23"/>
      <c r="V59" s="23"/>
      <c r="W59" s="23"/>
      <c r="X59" s="23"/>
      <c r="Y59" s="23"/>
      <c r="Z59" s="23"/>
      <c r="AA59" s="23"/>
    </row>
    <row r="60" spans="1:27" x14ac:dyDescent="0.2">
      <c r="A60" s="2">
        <f>IF(tips!A60="Female",1,0)</f>
        <v>0</v>
      </c>
      <c r="B60" s="2">
        <f>IF(tips!B60="No",0,1)</f>
        <v>1</v>
      </c>
      <c r="C60" s="2" cm="1">
        <f t="array" ref="C60">_xlfn.IFS(tips!C60="Thur",0,tips!C60="Fri",1,tips!C60="Sat",2,tips!C60="Sun",3)</f>
        <v>2</v>
      </c>
      <c r="D60" s="2">
        <f>IF(tips!D60="Dinner",0,1)</f>
        <v>0</v>
      </c>
      <c r="E60" s="2">
        <v>2</v>
      </c>
      <c r="F60" s="2">
        <v>11.24</v>
      </c>
      <c r="G60" s="14">
        <v>1.76</v>
      </c>
      <c r="M60" s="23"/>
      <c r="N60" s="59"/>
      <c r="O60" s="59"/>
      <c r="P60" s="59"/>
      <c r="Q60" s="23"/>
      <c r="R60" s="35"/>
      <c r="S60" s="37"/>
      <c r="T60" s="23"/>
      <c r="U60" s="23"/>
      <c r="V60" s="23"/>
      <c r="W60" s="23"/>
      <c r="X60" s="23"/>
      <c r="Y60" s="23"/>
      <c r="Z60" s="23"/>
      <c r="AA60" s="23"/>
    </row>
    <row r="61" spans="1:27" x14ac:dyDescent="0.2">
      <c r="A61" s="2">
        <f>IF(tips!A61="Female",1,0)</f>
        <v>0</v>
      </c>
      <c r="B61" s="2">
        <f>IF(tips!B61="No",0,1)</f>
        <v>0</v>
      </c>
      <c r="C61" s="2" cm="1">
        <f t="array" ref="C61">_xlfn.IFS(tips!C61="Thur",0,tips!C61="Fri",1,tips!C61="Sat",2,tips!C61="Sun",3)</f>
        <v>2</v>
      </c>
      <c r="D61" s="2">
        <f>IF(tips!D61="Dinner",0,1)</f>
        <v>0</v>
      </c>
      <c r="E61" s="2">
        <v>4</v>
      </c>
      <c r="F61" s="2">
        <v>48.27</v>
      </c>
      <c r="G61" s="14">
        <v>6.73</v>
      </c>
      <c r="M61" s="23"/>
      <c r="N61" s="59"/>
      <c r="O61" s="59"/>
      <c r="P61" s="59"/>
      <c r="Q61" s="23"/>
      <c r="R61" s="35"/>
      <c r="S61" s="37"/>
      <c r="T61" s="23"/>
      <c r="U61" s="23"/>
      <c r="V61" s="23"/>
      <c r="W61" s="23"/>
      <c r="X61" s="23"/>
      <c r="Y61" s="23"/>
      <c r="Z61" s="23"/>
      <c r="AA61" s="23"/>
    </row>
    <row r="62" spans="1:27" x14ac:dyDescent="0.2">
      <c r="A62" s="2">
        <f>IF(tips!A62="Female",1,0)</f>
        <v>0</v>
      </c>
      <c r="B62" s="2">
        <f>IF(tips!B62="No",0,1)</f>
        <v>1</v>
      </c>
      <c r="C62" s="2" cm="1">
        <f t="array" ref="C62">_xlfn.IFS(tips!C62="Thur",0,tips!C62="Fri",1,tips!C62="Sat",2,tips!C62="Sun",3)</f>
        <v>2</v>
      </c>
      <c r="D62" s="2">
        <f>IF(tips!D62="Dinner",0,1)</f>
        <v>0</v>
      </c>
      <c r="E62" s="2">
        <v>2</v>
      </c>
      <c r="F62" s="2">
        <v>20.29</v>
      </c>
      <c r="G62" s="14">
        <v>3.21</v>
      </c>
      <c r="M62" s="23"/>
      <c r="N62" s="59"/>
      <c r="O62" s="59"/>
      <c r="P62" s="59"/>
      <c r="Q62" s="23"/>
      <c r="R62" s="35"/>
      <c r="S62" s="37"/>
      <c r="T62" s="23"/>
      <c r="U62" s="23"/>
      <c r="V62" s="23"/>
      <c r="W62" s="23"/>
      <c r="X62" s="23"/>
      <c r="Y62" s="23"/>
      <c r="Z62" s="23"/>
      <c r="AA62" s="23"/>
    </row>
    <row r="63" spans="1:27" x14ac:dyDescent="0.2">
      <c r="A63" s="2">
        <f>IF(tips!A63="Female",1,0)</f>
        <v>0</v>
      </c>
      <c r="B63" s="2">
        <f>IF(tips!B63="No",0,1)</f>
        <v>1</v>
      </c>
      <c r="C63" s="2" cm="1">
        <f t="array" ref="C63">_xlfn.IFS(tips!C63="Thur",0,tips!C63="Fri",1,tips!C63="Sat",2,tips!C63="Sun",3)</f>
        <v>2</v>
      </c>
      <c r="D63" s="2">
        <f>IF(tips!D63="Dinner",0,1)</f>
        <v>0</v>
      </c>
      <c r="E63" s="2">
        <v>2</v>
      </c>
      <c r="F63" s="2">
        <v>13.81</v>
      </c>
      <c r="G63" s="14">
        <v>2</v>
      </c>
      <c r="M63" s="23"/>
      <c r="N63" s="59"/>
      <c r="O63" s="59"/>
      <c r="P63" s="59"/>
      <c r="Q63" s="23"/>
      <c r="R63" s="35"/>
      <c r="S63" s="37"/>
      <c r="T63" s="23"/>
      <c r="U63" s="23"/>
      <c r="V63" s="23"/>
      <c r="W63" s="23"/>
      <c r="X63" s="23"/>
      <c r="Y63" s="23"/>
      <c r="Z63" s="23"/>
      <c r="AA63" s="23"/>
    </row>
    <row r="64" spans="1:27" x14ac:dyDescent="0.2">
      <c r="A64" s="2">
        <f>IF(tips!A64="Female",1,0)</f>
        <v>0</v>
      </c>
      <c r="B64" s="2">
        <f>IF(tips!B64="No",0,1)</f>
        <v>1</v>
      </c>
      <c r="C64" s="2" cm="1">
        <f t="array" ref="C64">_xlfn.IFS(tips!C64="Thur",0,tips!C64="Fri",1,tips!C64="Sat",2,tips!C64="Sun",3)</f>
        <v>2</v>
      </c>
      <c r="D64" s="2">
        <f>IF(tips!D64="Dinner",0,1)</f>
        <v>0</v>
      </c>
      <c r="E64" s="2">
        <v>2</v>
      </c>
      <c r="F64" s="2">
        <v>11.02</v>
      </c>
      <c r="G64" s="14">
        <v>1.98</v>
      </c>
      <c r="M64" s="23"/>
      <c r="N64" s="59"/>
      <c r="O64" s="59"/>
      <c r="P64" s="59"/>
      <c r="Q64" s="23"/>
      <c r="R64" s="35"/>
      <c r="S64" s="37"/>
      <c r="T64" s="23"/>
      <c r="U64" s="23"/>
      <c r="V64" s="23"/>
      <c r="W64" s="23"/>
      <c r="X64" s="23"/>
      <c r="Y64" s="23"/>
      <c r="Z64" s="23"/>
      <c r="AA64" s="23"/>
    </row>
    <row r="65" spans="1:27" x14ac:dyDescent="0.2">
      <c r="A65" s="2">
        <f>IF(tips!A65="Female",1,0)</f>
        <v>0</v>
      </c>
      <c r="B65" s="2">
        <f>IF(tips!B65="No",0,1)</f>
        <v>1</v>
      </c>
      <c r="C65" s="2" cm="1">
        <f t="array" ref="C65">_xlfn.IFS(tips!C65="Thur",0,tips!C65="Fri",1,tips!C65="Sat",2,tips!C65="Sun",3)</f>
        <v>2</v>
      </c>
      <c r="D65" s="2">
        <f>IF(tips!D65="Dinner",0,1)</f>
        <v>0</v>
      </c>
      <c r="E65" s="2">
        <v>4</v>
      </c>
      <c r="F65" s="2">
        <v>18.29</v>
      </c>
      <c r="G65" s="14">
        <v>3.76</v>
      </c>
      <c r="M65" s="23"/>
      <c r="N65" s="59"/>
      <c r="O65" s="59"/>
      <c r="P65" s="59"/>
      <c r="Q65" s="23"/>
      <c r="R65" s="35"/>
      <c r="S65" s="37"/>
      <c r="T65" s="23"/>
      <c r="U65" s="23"/>
      <c r="V65" s="23"/>
      <c r="W65" s="23"/>
      <c r="X65" s="23"/>
      <c r="Y65" s="23"/>
      <c r="Z65" s="23"/>
      <c r="AA65" s="23"/>
    </row>
    <row r="66" spans="1:27" x14ac:dyDescent="0.2">
      <c r="A66" s="2">
        <f>IF(tips!A66="Female",1,0)</f>
        <v>0</v>
      </c>
      <c r="B66" s="2">
        <f>IF(tips!B66="No",0,1)</f>
        <v>0</v>
      </c>
      <c r="C66" s="2" cm="1">
        <f t="array" ref="C66">_xlfn.IFS(tips!C66="Thur",0,tips!C66="Fri",1,tips!C66="Sat",2,tips!C66="Sun",3)</f>
        <v>2</v>
      </c>
      <c r="D66" s="2">
        <f>IF(tips!D66="Dinner",0,1)</f>
        <v>0</v>
      </c>
      <c r="E66" s="2">
        <v>3</v>
      </c>
      <c r="F66" s="2">
        <v>17.59</v>
      </c>
      <c r="G66" s="14">
        <v>2.64</v>
      </c>
      <c r="M66" s="23"/>
      <c r="N66" s="59"/>
      <c r="O66" s="59"/>
      <c r="P66" s="59"/>
      <c r="Q66" s="23"/>
      <c r="R66" s="35"/>
      <c r="S66" s="37"/>
      <c r="T66" s="23"/>
      <c r="U66" s="23"/>
      <c r="V66" s="23"/>
      <c r="W66" s="23"/>
      <c r="X66" s="23"/>
      <c r="Y66" s="23"/>
      <c r="Z66" s="23"/>
      <c r="AA66" s="23"/>
    </row>
    <row r="67" spans="1:27" x14ac:dyDescent="0.2">
      <c r="A67" s="2">
        <f>IF(tips!A67="Female",1,0)</f>
        <v>0</v>
      </c>
      <c r="B67" s="2">
        <f>IF(tips!B67="No",0,1)</f>
        <v>0</v>
      </c>
      <c r="C67" s="2" cm="1">
        <f t="array" ref="C67">_xlfn.IFS(tips!C67="Thur",0,tips!C67="Fri",1,tips!C67="Sat",2,tips!C67="Sun",3)</f>
        <v>2</v>
      </c>
      <c r="D67" s="2">
        <f>IF(tips!D67="Dinner",0,1)</f>
        <v>0</v>
      </c>
      <c r="E67" s="2">
        <v>3</v>
      </c>
      <c r="F67" s="2">
        <v>20.079999999999998</v>
      </c>
      <c r="G67" s="14">
        <v>3.15</v>
      </c>
      <c r="M67" s="23"/>
      <c r="N67" s="59"/>
      <c r="O67" s="59"/>
      <c r="P67" s="59"/>
      <c r="Q67" s="23"/>
      <c r="R67" s="35"/>
      <c r="S67" s="37"/>
      <c r="T67" s="23"/>
      <c r="U67" s="23"/>
      <c r="V67" s="23"/>
      <c r="W67" s="23"/>
      <c r="X67" s="23"/>
      <c r="Y67" s="23"/>
      <c r="Z67" s="23"/>
      <c r="AA67" s="23"/>
    </row>
    <row r="68" spans="1:27" x14ac:dyDescent="0.2">
      <c r="A68" s="2">
        <f>IF(tips!A68="Female",1,0)</f>
        <v>1</v>
      </c>
      <c r="B68" s="2">
        <f>IF(tips!B68="No",0,1)</f>
        <v>0</v>
      </c>
      <c r="C68" s="2" cm="1">
        <f t="array" ref="C68">_xlfn.IFS(tips!C68="Thur",0,tips!C68="Fri",1,tips!C68="Sat",2,tips!C68="Sun",3)</f>
        <v>2</v>
      </c>
      <c r="D68" s="2">
        <f>IF(tips!D68="Dinner",0,1)</f>
        <v>0</v>
      </c>
      <c r="E68" s="2">
        <v>2</v>
      </c>
      <c r="F68" s="2">
        <v>16.45</v>
      </c>
      <c r="G68" s="14">
        <v>2.4700000000000002</v>
      </c>
      <c r="M68" s="23"/>
      <c r="N68" s="59"/>
      <c r="O68" s="59"/>
      <c r="P68" s="59"/>
      <c r="Q68" s="23"/>
      <c r="R68" s="35"/>
      <c r="S68" s="37"/>
      <c r="T68" s="23"/>
      <c r="U68" s="23"/>
      <c r="V68" s="23"/>
      <c r="W68" s="23"/>
      <c r="X68" s="23"/>
      <c r="Y68" s="23"/>
      <c r="Z68" s="23"/>
      <c r="AA68" s="23"/>
    </row>
    <row r="69" spans="1:27" x14ac:dyDescent="0.2">
      <c r="A69" s="2">
        <f>IF(tips!A69="Female",1,0)</f>
        <v>1</v>
      </c>
      <c r="B69" s="2">
        <f>IF(tips!B69="No",0,1)</f>
        <v>1</v>
      </c>
      <c r="C69" s="2" cm="1">
        <f t="array" ref="C69">_xlfn.IFS(tips!C69="Thur",0,tips!C69="Fri",1,tips!C69="Sat",2,tips!C69="Sun",3)</f>
        <v>2</v>
      </c>
      <c r="D69" s="2">
        <f>IF(tips!D69="Dinner",0,1)</f>
        <v>0</v>
      </c>
      <c r="E69" s="2">
        <v>1</v>
      </c>
      <c r="F69" s="2">
        <v>3.07</v>
      </c>
      <c r="G69" s="14">
        <v>1</v>
      </c>
      <c r="M69" s="23"/>
      <c r="N69" s="59"/>
      <c r="O69" s="59"/>
      <c r="P69" s="59"/>
      <c r="Q69" s="23"/>
      <c r="R69" s="35"/>
      <c r="S69" s="37"/>
      <c r="T69" s="23"/>
      <c r="U69" s="23"/>
      <c r="V69" s="23"/>
      <c r="W69" s="23"/>
      <c r="X69" s="23"/>
      <c r="Y69" s="23"/>
      <c r="Z69" s="23"/>
      <c r="AA69" s="23"/>
    </row>
    <row r="70" spans="1:27" x14ac:dyDescent="0.2">
      <c r="A70" s="2">
        <f>IF(tips!A70="Female",1,0)</f>
        <v>0</v>
      </c>
      <c r="B70" s="2">
        <f>IF(tips!B70="No",0,1)</f>
        <v>0</v>
      </c>
      <c r="C70" s="2" cm="1">
        <f t="array" ref="C70">_xlfn.IFS(tips!C70="Thur",0,tips!C70="Fri",1,tips!C70="Sat",2,tips!C70="Sun",3)</f>
        <v>2</v>
      </c>
      <c r="D70" s="2">
        <f>IF(tips!D70="Dinner",0,1)</f>
        <v>0</v>
      </c>
      <c r="E70" s="2">
        <v>2</v>
      </c>
      <c r="F70" s="2">
        <v>20.23</v>
      </c>
      <c r="G70" s="14">
        <v>2.0099999999999998</v>
      </c>
      <c r="M70" s="23"/>
      <c r="N70" s="59"/>
      <c r="O70" s="59"/>
      <c r="P70" s="59"/>
      <c r="Q70" s="23"/>
      <c r="R70" s="35"/>
      <c r="S70" s="37"/>
      <c r="T70" s="23"/>
      <c r="U70" s="23"/>
      <c r="V70" s="23"/>
      <c r="W70" s="23"/>
      <c r="X70" s="23"/>
      <c r="Y70" s="23"/>
      <c r="Z70" s="23"/>
      <c r="AA70" s="23"/>
    </row>
    <row r="71" spans="1:27" x14ac:dyDescent="0.2">
      <c r="A71" s="2">
        <f>IF(tips!A71="Female",1,0)</f>
        <v>0</v>
      </c>
      <c r="B71" s="2">
        <f>IF(tips!B71="No",0,1)</f>
        <v>1</v>
      </c>
      <c r="C71" s="2" cm="1">
        <f t="array" ref="C71">_xlfn.IFS(tips!C71="Thur",0,tips!C71="Fri",1,tips!C71="Sat",2,tips!C71="Sun",3)</f>
        <v>2</v>
      </c>
      <c r="D71" s="2">
        <f>IF(tips!D71="Dinner",0,1)</f>
        <v>0</v>
      </c>
      <c r="E71" s="2">
        <v>2</v>
      </c>
      <c r="F71" s="2">
        <v>15.01</v>
      </c>
      <c r="G71" s="14">
        <v>2.09</v>
      </c>
      <c r="M71" s="23"/>
      <c r="N71" s="59"/>
      <c r="O71" s="59"/>
      <c r="P71" s="59"/>
      <c r="Q71" s="23"/>
      <c r="R71" s="35"/>
      <c r="S71" s="37"/>
      <c r="T71" s="23"/>
      <c r="U71" s="23"/>
      <c r="V71" s="23"/>
      <c r="W71" s="23"/>
      <c r="X71" s="23"/>
      <c r="Y71" s="23"/>
      <c r="Z71" s="23"/>
      <c r="AA71" s="23"/>
    </row>
    <row r="72" spans="1:27" x14ac:dyDescent="0.2">
      <c r="A72" s="2">
        <f>IF(tips!A72="Female",1,0)</f>
        <v>0</v>
      </c>
      <c r="B72" s="2">
        <f>IF(tips!B72="No",0,1)</f>
        <v>0</v>
      </c>
      <c r="C72" s="2" cm="1">
        <f t="array" ref="C72">_xlfn.IFS(tips!C72="Thur",0,tips!C72="Fri",1,tips!C72="Sat",2,tips!C72="Sun",3)</f>
        <v>2</v>
      </c>
      <c r="D72" s="2">
        <f>IF(tips!D72="Dinner",0,1)</f>
        <v>0</v>
      </c>
      <c r="E72" s="2">
        <v>2</v>
      </c>
      <c r="F72" s="2">
        <v>12.02</v>
      </c>
      <c r="G72" s="14">
        <v>1.97</v>
      </c>
      <c r="M72" s="23"/>
      <c r="N72" s="59"/>
      <c r="O72" s="59"/>
      <c r="P72" s="59"/>
      <c r="Q72" s="23"/>
      <c r="R72" s="35"/>
      <c r="S72" s="37"/>
      <c r="T72" s="23"/>
      <c r="U72" s="23"/>
      <c r="V72" s="23"/>
      <c r="W72" s="23"/>
      <c r="X72" s="23"/>
      <c r="Y72" s="23"/>
      <c r="Z72" s="23"/>
      <c r="AA72" s="23"/>
    </row>
    <row r="73" spans="1:27" x14ac:dyDescent="0.2">
      <c r="A73" s="2">
        <f>IF(tips!A73="Female",1,0)</f>
        <v>1</v>
      </c>
      <c r="B73" s="2">
        <f>IF(tips!B73="No",0,1)</f>
        <v>0</v>
      </c>
      <c r="C73" s="2" cm="1">
        <f t="array" ref="C73">_xlfn.IFS(tips!C73="Thur",0,tips!C73="Fri",1,tips!C73="Sat",2,tips!C73="Sun",3)</f>
        <v>2</v>
      </c>
      <c r="D73" s="2">
        <f>IF(tips!D73="Dinner",0,1)</f>
        <v>0</v>
      </c>
      <c r="E73" s="2">
        <v>3</v>
      </c>
      <c r="F73" s="2">
        <v>17.07</v>
      </c>
      <c r="G73" s="14">
        <v>3</v>
      </c>
      <c r="M73" s="23"/>
      <c r="N73" s="59"/>
      <c r="O73" s="59"/>
      <c r="P73" s="59"/>
      <c r="Q73" s="23"/>
      <c r="R73" s="35"/>
      <c r="S73" s="37"/>
      <c r="T73" s="23"/>
      <c r="U73" s="23"/>
      <c r="V73" s="23"/>
      <c r="W73" s="23"/>
      <c r="X73" s="23"/>
      <c r="Y73" s="23"/>
      <c r="Z73" s="23"/>
      <c r="AA73" s="23"/>
    </row>
    <row r="74" spans="1:27" x14ac:dyDescent="0.2">
      <c r="A74" s="2">
        <f>IF(tips!A74="Female",1,0)</f>
        <v>1</v>
      </c>
      <c r="B74" s="2">
        <f>IF(tips!B74="No",0,1)</f>
        <v>1</v>
      </c>
      <c r="C74" s="2" cm="1">
        <f t="array" ref="C74">_xlfn.IFS(tips!C74="Thur",0,tips!C74="Fri",1,tips!C74="Sat",2,tips!C74="Sun",3)</f>
        <v>2</v>
      </c>
      <c r="D74" s="2">
        <f>IF(tips!D74="Dinner",0,1)</f>
        <v>0</v>
      </c>
      <c r="E74" s="2">
        <v>2</v>
      </c>
      <c r="F74" s="2">
        <v>26.86</v>
      </c>
      <c r="G74" s="14">
        <v>3.14</v>
      </c>
      <c r="M74" s="23"/>
      <c r="N74" s="59"/>
      <c r="O74" s="59"/>
      <c r="P74" s="59"/>
      <c r="Q74" s="23"/>
      <c r="R74" s="35"/>
      <c r="S74" s="37"/>
      <c r="T74" s="23"/>
      <c r="U74" s="23"/>
      <c r="V74" s="23"/>
      <c r="W74" s="23"/>
      <c r="X74" s="23"/>
      <c r="Y74" s="23"/>
      <c r="Z74" s="23"/>
      <c r="AA74" s="23"/>
    </row>
    <row r="75" spans="1:27" x14ac:dyDescent="0.2">
      <c r="A75" s="2">
        <f>IF(tips!A75="Female",1,0)</f>
        <v>1</v>
      </c>
      <c r="B75" s="2">
        <f>IF(tips!B75="No",0,1)</f>
        <v>1</v>
      </c>
      <c r="C75" s="2" cm="1">
        <f t="array" ref="C75">_xlfn.IFS(tips!C75="Thur",0,tips!C75="Fri",1,tips!C75="Sat",2,tips!C75="Sun",3)</f>
        <v>2</v>
      </c>
      <c r="D75" s="2">
        <f>IF(tips!D75="Dinner",0,1)</f>
        <v>0</v>
      </c>
      <c r="E75" s="2">
        <v>2</v>
      </c>
      <c r="F75" s="2">
        <v>25.28</v>
      </c>
      <c r="G75" s="14">
        <v>5</v>
      </c>
      <c r="M75" s="23"/>
      <c r="N75" s="59"/>
      <c r="O75" s="59"/>
      <c r="P75" s="59"/>
      <c r="Q75" s="23"/>
      <c r="R75" s="35"/>
      <c r="S75" s="37"/>
      <c r="T75" s="23"/>
      <c r="U75" s="23"/>
      <c r="V75" s="23"/>
      <c r="W75" s="23"/>
      <c r="X75" s="23"/>
      <c r="Y75" s="23"/>
      <c r="Z75" s="23"/>
      <c r="AA75" s="23"/>
    </row>
    <row r="76" spans="1:27" x14ac:dyDescent="0.2">
      <c r="A76" s="2">
        <f>IF(tips!A76="Female",1,0)</f>
        <v>1</v>
      </c>
      <c r="B76" s="2">
        <f>IF(tips!B76="No",0,1)</f>
        <v>0</v>
      </c>
      <c r="C76" s="2" cm="1">
        <f t="array" ref="C76">_xlfn.IFS(tips!C76="Thur",0,tips!C76="Fri",1,tips!C76="Sat",2,tips!C76="Sun",3)</f>
        <v>2</v>
      </c>
      <c r="D76" s="2">
        <f>IF(tips!D76="Dinner",0,1)</f>
        <v>0</v>
      </c>
      <c r="E76" s="2">
        <v>2</v>
      </c>
      <c r="F76" s="2">
        <v>14.73</v>
      </c>
      <c r="G76" s="14">
        <v>2.2000000000000002</v>
      </c>
      <c r="M76" s="23"/>
      <c r="N76" s="59"/>
      <c r="O76" s="59"/>
      <c r="P76" s="59"/>
      <c r="Q76" s="23"/>
      <c r="R76" s="35"/>
      <c r="S76" s="37"/>
      <c r="T76" s="23"/>
      <c r="U76" s="23"/>
      <c r="V76" s="23"/>
      <c r="W76" s="23"/>
      <c r="X76" s="23"/>
      <c r="Y76" s="23"/>
      <c r="Z76" s="23"/>
      <c r="AA76" s="23"/>
    </row>
    <row r="77" spans="1:27" x14ac:dyDescent="0.2">
      <c r="A77" s="2">
        <f>IF(tips!A77="Female",1,0)</f>
        <v>0</v>
      </c>
      <c r="B77" s="2">
        <f>IF(tips!B77="No",0,1)</f>
        <v>0</v>
      </c>
      <c r="C77" s="2" cm="1">
        <f t="array" ref="C77">_xlfn.IFS(tips!C77="Thur",0,tips!C77="Fri",1,tips!C77="Sat",2,tips!C77="Sun",3)</f>
        <v>2</v>
      </c>
      <c r="D77" s="2">
        <f>IF(tips!D77="Dinner",0,1)</f>
        <v>0</v>
      </c>
      <c r="E77" s="2">
        <v>2</v>
      </c>
      <c r="F77" s="2">
        <v>10.51</v>
      </c>
      <c r="G77" s="14">
        <v>1.25</v>
      </c>
      <c r="M77" s="23"/>
      <c r="N77" s="59"/>
      <c r="O77" s="59"/>
      <c r="P77" s="59"/>
      <c r="Q77" s="23"/>
      <c r="R77" s="35"/>
      <c r="S77" s="37"/>
      <c r="T77" s="23"/>
      <c r="U77" s="23"/>
      <c r="V77" s="23"/>
      <c r="W77" s="23"/>
      <c r="X77" s="23"/>
      <c r="Y77" s="23"/>
      <c r="Z77" s="23"/>
      <c r="AA77" s="23"/>
    </row>
    <row r="78" spans="1:27" x14ac:dyDescent="0.2">
      <c r="A78" s="2">
        <f>IF(tips!A78="Female",1,0)</f>
        <v>0</v>
      </c>
      <c r="B78" s="2">
        <f>IF(tips!B78="No",0,1)</f>
        <v>1</v>
      </c>
      <c r="C78" s="2" cm="1">
        <f t="array" ref="C78">_xlfn.IFS(tips!C78="Thur",0,tips!C78="Fri",1,tips!C78="Sat",2,tips!C78="Sun",3)</f>
        <v>2</v>
      </c>
      <c r="D78" s="2">
        <f>IF(tips!D78="Dinner",0,1)</f>
        <v>0</v>
      </c>
      <c r="E78" s="2">
        <v>2</v>
      </c>
      <c r="F78" s="2">
        <v>17.920000000000002</v>
      </c>
      <c r="G78" s="14">
        <v>3.08</v>
      </c>
      <c r="M78" s="23"/>
      <c r="N78" s="59"/>
      <c r="O78" s="59"/>
      <c r="P78" s="59"/>
      <c r="Q78" s="23"/>
      <c r="R78" s="35"/>
      <c r="S78" s="37"/>
      <c r="T78" s="23"/>
      <c r="U78" s="23"/>
      <c r="V78" s="23"/>
      <c r="W78" s="23"/>
      <c r="X78" s="23"/>
      <c r="Y78" s="23"/>
      <c r="Z78" s="23"/>
      <c r="AA78" s="23"/>
    </row>
    <row r="79" spans="1:27" x14ac:dyDescent="0.2">
      <c r="A79" s="2">
        <f>IF(tips!A79="Female",1,0)</f>
        <v>0</v>
      </c>
      <c r="B79" s="2">
        <f>IF(tips!B79="No",0,1)</f>
        <v>0</v>
      </c>
      <c r="C79" s="2" cm="1">
        <f t="array" ref="C79">_xlfn.IFS(tips!C79="Thur",0,tips!C79="Fri",1,tips!C79="Sat",2,tips!C79="Sun",3)</f>
        <v>0</v>
      </c>
      <c r="D79" s="2">
        <f>IF(tips!D79="Dinner",0,1)</f>
        <v>1</v>
      </c>
      <c r="E79" s="2">
        <v>4</v>
      </c>
      <c r="F79" s="2">
        <v>27.2</v>
      </c>
      <c r="G79" s="14">
        <v>4</v>
      </c>
      <c r="M79" s="23"/>
      <c r="N79" s="59"/>
      <c r="O79" s="59"/>
      <c r="P79" s="59"/>
      <c r="Q79" s="23"/>
      <c r="R79" s="35"/>
      <c r="S79" s="37"/>
      <c r="T79" s="23"/>
      <c r="U79" s="23"/>
      <c r="V79" s="23"/>
      <c r="W79" s="23"/>
      <c r="X79" s="23"/>
      <c r="Y79" s="23"/>
      <c r="Z79" s="23"/>
      <c r="AA79" s="23"/>
    </row>
    <row r="80" spans="1:27" x14ac:dyDescent="0.2">
      <c r="A80" s="2">
        <f>IF(tips!A80="Female",1,0)</f>
        <v>0</v>
      </c>
      <c r="B80" s="2">
        <f>IF(tips!B80="No",0,1)</f>
        <v>0</v>
      </c>
      <c r="C80" s="2" cm="1">
        <f t="array" ref="C80">_xlfn.IFS(tips!C80="Thur",0,tips!C80="Fri",1,tips!C80="Sat",2,tips!C80="Sun",3)</f>
        <v>0</v>
      </c>
      <c r="D80" s="2">
        <f>IF(tips!D80="Dinner",0,1)</f>
        <v>1</v>
      </c>
      <c r="E80" s="2">
        <v>2</v>
      </c>
      <c r="F80" s="2">
        <v>22.76</v>
      </c>
      <c r="G80" s="14">
        <v>3</v>
      </c>
      <c r="M80" s="23"/>
      <c r="N80" s="59"/>
      <c r="O80" s="59"/>
      <c r="P80" s="59"/>
      <c r="Q80" s="23"/>
      <c r="R80" s="35"/>
      <c r="S80" s="37"/>
      <c r="T80" s="23"/>
      <c r="U80" s="23"/>
      <c r="V80" s="23"/>
      <c r="W80" s="23"/>
      <c r="X80" s="23"/>
      <c r="Y80" s="23"/>
      <c r="Z80" s="23"/>
      <c r="AA80" s="23"/>
    </row>
    <row r="81" spans="1:27" x14ac:dyDescent="0.2">
      <c r="A81" s="2">
        <f>IF(tips!A81="Female",1,0)</f>
        <v>0</v>
      </c>
      <c r="B81" s="2">
        <f>IF(tips!B81="No",0,1)</f>
        <v>0</v>
      </c>
      <c r="C81" s="2" cm="1">
        <f t="array" ref="C81">_xlfn.IFS(tips!C81="Thur",0,tips!C81="Fri",1,tips!C81="Sat",2,tips!C81="Sun",3)</f>
        <v>0</v>
      </c>
      <c r="D81" s="2">
        <f>IF(tips!D81="Dinner",0,1)</f>
        <v>1</v>
      </c>
      <c r="E81" s="2">
        <v>2</v>
      </c>
      <c r="F81" s="2">
        <v>17.29</v>
      </c>
      <c r="G81" s="14">
        <v>2.71</v>
      </c>
      <c r="M81" s="23"/>
      <c r="N81" s="59"/>
      <c r="O81" s="59"/>
      <c r="P81" s="59"/>
      <c r="Q81" s="23"/>
      <c r="R81" s="35"/>
      <c r="S81" s="37"/>
      <c r="T81" s="23"/>
      <c r="U81" s="23"/>
      <c r="V81" s="23"/>
      <c r="W81" s="23"/>
      <c r="X81" s="23"/>
      <c r="Y81" s="23"/>
      <c r="Z81" s="23"/>
      <c r="AA81" s="23"/>
    </row>
    <row r="82" spans="1:27" x14ac:dyDescent="0.2">
      <c r="A82" s="2">
        <f>IF(tips!A82="Female",1,0)</f>
        <v>0</v>
      </c>
      <c r="B82" s="2">
        <f>IF(tips!B82="No",0,1)</f>
        <v>1</v>
      </c>
      <c r="C82" s="2" cm="1">
        <f t="array" ref="C82">_xlfn.IFS(tips!C82="Thur",0,tips!C82="Fri",1,tips!C82="Sat",2,tips!C82="Sun",3)</f>
        <v>0</v>
      </c>
      <c r="D82" s="2">
        <f>IF(tips!D82="Dinner",0,1)</f>
        <v>1</v>
      </c>
      <c r="E82" s="2">
        <v>2</v>
      </c>
      <c r="F82" s="2">
        <v>19.440000000000001</v>
      </c>
      <c r="G82" s="14">
        <v>3</v>
      </c>
      <c r="M82" s="23"/>
      <c r="N82" s="59"/>
      <c r="O82" s="59"/>
      <c r="P82" s="59"/>
      <c r="Q82" s="23"/>
      <c r="R82" s="35"/>
      <c r="S82" s="37"/>
      <c r="T82" s="23"/>
      <c r="U82" s="23"/>
      <c r="V82" s="23"/>
      <c r="W82" s="23"/>
      <c r="X82" s="23"/>
      <c r="Y82" s="23"/>
      <c r="Z82" s="23"/>
      <c r="AA82" s="23"/>
    </row>
    <row r="83" spans="1:27" x14ac:dyDescent="0.2">
      <c r="A83" s="2">
        <f>IF(tips!A83="Female",1,0)</f>
        <v>0</v>
      </c>
      <c r="B83" s="2">
        <f>IF(tips!B83="No",0,1)</f>
        <v>0</v>
      </c>
      <c r="C83" s="2" cm="1">
        <f t="array" ref="C83">_xlfn.IFS(tips!C83="Thur",0,tips!C83="Fri",1,tips!C83="Sat",2,tips!C83="Sun",3)</f>
        <v>0</v>
      </c>
      <c r="D83" s="2">
        <f>IF(tips!D83="Dinner",0,1)</f>
        <v>1</v>
      </c>
      <c r="E83" s="2">
        <v>2</v>
      </c>
      <c r="F83" s="2">
        <v>16.66</v>
      </c>
      <c r="G83" s="14">
        <v>3.4</v>
      </c>
      <c r="M83" s="23"/>
      <c r="N83" s="59"/>
      <c r="O83" s="59"/>
      <c r="P83" s="59"/>
      <c r="Q83" s="23"/>
      <c r="R83" s="35"/>
      <c r="S83" s="37"/>
      <c r="T83" s="23"/>
      <c r="U83" s="23"/>
      <c r="V83" s="23"/>
      <c r="W83" s="23"/>
      <c r="X83" s="23"/>
      <c r="Y83" s="23"/>
      <c r="Z83" s="23"/>
      <c r="AA83" s="23"/>
    </row>
    <row r="84" spans="1:27" x14ac:dyDescent="0.2">
      <c r="A84" s="2">
        <f>IF(tips!A84="Female",1,0)</f>
        <v>1</v>
      </c>
      <c r="B84" s="2">
        <f>IF(tips!B84="No",0,1)</f>
        <v>0</v>
      </c>
      <c r="C84" s="2" cm="1">
        <f t="array" ref="C84">_xlfn.IFS(tips!C84="Thur",0,tips!C84="Fri",1,tips!C84="Sat",2,tips!C84="Sun",3)</f>
        <v>0</v>
      </c>
      <c r="D84" s="2">
        <f>IF(tips!D84="Dinner",0,1)</f>
        <v>1</v>
      </c>
      <c r="E84" s="2">
        <v>1</v>
      </c>
      <c r="F84" s="2">
        <v>10.07</v>
      </c>
      <c r="G84" s="14">
        <v>1.83</v>
      </c>
      <c r="M84" s="23"/>
      <c r="N84" s="59"/>
      <c r="O84" s="59"/>
      <c r="P84" s="59"/>
      <c r="Q84" s="23"/>
      <c r="R84" s="35"/>
      <c r="S84" s="37"/>
      <c r="T84" s="23"/>
      <c r="U84" s="23"/>
      <c r="V84" s="23"/>
      <c r="W84" s="23"/>
      <c r="X84" s="23"/>
      <c r="Y84" s="23"/>
      <c r="Z84" s="23"/>
      <c r="AA84" s="23"/>
    </row>
    <row r="85" spans="1:27" x14ac:dyDescent="0.2">
      <c r="A85" s="2">
        <f>IF(tips!A85="Female",1,0)</f>
        <v>0</v>
      </c>
      <c r="B85" s="2">
        <f>IF(tips!B85="No",0,1)</f>
        <v>1</v>
      </c>
      <c r="C85" s="2" cm="1">
        <f t="array" ref="C85">_xlfn.IFS(tips!C85="Thur",0,tips!C85="Fri",1,tips!C85="Sat",2,tips!C85="Sun",3)</f>
        <v>0</v>
      </c>
      <c r="D85" s="2">
        <f>IF(tips!D85="Dinner",0,1)</f>
        <v>1</v>
      </c>
      <c r="E85" s="2">
        <v>2</v>
      </c>
      <c r="F85" s="2">
        <v>32.68</v>
      </c>
      <c r="G85" s="14">
        <v>5</v>
      </c>
      <c r="M85" s="23"/>
      <c r="N85" s="59"/>
      <c r="O85" s="59"/>
      <c r="P85" s="59"/>
      <c r="Q85" s="23"/>
      <c r="R85" s="35"/>
      <c r="S85" s="37"/>
      <c r="T85" s="23"/>
      <c r="U85" s="23"/>
      <c r="V85" s="23"/>
      <c r="W85" s="23"/>
      <c r="X85" s="23"/>
      <c r="Y85" s="23"/>
      <c r="Z85" s="23"/>
      <c r="AA85" s="23"/>
    </row>
    <row r="86" spans="1:27" x14ac:dyDescent="0.2">
      <c r="A86" s="2">
        <f>IF(tips!A86="Female",1,0)</f>
        <v>0</v>
      </c>
      <c r="B86" s="2">
        <f>IF(tips!B86="No",0,1)</f>
        <v>0</v>
      </c>
      <c r="C86" s="2" cm="1">
        <f t="array" ref="C86">_xlfn.IFS(tips!C86="Thur",0,tips!C86="Fri",1,tips!C86="Sat",2,tips!C86="Sun",3)</f>
        <v>0</v>
      </c>
      <c r="D86" s="2">
        <f>IF(tips!D86="Dinner",0,1)</f>
        <v>1</v>
      </c>
      <c r="E86" s="2">
        <v>2</v>
      </c>
      <c r="F86" s="2">
        <v>15.98</v>
      </c>
      <c r="G86" s="14">
        <v>2.0299999999999998</v>
      </c>
      <c r="M86" s="23"/>
      <c r="N86" s="59"/>
      <c r="O86" s="59"/>
      <c r="P86" s="59"/>
      <c r="Q86" s="23"/>
      <c r="R86" s="35"/>
      <c r="S86" s="37"/>
      <c r="T86" s="23"/>
      <c r="U86" s="23"/>
      <c r="V86" s="23"/>
      <c r="W86" s="23"/>
      <c r="X86" s="23"/>
      <c r="Y86" s="23"/>
      <c r="Z86" s="23"/>
      <c r="AA86" s="23"/>
    </row>
    <row r="87" spans="1:27" x14ac:dyDescent="0.2">
      <c r="A87" s="2">
        <f>IF(tips!A87="Female",1,0)</f>
        <v>1</v>
      </c>
      <c r="B87" s="2">
        <f>IF(tips!B87="No",0,1)</f>
        <v>0</v>
      </c>
      <c r="C87" s="2" cm="1">
        <f t="array" ref="C87">_xlfn.IFS(tips!C87="Thur",0,tips!C87="Fri",1,tips!C87="Sat",2,tips!C87="Sun",3)</f>
        <v>0</v>
      </c>
      <c r="D87" s="2">
        <f>IF(tips!D87="Dinner",0,1)</f>
        <v>1</v>
      </c>
      <c r="E87" s="2">
        <v>4</v>
      </c>
      <c r="F87" s="2">
        <v>34.83</v>
      </c>
      <c r="G87" s="14">
        <v>5.17</v>
      </c>
      <c r="M87" s="23"/>
      <c r="N87" s="59"/>
      <c r="O87" s="59"/>
      <c r="P87" s="59"/>
      <c r="Q87" s="23"/>
      <c r="R87" s="35"/>
      <c r="S87" s="37"/>
      <c r="T87" s="23"/>
      <c r="U87" s="23"/>
      <c r="V87" s="23"/>
      <c r="W87" s="23"/>
      <c r="X87" s="23"/>
      <c r="Y87" s="23"/>
      <c r="Z87" s="23"/>
      <c r="AA87" s="23"/>
    </row>
    <row r="88" spans="1:27" x14ac:dyDescent="0.2">
      <c r="A88" s="2">
        <f>IF(tips!A88="Female",1,0)</f>
        <v>0</v>
      </c>
      <c r="B88" s="2">
        <f>IF(tips!B88="No",0,1)</f>
        <v>0</v>
      </c>
      <c r="C88" s="2" cm="1">
        <f t="array" ref="C88">_xlfn.IFS(tips!C88="Thur",0,tips!C88="Fri",1,tips!C88="Sat",2,tips!C88="Sun",3)</f>
        <v>0</v>
      </c>
      <c r="D88" s="2">
        <f>IF(tips!D88="Dinner",0,1)</f>
        <v>1</v>
      </c>
      <c r="E88" s="2">
        <v>2</v>
      </c>
      <c r="F88" s="2">
        <v>13.03</v>
      </c>
      <c r="G88" s="14">
        <v>2</v>
      </c>
      <c r="M88" s="23"/>
      <c r="N88" s="59"/>
      <c r="O88" s="59"/>
      <c r="P88" s="59"/>
      <c r="Q88" s="23"/>
      <c r="R88" s="35"/>
      <c r="S88" s="37"/>
      <c r="T88" s="23"/>
      <c r="U88" s="23"/>
      <c r="V88" s="23"/>
      <c r="W88" s="23"/>
      <c r="X88" s="23"/>
      <c r="Y88" s="23"/>
      <c r="Z88" s="23"/>
      <c r="AA88" s="23"/>
    </row>
    <row r="89" spans="1:27" x14ac:dyDescent="0.2">
      <c r="A89" s="2">
        <f>IF(tips!A89="Female",1,0)</f>
        <v>0</v>
      </c>
      <c r="B89" s="2">
        <f>IF(tips!B89="No",0,1)</f>
        <v>0</v>
      </c>
      <c r="C89" s="2" cm="1">
        <f t="array" ref="C89">_xlfn.IFS(tips!C89="Thur",0,tips!C89="Fri",1,tips!C89="Sat",2,tips!C89="Sun",3)</f>
        <v>0</v>
      </c>
      <c r="D89" s="2">
        <f>IF(tips!D89="Dinner",0,1)</f>
        <v>1</v>
      </c>
      <c r="E89" s="2">
        <v>2</v>
      </c>
      <c r="F89" s="2">
        <v>18.28</v>
      </c>
      <c r="G89" s="14">
        <v>4</v>
      </c>
      <c r="M89" s="23"/>
      <c r="N89" s="59"/>
      <c r="O89" s="59"/>
      <c r="P89" s="59"/>
      <c r="Q89" s="23"/>
      <c r="R89" s="35"/>
      <c r="S89" s="37"/>
      <c r="T89" s="23"/>
      <c r="U89" s="23"/>
      <c r="V89" s="23"/>
      <c r="W89" s="23"/>
      <c r="X89" s="23"/>
      <c r="Y89" s="23"/>
      <c r="Z89" s="23"/>
      <c r="AA89" s="23"/>
    </row>
    <row r="90" spans="1:27" x14ac:dyDescent="0.2">
      <c r="A90" s="2">
        <f>IF(tips!A90="Female",1,0)</f>
        <v>0</v>
      </c>
      <c r="B90" s="2">
        <f>IF(tips!B90="No",0,1)</f>
        <v>0</v>
      </c>
      <c r="C90" s="2" cm="1">
        <f t="array" ref="C90">_xlfn.IFS(tips!C90="Thur",0,tips!C90="Fri",1,tips!C90="Sat",2,tips!C90="Sun",3)</f>
        <v>0</v>
      </c>
      <c r="D90" s="2">
        <f>IF(tips!D90="Dinner",0,1)</f>
        <v>1</v>
      </c>
      <c r="E90" s="2">
        <v>2</v>
      </c>
      <c r="F90" s="2">
        <v>24.71</v>
      </c>
      <c r="G90" s="14">
        <v>5.85</v>
      </c>
      <c r="M90" s="23"/>
      <c r="N90" s="59"/>
      <c r="O90" s="59"/>
      <c r="P90" s="59"/>
      <c r="Q90" s="23"/>
      <c r="R90" s="35"/>
      <c r="S90" s="37"/>
      <c r="T90" s="23"/>
      <c r="U90" s="23"/>
      <c r="V90" s="23"/>
      <c r="W90" s="23"/>
      <c r="X90" s="23"/>
      <c r="Y90" s="23"/>
      <c r="Z90" s="23"/>
      <c r="AA90" s="23"/>
    </row>
    <row r="91" spans="1:27" x14ac:dyDescent="0.2">
      <c r="A91" s="2">
        <f>IF(tips!A91="Female",1,0)</f>
        <v>0</v>
      </c>
      <c r="B91" s="2">
        <f>IF(tips!B91="No",0,1)</f>
        <v>0</v>
      </c>
      <c r="C91" s="2" cm="1">
        <f t="array" ref="C91">_xlfn.IFS(tips!C91="Thur",0,tips!C91="Fri",1,tips!C91="Sat",2,tips!C91="Sun",3)</f>
        <v>0</v>
      </c>
      <c r="D91" s="2">
        <f>IF(tips!D91="Dinner",0,1)</f>
        <v>1</v>
      </c>
      <c r="E91" s="2">
        <v>2</v>
      </c>
      <c r="F91" s="2">
        <v>21.16</v>
      </c>
      <c r="G91" s="14">
        <v>3</v>
      </c>
      <c r="M91" s="23"/>
      <c r="N91" s="59"/>
      <c r="O91" s="59"/>
      <c r="P91" s="59"/>
      <c r="Q91" s="23"/>
      <c r="R91" s="35"/>
      <c r="S91" s="37"/>
      <c r="T91" s="23"/>
      <c r="U91" s="23"/>
      <c r="V91" s="23"/>
      <c r="W91" s="23"/>
      <c r="X91" s="23"/>
      <c r="Y91" s="23"/>
      <c r="Z91" s="23"/>
      <c r="AA91" s="23"/>
    </row>
    <row r="92" spans="1:27" x14ac:dyDescent="0.2">
      <c r="A92" s="2">
        <f>IF(tips!A92="Female",1,0)</f>
        <v>0</v>
      </c>
      <c r="B92" s="2">
        <f>IF(tips!B92="No",0,1)</f>
        <v>1</v>
      </c>
      <c r="C92" s="2" cm="1">
        <f t="array" ref="C92">_xlfn.IFS(tips!C92="Thur",0,tips!C92="Fri",1,tips!C92="Sat",2,tips!C92="Sun",3)</f>
        <v>1</v>
      </c>
      <c r="D92" s="2">
        <f>IF(tips!D92="Dinner",0,1)</f>
        <v>0</v>
      </c>
      <c r="E92" s="2">
        <v>2</v>
      </c>
      <c r="F92" s="2">
        <v>28.97</v>
      </c>
      <c r="G92" s="14">
        <v>3</v>
      </c>
      <c r="M92" s="23"/>
      <c r="N92" s="59"/>
      <c r="O92" s="59"/>
      <c r="P92" s="59"/>
      <c r="Q92" s="23"/>
      <c r="R92" s="35"/>
      <c r="S92" s="37"/>
      <c r="T92" s="23"/>
      <c r="U92" s="23"/>
      <c r="V92" s="23"/>
      <c r="W92" s="23"/>
      <c r="X92" s="23"/>
      <c r="Y92" s="23"/>
      <c r="Z92" s="23"/>
      <c r="AA92" s="23"/>
    </row>
    <row r="93" spans="1:27" x14ac:dyDescent="0.2">
      <c r="A93" s="2">
        <f>IF(tips!A93="Female",1,0)</f>
        <v>0</v>
      </c>
      <c r="B93" s="2">
        <f>IF(tips!B93="No",0,1)</f>
        <v>0</v>
      </c>
      <c r="C93" s="2" cm="1">
        <f t="array" ref="C93">_xlfn.IFS(tips!C93="Thur",0,tips!C93="Fri",1,tips!C93="Sat",2,tips!C93="Sun",3)</f>
        <v>1</v>
      </c>
      <c r="D93" s="2">
        <f>IF(tips!D93="Dinner",0,1)</f>
        <v>0</v>
      </c>
      <c r="E93" s="2">
        <v>2</v>
      </c>
      <c r="F93" s="2">
        <v>22.49</v>
      </c>
      <c r="G93" s="14">
        <v>3.5</v>
      </c>
      <c r="M93" s="23"/>
      <c r="N93" s="59"/>
      <c r="O93" s="59"/>
      <c r="P93" s="59"/>
      <c r="Q93" s="23"/>
      <c r="R93" s="35"/>
      <c r="S93" s="37"/>
      <c r="T93" s="23"/>
      <c r="U93" s="23"/>
      <c r="V93" s="23"/>
      <c r="W93" s="23"/>
      <c r="X93" s="23"/>
      <c r="Y93" s="23"/>
      <c r="Z93" s="23"/>
      <c r="AA93" s="23"/>
    </row>
    <row r="94" spans="1:27" x14ac:dyDescent="0.2">
      <c r="A94" s="2">
        <f>IF(tips!A94="Female",1,0)</f>
        <v>1</v>
      </c>
      <c r="B94" s="2">
        <f>IF(tips!B94="No",0,1)</f>
        <v>1</v>
      </c>
      <c r="C94" s="2" cm="1">
        <f t="array" ref="C94">_xlfn.IFS(tips!C94="Thur",0,tips!C94="Fri",1,tips!C94="Sat",2,tips!C94="Sun",3)</f>
        <v>1</v>
      </c>
      <c r="D94" s="2">
        <f>IF(tips!D94="Dinner",0,1)</f>
        <v>0</v>
      </c>
      <c r="E94" s="2">
        <v>2</v>
      </c>
      <c r="F94" s="2">
        <v>5.75</v>
      </c>
      <c r="G94" s="14">
        <v>1</v>
      </c>
      <c r="M94" s="23"/>
      <c r="N94" s="59"/>
      <c r="O94" s="59"/>
      <c r="P94" s="59"/>
      <c r="Q94" s="23"/>
      <c r="R94" s="35"/>
      <c r="S94" s="37"/>
      <c r="T94" s="23"/>
      <c r="U94" s="23"/>
      <c r="V94" s="23"/>
      <c r="W94" s="23"/>
      <c r="X94" s="23"/>
      <c r="Y94" s="23"/>
      <c r="Z94" s="23"/>
      <c r="AA94" s="23"/>
    </row>
    <row r="95" spans="1:27" x14ac:dyDescent="0.2">
      <c r="A95" s="2">
        <f>IF(tips!A95="Female",1,0)</f>
        <v>1</v>
      </c>
      <c r="B95" s="2">
        <f>IF(tips!B95="No",0,1)</f>
        <v>1</v>
      </c>
      <c r="C95" s="2" cm="1">
        <f t="array" ref="C95">_xlfn.IFS(tips!C95="Thur",0,tips!C95="Fri",1,tips!C95="Sat",2,tips!C95="Sun",3)</f>
        <v>1</v>
      </c>
      <c r="D95" s="2">
        <f>IF(tips!D95="Dinner",0,1)</f>
        <v>0</v>
      </c>
      <c r="E95" s="2">
        <v>2</v>
      </c>
      <c r="F95" s="2">
        <v>16.32</v>
      </c>
      <c r="G95" s="14">
        <v>4.3</v>
      </c>
      <c r="M95" s="23"/>
      <c r="N95" s="59"/>
      <c r="O95" s="59"/>
      <c r="P95" s="59"/>
      <c r="Q95" s="23"/>
      <c r="R95" s="35"/>
      <c r="S95" s="37"/>
      <c r="T95" s="23"/>
      <c r="U95" s="23"/>
      <c r="V95" s="23"/>
      <c r="W95" s="23"/>
      <c r="X95" s="23"/>
      <c r="Y95" s="23"/>
      <c r="Z95" s="23"/>
      <c r="AA95" s="23"/>
    </row>
    <row r="96" spans="1:27" x14ac:dyDescent="0.2">
      <c r="A96" s="2">
        <f>IF(tips!A96="Female",1,0)</f>
        <v>1</v>
      </c>
      <c r="B96" s="2">
        <f>IF(tips!B96="No",0,1)</f>
        <v>0</v>
      </c>
      <c r="C96" s="2" cm="1">
        <f t="array" ref="C96">_xlfn.IFS(tips!C96="Thur",0,tips!C96="Fri",1,tips!C96="Sat",2,tips!C96="Sun",3)</f>
        <v>1</v>
      </c>
      <c r="D96" s="2">
        <f>IF(tips!D96="Dinner",0,1)</f>
        <v>0</v>
      </c>
      <c r="E96" s="2">
        <v>2</v>
      </c>
      <c r="F96" s="2">
        <v>22.75</v>
      </c>
      <c r="G96" s="14">
        <v>3.25</v>
      </c>
      <c r="M96" s="23"/>
      <c r="N96" s="59"/>
      <c r="O96" s="59"/>
      <c r="P96" s="59"/>
      <c r="Q96" s="23"/>
      <c r="R96" s="35"/>
      <c r="S96" s="37"/>
      <c r="T96" s="23"/>
      <c r="U96" s="23"/>
      <c r="V96" s="23"/>
      <c r="W96" s="23"/>
      <c r="X96" s="23"/>
      <c r="Y96" s="23"/>
      <c r="Z96" s="23"/>
      <c r="AA96" s="23"/>
    </row>
    <row r="97" spans="1:27" x14ac:dyDescent="0.2">
      <c r="A97" s="2">
        <f>IF(tips!A97="Female",1,0)</f>
        <v>0</v>
      </c>
      <c r="B97" s="2">
        <f>IF(tips!B97="No",0,1)</f>
        <v>1</v>
      </c>
      <c r="C97" s="2" cm="1">
        <f t="array" ref="C97">_xlfn.IFS(tips!C97="Thur",0,tips!C97="Fri",1,tips!C97="Sat",2,tips!C97="Sun",3)</f>
        <v>1</v>
      </c>
      <c r="D97" s="2">
        <f>IF(tips!D97="Dinner",0,1)</f>
        <v>0</v>
      </c>
      <c r="E97" s="2">
        <v>4</v>
      </c>
      <c r="F97" s="2">
        <v>40.17</v>
      </c>
      <c r="G97" s="14">
        <v>4.7300000000000004</v>
      </c>
      <c r="M97" s="23"/>
      <c r="N97" s="59"/>
      <c r="O97" s="59"/>
      <c r="P97" s="59"/>
      <c r="Q97" s="23"/>
      <c r="R97" s="35"/>
      <c r="S97" s="37"/>
      <c r="T97" s="23"/>
      <c r="U97" s="23"/>
      <c r="V97" s="23"/>
      <c r="W97" s="23"/>
      <c r="X97" s="23"/>
      <c r="Y97" s="23"/>
      <c r="Z97" s="23"/>
      <c r="AA97" s="23"/>
    </row>
    <row r="98" spans="1:27" x14ac:dyDescent="0.2">
      <c r="A98" s="2">
        <f>IF(tips!A98="Female",1,0)</f>
        <v>0</v>
      </c>
      <c r="B98" s="2">
        <f>IF(tips!B98="No",0,1)</f>
        <v>1</v>
      </c>
      <c r="C98" s="2" cm="1">
        <f t="array" ref="C98">_xlfn.IFS(tips!C98="Thur",0,tips!C98="Fri",1,tips!C98="Sat",2,tips!C98="Sun",3)</f>
        <v>1</v>
      </c>
      <c r="D98" s="2">
        <f>IF(tips!D98="Dinner",0,1)</f>
        <v>0</v>
      </c>
      <c r="E98" s="2">
        <v>2</v>
      </c>
      <c r="F98" s="2">
        <v>27.28</v>
      </c>
      <c r="G98" s="14">
        <v>4</v>
      </c>
      <c r="M98" s="23"/>
      <c r="N98" s="59"/>
      <c r="O98" s="59"/>
      <c r="P98" s="59"/>
      <c r="Q98" s="23"/>
      <c r="R98" s="35"/>
      <c r="S98" s="37"/>
      <c r="T98" s="23"/>
      <c r="U98" s="23"/>
      <c r="V98" s="23"/>
      <c r="W98" s="23"/>
      <c r="X98" s="23"/>
      <c r="Y98" s="23"/>
      <c r="Z98" s="23"/>
      <c r="AA98" s="23"/>
    </row>
    <row r="99" spans="1:27" x14ac:dyDescent="0.2">
      <c r="A99" s="2">
        <f>IF(tips!A99="Female",1,0)</f>
        <v>0</v>
      </c>
      <c r="B99" s="2">
        <f>IF(tips!B99="No",0,1)</f>
        <v>1</v>
      </c>
      <c r="C99" s="2" cm="1">
        <f t="array" ref="C99">_xlfn.IFS(tips!C99="Thur",0,tips!C99="Fri",1,tips!C99="Sat",2,tips!C99="Sun",3)</f>
        <v>1</v>
      </c>
      <c r="D99" s="2">
        <f>IF(tips!D99="Dinner",0,1)</f>
        <v>0</v>
      </c>
      <c r="E99" s="2">
        <v>2</v>
      </c>
      <c r="F99" s="2">
        <v>12.03</v>
      </c>
      <c r="G99" s="14">
        <v>1.5</v>
      </c>
      <c r="M99" s="23"/>
      <c r="N99" s="59"/>
      <c r="O99" s="59"/>
      <c r="P99" s="59"/>
      <c r="Q99" s="23"/>
      <c r="R99" s="35"/>
      <c r="S99" s="37"/>
      <c r="T99" s="23"/>
      <c r="U99" s="23"/>
      <c r="V99" s="23"/>
      <c r="W99" s="23"/>
      <c r="X99" s="23"/>
      <c r="Y99" s="23"/>
      <c r="Z99" s="23"/>
      <c r="AA99" s="23"/>
    </row>
    <row r="100" spans="1:27" x14ac:dyDescent="0.2">
      <c r="A100" s="2">
        <f>IF(tips!A100="Female",1,0)</f>
        <v>0</v>
      </c>
      <c r="B100" s="2">
        <f>IF(tips!B100="No",0,1)</f>
        <v>1</v>
      </c>
      <c r="C100" s="2" cm="1">
        <f t="array" ref="C100">_xlfn.IFS(tips!C100="Thur",0,tips!C100="Fri",1,tips!C100="Sat",2,tips!C100="Sun",3)</f>
        <v>1</v>
      </c>
      <c r="D100" s="2">
        <f>IF(tips!D100="Dinner",0,1)</f>
        <v>0</v>
      </c>
      <c r="E100" s="2">
        <v>2</v>
      </c>
      <c r="F100" s="2">
        <v>21.01</v>
      </c>
      <c r="G100" s="14">
        <v>3</v>
      </c>
      <c r="M100" s="23"/>
      <c r="N100" s="59"/>
      <c r="O100" s="59"/>
      <c r="P100" s="59"/>
      <c r="Q100" s="23"/>
      <c r="R100" s="35"/>
      <c r="S100" s="37"/>
      <c r="T100" s="23"/>
      <c r="U100" s="23"/>
      <c r="V100" s="23"/>
      <c r="W100" s="23"/>
      <c r="X100" s="23"/>
      <c r="Y100" s="23"/>
      <c r="Z100" s="23"/>
      <c r="AA100" s="23"/>
    </row>
    <row r="101" spans="1:27" x14ac:dyDescent="0.2">
      <c r="A101" s="2">
        <f>IF(tips!A101="Female",1,0)</f>
        <v>0</v>
      </c>
      <c r="B101" s="2">
        <f>IF(tips!B101="No",0,1)</f>
        <v>0</v>
      </c>
      <c r="C101" s="2" cm="1">
        <f t="array" ref="C101">_xlfn.IFS(tips!C101="Thur",0,tips!C101="Fri",1,tips!C101="Sat",2,tips!C101="Sun",3)</f>
        <v>1</v>
      </c>
      <c r="D101" s="2">
        <f>IF(tips!D101="Dinner",0,1)</f>
        <v>0</v>
      </c>
      <c r="E101" s="2">
        <v>2</v>
      </c>
      <c r="F101" s="2">
        <v>12.46</v>
      </c>
      <c r="G101" s="14">
        <v>1.5</v>
      </c>
      <c r="M101" s="23"/>
      <c r="N101" s="59"/>
      <c r="O101" s="59"/>
      <c r="P101" s="59"/>
      <c r="Q101" s="23"/>
      <c r="R101" s="35"/>
      <c r="S101" s="37"/>
      <c r="T101" s="23"/>
      <c r="U101" s="23"/>
      <c r="V101" s="23"/>
      <c r="W101" s="23"/>
      <c r="X101" s="23"/>
      <c r="Y101" s="23"/>
      <c r="Z101" s="23"/>
      <c r="AA101" s="23"/>
    </row>
    <row r="102" spans="1:27" x14ac:dyDescent="0.2">
      <c r="A102" s="2">
        <f>IF(tips!A102="Female",1,0)</f>
        <v>1</v>
      </c>
      <c r="B102" s="2">
        <f>IF(tips!B102="No",0,1)</f>
        <v>1</v>
      </c>
      <c r="C102" s="2" cm="1">
        <f t="array" ref="C102">_xlfn.IFS(tips!C102="Thur",0,tips!C102="Fri",1,tips!C102="Sat",2,tips!C102="Sun",3)</f>
        <v>1</v>
      </c>
      <c r="D102" s="2">
        <f>IF(tips!D102="Dinner",0,1)</f>
        <v>0</v>
      </c>
      <c r="E102" s="2">
        <v>2</v>
      </c>
      <c r="F102" s="2">
        <v>11.35</v>
      </c>
      <c r="G102" s="14">
        <v>2.5</v>
      </c>
      <c r="M102" s="23"/>
      <c r="N102" s="59"/>
      <c r="O102" s="59"/>
      <c r="P102" s="59"/>
      <c r="Q102" s="23"/>
      <c r="R102" s="35"/>
      <c r="S102" s="37"/>
      <c r="T102" s="23"/>
      <c r="U102" s="23"/>
      <c r="V102" s="23"/>
      <c r="W102" s="23"/>
      <c r="X102" s="23"/>
      <c r="Y102" s="23"/>
      <c r="Z102" s="23"/>
      <c r="AA102" s="23"/>
    </row>
    <row r="103" spans="1:27" x14ac:dyDescent="0.2">
      <c r="A103" s="2">
        <f>IF(tips!A103="Female",1,0)</f>
        <v>1</v>
      </c>
      <c r="B103" s="2">
        <f>IF(tips!B103="No",0,1)</f>
        <v>1</v>
      </c>
      <c r="C103" s="2" cm="1">
        <f t="array" ref="C103">_xlfn.IFS(tips!C103="Thur",0,tips!C103="Fri",1,tips!C103="Sat",2,tips!C103="Sun",3)</f>
        <v>1</v>
      </c>
      <c r="D103" s="2">
        <f>IF(tips!D103="Dinner",0,1)</f>
        <v>0</v>
      </c>
      <c r="E103" s="2">
        <v>2</v>
      </c>
      <c r="F103" s="2">
        <v>15.38</v>
      </c>
      <c r="G103" s="14">
        <v>3</v>
      </c>
      <c r="M103" s="23"/>
      <c r="N103" s="59"/>
      <c r="O103" s="59"/>
      <c r="P103" s="59"/>
      <c r="Q103" s="23"/>
      <c r="R103" s="35"/>
      <c r="S103" s="37"/>
      <c r="T103" s="23"/>
      <c r="U103" s="23"/>
      <c r="V103" s="23"/>
      <c r="W103" s="23"/>
      <c r="X103" s="23"/>
      <c r="Y103" s="23"/>
      <c r="Z103" s="23"/>
      <c r="AA103" s="23"/>
    </row>
    <row r="104" spans="1:27" x14ac:dyDescent="0.2">
      <c r="A104" s="2">
        <f>IF(tips!A104="Female",1,0)</f>
        <v>1</v>
      </c>
      <c r="B104" s="2">
        <f>IF(tips!B104="No",0,1)</f>
        <v>1</v>
      </c>
      <c r="C104" s="2" cm="1">
        <f t="array" ref="C104">_xlfn.IFS(tips!C104="Thur",0,tips!C104="Fri",1,tips!C104="Sat",2,tips!C104="Sun",3)</f>
        <v>2</v>
      </c>
      <c r="D104" s="2">
        <f>IF(tips!D104="Dinner",0,1)</f>
        <v>0</v>
      </c>
      <c r="E104" s="2">
        <v>3</v>
      </c>
      <c r="F104" s="2">
        <v>44.3</v>
      </c>
      <c r="G104" s="14">
        <v>2.5</v>
      </c>
      <c r="M104" s="23"/>
      <c r="N104" s="59"/>
      <c r="O104" s="59"/>
      <c r="P104" s="59"/>
      <c r="Q104" s="23"/>
      <c r="R104" s="35"/>
      <c r="S104" s="37"/>
      <c r="T104" s="23"/>
      <c r="U104" s="23"/>
      <c r="V104" s="23"/>
      <c r="W104" s="23"/>
      <c r="X104" s="23"/>
      <c r="Y104" s="23"/>
      <c r="Z104" s="23"/>
      <c r="AA104" s="23"/>
    </row>
    <row r="105" spans="1:27" x14ac:dyDescent="0.2">
      <c r="A105" s="2">
        <f>IF(tips!A105="Female",1,0)</f>
        <v>1</v>
      </c>
      <c r="B105" s="2">
        <f>IF(tips!B105="No",0,1)</f>
        <v>1</v>
      </c>
      <c r="C105" s="2" cm="1">
        <f t="array" ref="C105">_xlfn.IFS(tips!C105="Thur",0,tips!C105="Fri",1,tips!C105="Sat",2,tips!C105="Sun",3)</f>
        <v>2</v>
      </c>
      <c r="D105" s="2">
        <f>IF(tips!D105="Dinner",0,1)</f>
        <v>0</v>
      </c>
      <c r="E105" s="2">
        <v>2</v>
      </c>
      <c r="F105" s="2">
        <v>22.42</v>
      </c>
      <c r="G105" s="14">
        <v>3.48</v>
      </c>
      <c r="M105" s="23"/>
      <c r="N105" s="59"/>
      <c r="O105" s="59"/>
      <c r="P105" s="59"/>
      <c r="Q105" s="23"/>
      <c r="R105" s="35"/>
      <c r="S105" s="37"/>
      <c r="T105" s="23"/>
      <c r="U105" s="23"/>
      <c r="V105" s="23"/>
      <c r="W105" s="23"/>
      <c r="X105" s="23"/>
      <c r="Y105" s="23"/>
      <c r="Z105" s="23"/>
      <c r="AA105" s="23"/>
    </row>
    <row r="106" spans="1:27" x14ac:dyDescent="0.2">
      <c r="A106" s="2">
        <f>IF(tips!A106="Female",1,0)</f>
        <v>1</v>
      </c>
      <c r="B106" s="2">
        <f>IF(tips!B106="No",0,1)</f>
        <v>0</v>
      </c>
      <c r="C106" s="2" cm="1">
        <f t="array" ref="C106">_xlfn.IFS(tips!C106="Thur",0,tips!C106="Fri",1,tips!C106="Sat",2,tips!C106="Sun",3)</f>
        <v>2</v>
      </c>
      <c r="D106" s="2">
        <f>IF(tips!D106="Dinner",0,1)</f>
        <v>0</v>
      </c>
      <c r="E106" s="2">
        <v>2</v>
      </c>
      <c r="F106" s="2">
        <v>20.92</v>
      </c>
      <c r="G106" s="14">
        <v>4.08</v>
      </c>
      <c r="M106" s="23"/>
      <c r="N106" s="59"/>
      <c r="O106" s="59"/>
      <c r="P106" s="59"/>
      <c r="Q106" s="23"/>
      <c r="R106" s="35"/>
      <c r="S106" s="37"/>
      <c r="T106" s="23"/>
      <c r="U106" s="23"/>
      <c r="V106" s="23"/>
      <c r="W106" s="23"/>
      <c r="X106" s="23"/>
      <c r="Y106" s="23"/>
      <c r="Z106" s="23"/>
      <c r="AA106" s="23"/>
    </row>
    <row r="107" spans="1:27" x14ac:dyDescent="0.2">
      <c r="A107" s="2">
        <f>IF(tips!A107="Female",1,0)</f>
        <v>0</v>
      </c>
      <c r="B107" s="2">
        <f>IF(tips!B107="No",0,1)</f>
        <v>1</v>
      </c>
      <c r="C107" s="2" cm="1">
        <f t="array" ref="C107">_xlfn.IFS(tips!C107="Thur",0,tips!C107="Fri",1,tips!C107="Sat",2,tips!C107="Sun",3)</f>
        <v>2</v>
      </c>
      <c r="D107" s="2">
        <f>IF(tips!D107="Dinner",0,1)</f>
        <v>0</v>
      </c>
      <c r="E107" s="2">
        <v>2</v>
      </c>
      <c r="F107" s="2">
        <v>15.36</v>
      </c>
      <c r="G107" s="14">
        <v>1.64</v>
      </c>
      <c r="M107" s="23"/>
      <c r="N107" s="59"/>
      <c r="O107" s="59"/>
      <c r="P107" s="59"/>
      <c r="Q107" s="23"/>
      <c r="R107" s="35"/>
      <c r="S107" s="37"/>
      <c r="T107" s="23"/>
      <c r="U107" s="23"/>
      <c r="V107" s="23"/>
      <c r="W107" s="23"/>
      <c r="X107" s="23"/>
      <c r="Y107" s="23"/>
      <c r="Z107" s="23"/>
      <c r="AA107" s="23"/>
    </row>
    <row r="108" spans="1:27" x14ac:dyDescent="0.2">
      <c r="A108" s="2">
        <f>IF(tips!A108="Female",1,0)</f>
        <v>0</v>
      </c>
      <c r="B108" s="2">
        <f>IF(tips!B108="No",0,1)</f>
        <v>1</v>
      </c>
      <c r="C108" s="2" cm="1">
        <f t="array" ref="C108">_xlfn.IFS(tips!C108="Thur",0,tips!C108="Fri",1,tips!C108="Sat",2,tips!C108="Sun",3)</f>
        <v>2</v>
      </c>
      <c r="D108" s="2">
        <f>IF(tips!D108="Dinner",0,1)</f>
        <v>0</v>
      </c>
      <c r="E108" s="2">
        <v>2</v>
      </c>
      <c r="F108" s="2">
        <v>20.49</v>
      </c>
      <c r="G108" s="14">
        <v>4.0599999999999996</v>
      </c>
      <c r="M108" s="23"/>
      <c r="N108" s="59"/>
      <c r="O108" s="59"/>
      <c r="P108" s="59"/>
      <c r="Q108" s="23"/>
      <c r="R108" s="35"/>
      <c r="S108" s="37"/>
      <c r="T108" s="23"/>
      <c r="U108" s="23"/>
      <c r="V108" s="23"/>
      <c r="W108" s="23"/>
      <c r="X108" s="23"/>
      <c r="Y108" s="23"/>
      <c r="Z108" s="23"/>
      <c r="AA108" s="23"/>
    </row>
    <row r="109" spans="1:27" x14ac:dyDescent="0.2">
      <c r="A109" s="2">
        <f>IF(tips!A109="Female",1,0)</f>
        <v>0</v>
      </c>
      <c r="B109" s="2">
        <f>IF(tips!B109="No",0,1)</f>
        <v>1</v>
      </c>
      <c r="C109" s="2" cm="1">
        <f t="array" ref="C109">_xlfn.IFS(tips!C109="Thur",0,tips!C109="Fri",1,tips!C109="Sat",2,tips!C109="Sun",3)</f>
        <v>2</v>
      </c>
      <c r="D109" s="2">
        <f>IF(tips!D109="Dinner",0,1)</f>
        <v>0</v>
      </c>
      <c r="E109" s="2">
        <v>2</v>
      </c>
      <c r="F109" s="2">
        <v>25.21</v>
      </c>
      <c r="G109" s="14">
        <v>4.29</v>
      </c>
      <c r="M109" s="23"/>
      <c r="N109" s="59"/>
      <c r="O109" s="59"/>
      <c r="P109" s="59"/>
      <c r="Q109" s="23"/>
      <c r="R109" s="35"/>
      <c r="S109" s="37"/>
      <c r="T109" s="23"/>
      <c r="U109" s="23"/>
      <c r="V109" s="23"/>
      <c r="W109" s="23"/>
      <c r="X109" s="23"/>
      <c r="Y109" s="23"/>
      <c r="Z109" s="23"/>
      <c r="AA109" s="23"/>
    </row>
    <row r="110" spans="1:27" x14ac:dyDescent="0.2">
      <c r="A110" s="2">
        <f>IF(tips!A110="Female",1,0)</f>
        <v>0</v>
      </c>
      <c r="B110" s="2">
        <f>IF(tips!B110="No",0,1)</f>
        <v>0</v>
      </c>
      <c r="C110" s="2" cm="1">
        <f t="array" ref="C110">_xlfn.IFS(tips!C110="Thur",0,tips!C110="Fri",1,tips!C110="Sat",2,tips!C110="Sun",3)</f>
        <v>2</v>
      </c>
      <c r="D110" s="2">
        <f>IF(tips!D110="Dinner",0,1)</f>
        <v>0</v>
      </c>
      <c r="E110" s="2">
        <v>2</v>
      </c>
      <c r="F110" s="2">
        <v>18.239999999999998</v>
      </c>
      <c r="G110" s="14">
        <v>3.76</v>
      </c>
      <c r="M110" s="23"/>
      <c r="N110" s="59"/>
      <c r="O110" s="59"/>
      <c r="P110" s="59"/>
      <c r="Q110" s="23"/>
      <c r="R110" s="35"/>
      <c r="S110" s="37"/>
      <c r="T110" s="23"/>
      <c r="U110" s="23"/>
      <c r="V110" s="23"/>
      <c r="W110" s="23"/>
      <c r="X110" s="23"/>
      <c r="Y110" s="23"/>
      <c r="Z110" s="23"/>
      <c r="AA110" s="23"/>
    </row>
    <row r="111" spans="1:27" x14ac:dyDescent="0.2">
      <c r="A111" s="2">
        <f>IF(tips!A111="Female",1,0)</f>
        <v>1</v>
      </c>
      <c r="B111" s="2">
        <f>IF(tips!B111="No",0,1)</f>
        <v>1</v>
      </c>
      <c r="C111" s="2" cm="1">
        <f t="array" ref="C111">_xlfn.IFS(tips!C111="Thur",0,tips!C111="Fri",1,tips!C111="Sat",2,tips!C111="Sun",3)</f>
        <v>2</v>
      </c>
      <c r="D111" s="2">
        <f>IF(tips!D111="Dinner",0,1)</f>
        <v>0</v>
      </c>
      <c r="E111" s="2">
        <v>2</v>
      </c>
      <c r="F111" s="2">
        <v>14.31</v>
      </c>
      <c r="G111" s="14">
        <v>4</v>
      </c>
      <c r="M111" s="23"/>
      <c r="N111" s="59"/>
      <c r="O111" s="59"/>
      <c r="P111" s="59"/>
      <c r="Q111" s="23"/>
      <c r="R111" s="35"/>
      <c r="S111" s="37"/>
      <c r="T111" s="23"/>
      <c r="U111" s="23"/>
      <c r="V111" s="23"/>
      <c r="W111" s="23"/>
      <c r="X111" s="23"/>
      <c r="Y111" s="23"/>
      <c r="Z111" s="23"/>
      <c r="AA111" s="23"/>
    </row>
    <row r="112" spans="1:27" x14ac:dyDescent="0.2">
      <c r="A112" s="2">
        <f>IF(tips!A112="Female",1,0)</f>
        <v>0</v>
      </c>
      <c r="B112" s="2">
        <f>IF(tips!B112="No",0,1)</f>
        <v>0</v>
      </c>
      <c r="C112" s="2" cm="1">
        <f t="array" ref="C112">_xlfn.IFS(tips!C112="Thur",0,tips!C112="Fri",1,tips!C112="Sat",2,tips!C112="Sun",3)</f>
        <v>2</v>
      </c>
      <c r="D112" s="2">
        <f>IF(tips!D112="Dinner",0,1)</f>
        <v>0</v>
      </c>
      <c r="E112" s="2">
        <v>2</v>
      </c>
      <c r="F112" s="2">
        <v>14</v>
      </c>
      <c r="G112" s="14">
        <v>3</v>
      </c>
      <c r="M112" s="23"/>
      <c r="N112" s="59"/>
      <c r="O112" s="59"/>
      <c r="P112" s="59"/>
      <c r="Q112" s="23"/>
      <c r="R112" s="35"/>
      <c r="S112" s="37"/>
      <c r="T112" s="23"/>
      <c r="U112" s="23"/>
      <c r="V112" s="23"/>
      <c r="W112" s="23"/>
      <c r="X112" s="23"/>
      <c r="Y112" s="23"/>
      <c r="Z112" s="23"/>
      <c r="AA112" s="23"/>
    </row>
    <row r="113" spans="1:27" x14ac:dyDescent="0.2">
      <c r="A113" s="2">
        <f>IF(tips!A113="Female",1,0)</f>
        <v>1</v>
      </c>
      <c r="B113" s="2">
        <f>IF(tips!B113="No",0,1)</f>
        <v>0</v>
      </c>
      <c r="C113" s="2" cm="1">
        <f t="array" ref="C113">_xlfn.IFS(tips!C113="Thur",0,tips!C113="Fri",1,tips!C113="Sat",2,tips!C113="Sun",3)</f>
        <v>2</v>
      </c>
      <c r="D113" s="2">
        <f>IF(tips!D113="Dinner",0,1)</f>
        <v>0</v>
      </c>
      <c r="E113" s="2">
        <v>1</v>
      </c>
      <c r="F113" s="2">
        <v>7.25</v>
      </c>
      <c r="G113" s="14">
        <v>1</v>
      </c>
      <c r="M113" s="23"/>
      <c r="N113" s="59"/>
      <c r="O113" s="59"/>
      <c r="P113" s="59"/>
      <c r="Q113" s="23"/>
      <c r="R113" s="35"/>
      <c r="S113" s="37"/>
      <c r="T113" s="23"/>
      <c r="U113" s="23"/>
      <c r="V113" s="23"/>
      <c r="W113" s="23"/>
      <c r="X113" s="23"/>
      <c r="Y113" s="23"/>
      <c r="Z113" s="23"/>
      <c r="AA113" s="23"/>
    </row>
    <row r="114" spans="1:27" x14ac:dyDescent="0.2">
      <c r="A114" s="2">
        <f>IF(tips!A114="Female",1,0)</f>
        <v>0</v>
      </c>
      <c r="B114" s="2">
        <f>IF(tips!B114="No",0,1)</f>
        <v>0</v>
      </c>
      <c r="C114" s="2" cm="1">
        <f t="array" ref="C114">_xlfn.IFS(tips!C114="Thur",0,tips!C114="Fri",1,tips!C114="Sat",2,tips!C114="Sun",3)</f>
        <v>3</v>
      </c>
      <c r="D114" s="2">
        <f>IF(tips!D114="Dinner",0,1)</f>
        <v>0</v>
      </c>
      <c r="E114" s="2">
        <v>3</v>
      </c>
      <c r="F114" s="2">
        <v>38.07</v>
      </c>
      <c r="G114" s="14">
        <v>4</v>
      </c>
      <c r="M114" s="23"/>
      <c r="N114" s="59"/>
      <c r="O114" s="59"/>
      <c r="P114" s="59"/>
      <c r="Q114" s="23"/>
      <c r="R114" s="35"/>
      <c r="S114" s="37"/>
      <c r="T114" s="23"/>
      <c r="U114" s="23"/>
      <c r="V114" s="23"/>
      <c r="W114" s="23"/>
      <c r="X114" s="23"/>
      <c r="Y114" s="23"/>
      <c r="Z114" s="23"/>
      <c r="AA114" s="23"/>
    </row>
    <row r="115" spans="1:27" x14ac:dyDescent="0.2">
      <c r="A115" s="2">
        <f>IF(tips!A115="Female",1,0)</f>
        <v>0</v>
      </c>
      <c r="B115" s="2">
        <f>IF(tips!B115="No",0,1)</f>
        <v>0</v>
      </c>
      <c r="C115" s="2" cm="1">
        <f t="array" ref="C115">_xlfn.IFS(tips!C115="Thur",0,tips!C115="Fri",1,tips!C115="Sat",2,tips!C115="Sun",3)</f>
        <v>3</v>
      </c>
      <c r="D115" s="2">
        <f>IF(tips!D115="Dinner",0,1)</f>
        <v>0</v>
      </c>
      <c r="E115" s="2">
        <v>2</v>
      </c>
      <c r="F115" s="2">
        <v>23.95</v>
      </c>
      <c r="G115" s="14">
        <v>2.5499999999999998</v>
      </c>
      <c r="M115" s="23"/>
      <c r="N115" s="59"/>
      <c r="O115" s="59"/>
      <c r="P115" s="59"/>
      <c r="Q115" s="23"/>
      <c r="R115" s="35"/>
      <c r="S115" s="37"/>
      <c r="T115" s="23"/>
      <c r="U115" s="23"/>
      <c r="V115" s="23"/>
      <c r="W115" s="23"/>
      <c r="X115" s="23"/>
      <c r="Y115" s="23"/>
      <c r="Z115" s="23"/>
      <c r="AA115" s="23"/>
    </row>
    <row r="116" spans="1:27" x14ac:dyDescent="0.2">
      <c r="A116" s="2">
        <f>IF(tips!A116="Female",1,0)</f>
        <v>1</v>
      </c>
      <c r="B116" s="2">
        <f>IF(tips!B116="No",0,1)</f>
        <v>0</v>
      </c>
      <c r="C116" s="2" cm="1">
        <f t="array" ref="C116">_xlfn.IFS(tips!C116="Thur",0,tips!C116="Fri",1,tips!C116="Sat",2,tips!C116="Sun",3)</f>
        <v>3</v>
      </c>
      <c r="D116" s="2">
        <f>IF(tips!D116="Dinner",0,1)</f>
        <v>0</v>
      </c>
      <c r="E116" s="2">
        <v>3</v>
      </c>
      <c r="F116" s="2">
        <v>25.71</v>
      </c>
      <c r="G116" s="14">
        <v>4</v>
      </c>
      <c r="M116" s="23"/>
      <c r="N116" s="59"/>
      <c r="O116" s="59"/>
      <c r="P116" s="59"/>
      <c r="Q116" s="23"/>
      <c r="R116" s="35"/>
      <c r="S116" s="37"/>
      <c r="T116" s="23"/>
      <c r="U116" s="23"/>
      <c r="V116" s="23"/>
      <c r="W116" s="23"/>
      <c r="X116" s="23"/>
      <c r="Y116" s="23"/>
      <c r="Z116" s="23"/>
      <c r="AA116" s="23"/>
    </row>
    <row r="117" spans="1:27" x14ac:dyDescent="0.2">
      <c r="A117" s="2">
        <f>IF(tips!A117="Female",1,0)</f>
        <v>1</v>
      </c>
      <c r="B117" s="2">
        <f>IF(tips!B117="No",0,1)</f>
        <v>0</v>
      </c>
      <c r="C117" s="2" cm="1">
        <f t="array" ref="C117">_xlfn.IFS(tips!C117="Thur",0,tips!C117="Fri",1,tips!C117="Sat",2,tips!C117="Sun",3)</f>
        <v>3</v>
      </c>
      <c r="D117" s="2">
        <f>IF(tips!D117="Dinner",0,1)</f>
        <v>0</v>
      </c>
      <c r="E117" s="2">
        <v>2</v>
      </c>
      <c r="F117" s="2">
        <v>17.309999999999999</v>
      </c>
      <c r="G117" s="14">
        <v>3.5</v>
      </c>
      <c r="M117" s="23"/>
      <c r="N117" s="59"/>
      <c r="O117" s="59"/>
      <c r="P117" s="59"/>
      <c r="Q117" s="23"/>
      <c r="R117" s="35"/>
      <c r="S117" s="37"/>
      <c r="T117" s="23"/>
      <c r="U117" s="23"/>
      <c r="V117" s="23"/>
      <c r="W117" s="23"/>
      <c r="X117" s="23"/>
      <c r="Y117" s="23"/>
      <c r="Z117" s="23"/>
      <c r="AA117" s="23"/>
    </row>
    <row r="118" spans="1:27" x14ac:dyDescent="0.2">
      <c r="A118" s="2">
        <f>IF(tips!A118="Female",1,0)</f>
        <v>0</v>
      </c>
      <c r="B118" s="2">
        <f>IF(tips!B118="No",0,1)</f>
        <v>0</v>
      </c>
      <c r="C118" s="2" cm="1">
        <f t="array" ref="C118">_xlfn.IFS(tips!C118="Thur",0,tips!C118="Fri",1,tips!C118="Sat",2,tips!C118="Sun",3)</f>
        <v>3</v>
      </c>
      <c r="D118" s="2">
        <f>IF(tips!D118="Dinner",0,1)</f>
        <v>0</v>
      </c>
      <c r="E118" s="2">
        <v>4</v>
      </c>
      <c r="F118" s="2">
        <v>29.93</v>
      </c>
      <c r="G118" s="14">
        <v>5.07</v>
      </c>
      <c r="M118" s="23"/>
      <c r="N118" s="59"/>
      <c r="O118" s="59"/>
      <c r="P118" s="59"/>
      <c r="Q118" s="23"/>
      <c r="R118" s="35"/>
      <c r="S118" s="37"/>
      <c r="T118" s="23"/>
      <c r="U118" s="23"/>
      <c r="V118" s="23"/>
      <c r="W118" s="23"/>
      <c r="X118" s="23"/>
      <c r="Y118" s="23"/>
      <c r="Z118" s="23"/>
      <c r="AA118" s="23"/>
    </row>
    <row r="119" spans="1:27" x14ac:dyDescent="0.2">
      <c r="A119" s="2">
        <f>IF(tips!A119="Female",1,0)</f>
        <v>1</v>
      </c>
      <c r="B119" s="2">
        <f>IF(tips!B119="No",0,1)</f>
        <v>0</v>
      </c>
      <c r="C119" s="2" cm="1">
        <f t="array" ref="C119">_xlfn.IFS(tips!C119="Thur",0,tips!C119="Fri",1,tips!C119="Sat",2,tips!C119="Sun",3)</f>
        <v>0</v>
      </c>
      <c r="D119" s="2">
        <f>IF(tips!D119="Dinner",0,1)</f>
        <v>1</v>
      </c>
      <c r="E119" s="2">
        <v>2</v>
      </c>
      <c r="F119" s="2">
        <v>10.65</v>
      </c>
      <c r="G119" s="14">
        <v>1.5</v>
      </c>
      <c r="M119" s="23"/>
      <c r="N119" s="59"/>
      <c r="O119" s="59"/>
      <c r="P119" s="59"/>
      <c r="Q119" s="23"/>
      <c r="R119" s="35"/>
      <c r="S119" s="37"/>
      <c r="T119" s="23"/>
      <c r="U119" s="23"/>
      <c r="V119" s="23"/>
      <c r="W119" s="23"/>
      <c r="X119" s="23"/>
      <c r="Y119" s="23"/>
      <c r="Z119" s="23"/>
      <c r="AA119" s="23"/>
    </row>
    <row r="120" spans="1:27" x14ac:dyDescent="0.2">
      <c r="A120" s="2">
        <f>IF(tips!A120="Female",1,0)</f>
        <v>1</v>
      </c>
      <c r="B120" s="2">
        <f>IF(tips!B120="No",0,1)</f>
        <v>0</v>
      </c>
      <c r="C120" s="2" cm="1">
        <f t="array" ref="C120">_xlfn.IFS(tips!C120="Thur",0,tips!C120="Fri",1,tips!C120="Sat",2,tips!C120="Sun",3)</f>
        <v>0</v>
      </c>
      <c r="D120" s="2">
        <f>IF(tips!D120="Dinner",0,1)</f>
        <v>1</v>
      </c>
      <c r="E120" s="2">
        <v>2</v>
      </c>
      <c r="F120" s="2">
        <v>12.43</v>
      </c>
      <c r="G120" s="14">
        <v>1.8</v>
      </c>
      <c r="M120" s="23"/>
      <c r="N120" s="59"/>
      <c r="O120" s="59"/>
      <c r="P120" s="59"/>
      <c r="Q120" s="23"/>
      <c r="R120" s="35"/>
      <c r="S120" s="37"/>
      <c r="T120" s="23"/>
      <c r="U120" s="23"/>
      <c r="V120" s="23"/>
      <c r="W120" s="23"/>
      <c r="X120" s="23"/>
      <c r="Y120" s="23"/>
      <c r="Z120" s="23"/>
      <c r="AA120" s="23"/>
    </row>
    <row r="121" spans="1:27" x14ac:dyDescent="0.2">
      <c r="A121" s="2">
        <f>IF(tips!A121="Female",1,0)</f>
        <v>1</v>
      </c>
      <c r="B121" s="2">
        <f>IF(tips!B121="No",0,1)</f>
        <v>0</v>
      </c>
      <c r="C121" s="2" cm="1">
        <f t="array" ref="C121">_xlfn.IFS(tips!C121="Thur",0,tips!C121="Fri",1,tips!C121="Sat",2,tips!C121="Sun",3)</f>
        <v>0</v>
      </c>
      <c r="D121" s="2">
        <f>IF(tips!D121="Dinner",0,1)</f>
        <v>1</v>
      </c>
      <c r="E121" s="2">
        <v>4</v>
      </c>
      <c r="F121" s="2">
        <v>24.08</v>
      </c>
      <c r="G121" s="14">
        <v>2.92</v>
      </c>
      <c r="M121" s="23"/>
      <c r="N121" s="59"/>
      <c r="O121" s="59"/>
      <c r="P121" s="59"/>
      <c r="Q121" s="23"/>
      <c r="R121" s="35"/>
      <c r="S121" s="37"/>
      <c r="T121" s="23"/>
      <c r="U121" s="23"/>
      <c r="V121" s="23"/>
      <c r="W121" s="23"/>
      <c r="X121" s="23"/>
      <c r="Y121" s="23"/>
      <c r="Z121" s="23"/>
      <c r="AA121" s="23"/>
    </row>
    <row r="122" spans="1:27" x14ac:dyDescent="0.2">
      <c r="A122" s="2">
        <f>IF(tips!A122="Female",1,0)</f>
        <v>0</v>
      </c>
      <c r="B122" s="2">
        <f>IF(tips!B122="No",0,1)</f>
        <v>0</v>
      </c>
      <c r="C122" s="2" cm="1">
        <f t="array" ref="C122">_xlfn.IFS(tips!C122="Thur",0,tips!C122="Fri",1,tips!C122="Sat",2,tips!C122="Sun",3)</f>
        <v>0</v>
      </c>
      <c r="D122" s="2">
        <f>IF(tips!D122="Dinner",0,1)</f>
        <v>1</v>
      </c>
      <c r="E122" s="2">
        <v>2</v>
      </c>
      <c r="F122" s="2">
        <v>11.69</v>
      </c>
      <c r="G122" s="14">
        <v>2.31</v>
      </c>
      <c r="M122" s="23"/>
      <c r="N122" s="59"/>
      <c r="O122" s="59"/>
      <c r="P122" s="59"/>
      <c r="Q122" s="23"/>
      <c r="R122" s="35"/>
      <c r="S122" s="37"/>
      <c r="T122" s="23"/>
      <c r="U122" s="23"/>
      <c r="V122" s="23"/>
      <c r="W122" s="23"/>
      <c r="X122" s="23"/>
      <c r="Y122" s="23"/>
      <c r="Z122" s="23"/>
      <c r="AA122" s="23"/>
    </row>
    <row r="123" spans="1:27" x14ac:dyDescent="0.2">
      <c r="A123" s="2">
        <f>IF(tips!A123="Female",1,0)</f>
        <v>1</v>
      </c>
      <c r="B123" s="2">
        <f>IF(tips!B123="No",0,1)</f>
        <v>0</v>
      </c>
      <c r="C123" s="2" cm="1">
        <f t="array" ref="C123">_xlfn.IFS(tips!C123="Thur",0,tips!C123="Fri",1,tips!C123="Sat",2,tips!C123="Sun",3)</f>
        <v>0</v>
      </c>
      <c r="D123" s="2">
        <f>IF(tips!D123="Dinner",0,1)</f>
        <v>1</v>
      </c>
      <c r="E123" s="2">
        <v>2</v>
      </c>
      <c r="F123" s="2">
        <v>13.42</v>
      </c>
      <c r="G123" s="14">
        <v>1.68</v>
      </c>
      <c r="M123" s="23"/>
      <c r="N123" s="59"/>
      <c r="O123" s="59"/>
      <c r="P123" s="59"/>
      <c r="Q123" s="23"/>
      <c r="R123" s="35"/>
      <c r="S123" s="37"/>
      <c r="T123" s="23"/>
      <c r="U123" s="23"/>
      <c r="V123" s="23"/>
      <c r="W123" s="23"/>
      <c r="X123" s="23"/>
      <c r="Y123" s="23"/>
      <c r="Z123" s="23"/>
      <c r="AA123" s="23"/>
    </row>
    <row r="124" spans="1:27" x14ac:dyDescent="0.2">
      <c r="A124" s="2">
        <f>IF(tips!A124="Female",1,0)</f>
        <v>0</v>
      </c>
      <c r="B124" s="2">
        <f>IF(tips!B124="No",0,1)</f>
        <v>0</v>
      </c>
      <c r="C124" s="2" cm="1">
        <f t="array" ref="C124">_xlfn.IFS(tips!C124="Thur",0,tips!C124="Fri",1,tips!C124="Sat",2,tips!C124="Sun",3)</f>
        <v>0</v>
      </c>
      <c r="D124" s="2">
        <f>IF(tips!D124="Dinner",0,1)</f>
        <v>1</v>
      </c>
      <c r="E124" s="2">
        <v>2</v>
      </c>
      <c r="F124" s="2">
        <v>14.26</v>
      </c>
      <c r="G124" s="14">
        <v>2.5</v>
      </c>
      <c r="M124" s="23"/>
      <c r="N124" s="59"/>
      <c r="O124" s="59"/>
      <c r="P124" s="59"/>
      <c r="Q124" s="23"/>
      <c r="R124" s="35"/>
      <c r="S124" s="37"/>
      <c r="T124" s="23"/>
      <c r="U124" s="23"/>
      <c r="V124" s="23"/>
      <c r="W124" s="23"/>
      <c r="X124" s="23"/>
      <c r="Y124" s="23"/>
      <c r="Z124" s="23"/>
      <c r="AA124" s="23"/>
    </row>
    <row r="125" spans="1:27" x14ac:dyDescent="0.2">
      <c r="A125" s="2">
        <f>IF(tips!A125="Female",1,0)</f>
        <v>0</v>
      </c>
      <c r="B125" s="2">
        <f>IF(tips!B125="No",0,1)</f>
        <v>0</v>
      </c>
      <c r="C125" s="2" cm="1">
        <f t="array" ref="C125">_xlfn.IFS(tips!C125="Thur",0,tips!C125="Fri",1,tips!C125="Sat",2,tips!C125="Sun",3)</f>
        <v>0</v>
      </c>
      <c r="D125" s="2">
        <f>IF(tips!D125="Dinner",0,1)</f>
        <v>1</v>
      </c>
      <c r="E125" s="2">
        <v>2</v>
      </c>
      <c r="F125" s="2">
        <v>15.95</v>
      </c>
      <c r="G125" s="14">
        <v>2</v>
      </c>
      <c r="M125" s="23"/>
      <c r="N125" s="59"/>
      <c r="O125" s="59"/>
      <c r="P125" s="59"/>
      <c r="Q125" s="23"/>
      <c r="R125" s="35"/>
      <c r="S125" s="37"/>
      <c r="T125" s="23"/>
      <c r="U125" s="23"/>
      <c r="V125" s="23"/>
      <c r="W125" s="23"/>
      <c r="X125" s="23"/>
      <c r="Y125" s="23"/>
      <c r="Z125" s="23"/>
      <c r="AA125" s="23"/>
    </row>
    <row r="126" spans="1:27" x14ac:dyDescent="0.2">
      <c r="A126" s="2">
        <f>IF(tips!A126="Female",1,0)</f>
        <v>1</v>
      </c>
      <c r="B126" s="2">
        <f>IF(tips!B126="No",0,1)</f>
        <v>0</v>
      </c>
      <c r="C126" s="2" cm="1">
        <f t="array" ref="C126">_xlfn.IFS(tips!C126="Thur",0,tips!C126="Fri",1,tips!C126="Sat",2,tips!C126="Sun",3)</f>
        <v>0</v>
      </c>
      <c r="D126" s="2">
        <f>IF(tips!D126="Dinner",0,1)</f>
        <v>1</v>
      </c>
      <c r="E126" s="2">
        <v>2</v>
      </c>
      <c r="F126" s="2">
        <v>12.48</v>
      </c>
      <c r="G126" s="14">
        <v>2.52</v>
      </c>
      <c r="M126" s="23"/>
      <c r="N126" s="59"/>
      <c r="O126" s="59"/>
      <c r="P126" s="59"/>
      <c r="Q126" s="23"/>
      <c r="R126" s="35"/>
      <c r="S126" s="37"/>
      <c r="T126" s="23"/>
      <c r="U126" s="23"/>
      <c r="V126" s="23"/>
      <c r="W126" s="23"/>
      <c r="X126" s="23"/>
      <c r="Y126" s="23"/>
      <c r="Z126" s="23"/>
      <c r="AA126" s="23"/>
    </row>
    <row r="127" spans="1:27" x14ac:dyDescent="0.2">
      <c r="A127" s="2">
        <f>IF(tips!A127="Female",1,0)</f>
        <v>1</v>
      </c>
      <c r="B127" s="2">
        <f>IF(tips!B127="No",0,1)</f>
        <v>0</v>
      </c>
      <c r="C127" s="2" cm="1">
        <f t="array" ref="C127">_xlfn.IFS(tips!C127="Thur",0,tips!C127="Fri",1,tips!C127="Sat",2,tips!C127="Sun",3)</f>
        <v>0</v>
      </c>
      <c r="D127" s="2">
        <f>IF(tips!D127="Dinner",0,1)</f>
        <v>1</v>
      </c>
      <c r="E127" s="2">
        <v>6</v>
      </c>
      <c r="F127" s="2">
        <v>29.8</v>
      </c>
      <c r="G127" s="14">
        <v>4.2</v>
      </c>
      <c r="M127" s="23"/>
      <c r="N127" s="59"/>
      <c r="O127" s="59"/>
      <c r="P127" s="59"/>
      <c r="Q127" s="23"/>
      <c r="R127" s="35"/>
      <c r="S127" s="37"/>
      <c r="T127" s="23"/>
      <c r="U127" s="23"/>
      <c r="V127" s="23"/>
      <c r="W127" s="23"/>
      <c r="X127" s="23"/>
      <c r="Y127" s="23"/>
      <c r="Z127" s="23"/>
      <c r="AA127" s="23"/>
    </row>
    <row r="128" spans="1:27" x14ac:dyDescent="0.2">
      <c r="A128" s="2">
        <f>IF(tips!A128="Female",1,0)</f>
        <v>0</v>
      </c>
      <c r="B128" s="2">
        <f>IF(tips!B128="No",0,1)</f>
        <v>0</v>
      </c>
      <c r="C128" s="2" cm="1">
        <f t="array" ref="C128">_xlfn.IFS(tips!C128="Thur",0,tips!C128="Fri",1,tips!C128="Sat",2,tips!C128="Sun",3)</f>
        <v>0</v>
      </c>
      <c r="D128" s="2">
        <f>IF(tips!D128="Dinner",0,1)</f>
        <v>1</v>
      </c>
      <c r="E128" s="2">
        <v>2</v>
      </c>
      <c r="F128" s="2">
        <v>8.52</v>
      </c>
      <c r="G128" s="14">
        <v>1.48</v>
      </c>
      <c r="M128" s="23"/>
      <c r="N128" s="59"/>
      <c r="O128" s="59"/>
      <c r="P128" s="59"/>
      <c r="Q128" s="23"/>
      <c r="R128" s="35"/>
      <c r="S128" s="37"/>
      <c r="T128" s="23"/>
      <c r="U128" s="23"/>
      <c r="V128" s="23"/>
      <c r="W128" s="23"/>
      <c r="X128" s="23"/>
      <c r="Y128" s="23"/>
      <c r="Z128" s="23"/>
      <c r="AA128" s="23"/>
    </row>
    <row r="129" spans="1:27" x14ac:dyDescent="0.2">
      <c r="A129" s="2">
        <f>IF(tips!A129="Female",1,0)</f>
        <v>1</v>
      </c>
      <c r="B129" s="2">
        <f>IF(tips!B129="No",0,1)</f>
        <v>0</v>
      </c>
      <c r="C129" s="2" cm="1">
        <f t="array" ref="C129">_xlfn.IFS(tips!C129="Thur",0,tips!C129="Fri",1,tips!C129="Sat",2,tips!C129="Sun",3)</f>
        <v>0</v>
      </c>
      <c r="D129" s="2">
        <f>IF(tips!D129="Dinner",0,1)</f>
        <v>1</v>
      </c>
      <c r="E129" s="2">
        <v>2</v>
      </c>
      <c r="F129" s="2">
        <v>14.52</v>
      </c>
      <c r="G129" s="14">
        <v>2</v>
      </c>
      <c r="M129" s="23"/>
      <c r="N129" s="59"/>
      <c r="O129" s="59"/>
      <c r="P129" s="59"/>
      <c r="Q129" s="23"/>
      <c r="R129" s="35"/>
      <c r="S129" s="37"/>
      <c r="T129" s="23"/>
      <c r="U129" s="23"/>
      <c r="V129" s="23"/>
      <c r="W129" s="23"/>
      <c r="X129" s="23"/>
      <c r="Y129" s="23"/>
      <c r="Z129" s="23"/>
      <c r="AA129" s="23"/>
    </row>
    <row r="130" spans="1:27" x14ac:dyDescent="0.2">
      <c r="A130" s="2">
        <f>IF(tips!A130="Female",1,0)</f>
        <v>1</v>
      </c>
      <c r="B130" s="2">
        <f>IF(tips!B130="No",0,1)</f>
        <v>0</v>
      </c>
      <c r="C130" s="2" cm="1">
        <f t="array" ref="C130">_xlfn.IFS(tips!C130="Thur",0,tips!C130="Fri",1,tips!C130="Sat",2,tips!C130="Sun",3)</f>
        <v>0</v>
      </c>
      <c r="D130" s="2">
        <f>IF(tips!D130="Dinner",0,1)</f>
        <v>1</v>
      </c>
      <c r="E130" s="2">
        <v>2</v>
      </c>
      <c r="F130" s="2">
        <v>11.38</v>
      </c>
      <c r="G130" s="14">
        <v>2</v>
      </c>
      <c r="M130" s="23"/>
      <c r="N130" s="59"/>
      <c r="O130" s="59"/>
      <c r="P130" s="59"/>
      <c r="Q130" s="23"/>
      <c r="R130" s="35"/>
      <c r="S130" s="37"/>
      <c r="T130" s="23"/>
      <c r="U130" s="23"/>
      <c r="V130" s="23"/>
      <c r="W130" s="23"/>
      <c r="X130" s="23"/>
      <c r="Y130" s="23"/>
      <c r="Z130" s="23"/>
      <c r="AA130" s="23"/>
    </row>
    <row r="131" spans="1:27" x14ac:dyDescent="0.2">
      <c r="A131" s="2">
        <f>IF(tips!A131="Female",1,0)</f>
        <v>0</v>
      </c>
      <c r="B131" s="2">
        <f>IF(tips!B131="No",0,1)</f>
        <v>0</v>
      </c>
      <c r="C131" s="2" cm="1">
        <f t="array" ref="C131">_xlfn.IFS(tips!C131="Thur",0,tips!C131="Fri",1,tips!C131="Sat",2,tips!C131="Sun",3)</f>
        <v>0</v>
      </c>
      <c r="D131" s="2">
        <f>IF(tips!D131="Dinner",0,1)</f>
        <v>1</v>
      </c>
      <c r="E131" s="2">
        <v>3</v>
      </c>
      <c r="F131" s="2">
        <v>22.82</v>
      </c>
      <c r="G131" s="14">
        <v>2.1800000000000002</v>
      </c>
      <c r="M131" s="23"/>
      <c r="N131" s="59"/>
      <c r="O131" s="59"/>
      <c r="P131" s="59"/>
      <c r="Q131" s="23"/>
      <c r="R131" s="35"/>
      <c r="S131" s="37"/>
      <c r="T131" s="23"/>
      <c r="U131" s="23"/>
      <c r="V131" s="23"/>
      <c r="W131" s="23"/>
      <c r="X131" s="23"/>
      <c r="Y131" s="23"/>
      <c r="Z131" s="23"/>
      <c r="AA131" s="23"/>
    </row>
    <row r="132" spans="1:27" x14ac:dyDescent="0.2">
      <c r="A132" s="2">
        <f>IF(tips!A132="Female",1,0)</f>
        <v>0</v>
      </c>
      <c r="B132" s="2">
        <f>IF(tips!B132="No",0,1)</f>
        <v>0</v>
      </c>
      <c r="C132" s="2" cm="1">
        <f t="array" ref="C132">_xlfn.IFS(tips!C132="Thur",0,tips!C132="Fri",1,tips!C132="Sat",2,tips!C132="Sun",3)</f>
        <v>0</v>
      </c>
      <c r="D132" s="2">
        <f>IF(tips!D132="Dinner",0,1)</f>
        <v>1</v>
      </c>
      <c r="E132" s="2">
        <v>2</v>
      </c>
      <c r="F132" s="2">
        <v>19.079999999999998</v>
      </c>
      <c r="G132" s="14">
        <v>1.5</v>
      </c>
      <c r="M132" s="23"/>
      <c r="N132" s="59"/>
      <c r="O132" s="59"/>
      <c r="P132" s="59"/>
      <c r="Q132" s="23"/>
      <c r="R132" s="35"/>
      <c r="S132" s="37"/>
      <c r="T132" s="23"/>
      <c r="U132" s="23"/>
      <c r="V132" s="23"/>
      <c r="W132" s="23"/>
      <c r="X132" s="23"/>
      <c r="Y132" s="23"/>
      <c r="Z132" s="23"/>
      <c r="AA132" s="23"/>
    </row>
    <row r="133" spans="1:27" x14ac:dyDescent="0.2">
      <c r="A133" s="2">
        <f>IF(tips!A133="Female",1,0)</f>
        <v>1</v>
      </c>
      <c r="B133" s="2">
        <f>IF(tips!B133="No",0,1)</f>
        <v>0</v>
      </c>
      <c r="C133" s="2" cm="1">
        <f t="array" ref="C133">_xlfn.IFS(tips!C133="Thur",0,tips!C133="Fri",1,tips!C133="Sat",2,tips!C133="Sun",3)</f>
        <v>0</v>
      </c>
      <c r="D133" s="2">
        <f>IF(tips!D133="Dinner",0,1)</f>
        <v>1</v>
      </c>
      <c r="E133" s="2">
        <v>2</v>
      </c>
      <c r="F133" s="2">
        <v>20.27</v>
      </c>
      <c r="G133" s="14">
        <v>2.83</v>
      </c>
      <c r="M133" s="23"/>
      <c r="N133" s="59"/>
      <c r="O133" s="59"/>
      <c r="P133" s="59"/>
      <c r="Q133" s="23"/>
      <c r="R133" s="35"/>
      <c r="S133" s="37"/>
      <c r="T133" s="23"/>
      <c r="U133" s="23"/>
      <c r="V133" s="23"/>
      <c r="W133" s="23"/>
      <c r="X133" s="23"/>
      <c r="Y133" s="23"/>
      <c r="Z133" s="23"/>
      <c r="AA133" s="23"/>
    </row>
    <row r="134" spans="1:27" x14ac:dyDescent="0.2">
      <c r="A134" s="2">
        <f>IF(tips!A134="Female",1,0)</f>
        <v>1</v>
      </c>
      <c r="B134" s="2">
        <f>IF(tips!B134="No",0,1)</f>
        <v>0</v>
      </c>
      <c r="C134" s="2" cm="1">
        <f t="array" ref="C134">_xlfn.IFS(tips!C134="Thur",0,tips!C134="Fri",1,tips!C134="Sat",2,tips!C134="Sun",3)</f>
        <v>0</v>
      </c>
      <c r="D134" s="2">
        <f>IF(tips!D134="Dinner",0,1)</f>
        <v>1</v>
      </c>
      <c r="E134" s="2">
        <v>2</v>
      </c>
      <c r="F134" s="2">
        <v>11.17</v>
      </c>
      <c r="G134" s="14">
        <v>1.5</v>
      </c>
      <c r="M134" s="23"/>
      <c r="N134" s="59"/>
      <c r="O134" s="59"/>
      <c r="P134" s="59"/>
      <c r="Q134" s="23"/>
      <c r="R134" s="35"/>
      <c r="S134" s="37"/>
      <c r="T134" s="23"/>
      <c r="U134" s="23"/>
      <c r="V134" s="23"/>
      <c r="W134" s="23"/>
      <c r="X134" s="23"/>
      <c r="Y134" s="23"/>
      <c r="Z134" s="23"/>
      <c r="AA134" s="23"/>
    </row>
    <row r="135" spans="1:27" x14ac:dyDescent="0.2">
      <c r="A135" s="2">
        <f>IF(tips!A135="Female",1,0)</f>
        <v>1</v>
      </c>
      <c r="B135" s="2">
        <f>IF(tips!B135="No",0,1)</f>
        <v>0</v>
      </c>
      <c r="C135" s="2" cm="1">
        <f t="array" ref="C135">_xlfn.IFS(tips!C135="Thur",0,tips!C135="Fri",1,tips!C135="Sat",2,tips!C135="Sun",3)</f>
        <v>0</v>
      </c>
      <c r="D135" s="2">
        <f>IF(tips!D135="Dinner",0,1)</f>
        <v>1</v>
      </c>
      <c r="E135" s="2">
        <v>2</v>
      </c>
      <c r="F135" s="2">
        <v>12.26</v>
      </c>
      <c r="G135" s="14">
        <v>2</v>
      </c>
      <c r="M135" s="23"/>
      <c r="N135" s="59"/>
      <c r="O135" s="59"/>
      <c r="P135" s="59"/>
      <c r="Q135" s="23"/>
      <c r="R135" s="35"/>
      <c r="S135" s="37"/>
      <c r="T135" s="23"/>
      <c r="U135" s="23"/>
      <c r="V135" s="23"/>
      <c r="W135" s="23"/>
      <c r="X135" s="23"/>
      <c r="Y135" s="23"/>
      <c r="Z135" s="23"/>
      <c r="AA135" s="23"/>
    </row>
    <row r="136" spans="1:27" x14ac:dyDescent="0.2">
      <c r="A136" s="2">
        <f>IF(tips!A136="Female",1,0)</f>
        <v>1</v>
      </c>
      <c r="B136" s="2">
        <f>IF(tips!B136="No",0,1)</f>
        <v>0</v>
      </c>
      <c r="C136" s="2" cm="1">
        <f t="array" ref="C136">_xlfn.IFS(tips!C136="Thur",0,tips!C136="Fri",1,tips!C136="Sat",2,tips!C136="Sun",3)</f>
        <v>0</v>
      </c>
      <c r="D136" s="2">
        <f>IF(tips!D136="Dinner",0,1)</f>
        <v>1</v>
      </c>
      <c r="E136" s="2">
        <v>2</v>
      </c>
      <c r="F136" s="2">
        <v>18.260000000000002</v>
      </c>
      <c r="G136" s="14">
        <v>3.25</v>
      </c>
      <c r="M136" s="23"/>
      <c r="N136" s="59"/>
      <c r="O136" s="59"/>
      <c r="P136" s="59"/>
      <c r="Q136" s="23"/>
      <c r="R136" s="35"/>
      <c r="S136" s="37"/>
      <c r="T136" s="23"/>
      <c r="U136" s="23"/>
      <c r="V136" s="23"/>
      <c r="W136" s="23"/>
      <c r="X136" s="23"/>
      <c r="Y136" s="23"/>
      <c r="Z136" s="23"/>
      <c r="AA136" s="23"/>
    </row>
    <row r="137" spans="1:27" x14ac:dyDescent="0.2">
      <c r="A137" s="2">
        <f>IF(tips!A137="Female",1,0)</f>
        <v>1</v>
      </c>
      <c r="B137" s="2">
        <f>IF(tips!B137="No",0,1)</f>
        <v>0</v>
      </c>
      <c r="C137" s="2" cm="1">
        <f t="array" ref="C137">_xlfn.IFS(tips!C137="Thur",0,tips!C137="Fri",1,tips!C137="Sat",2,tips!C137="Sun",3)</f>
        <v>0</v>
      </c>
      <c r="D137" s="2">
        <f>IF(tips!D137="Dinner",0,1)</f>
        <v>1</v>
      </c>
      <c r="E137" s="2">
        <v>2</v>
      </c>
      <c r="F137" s="2">
        <v>8.51</v>
      </c>
      <c r="G137" s="14">
        <v>1.25</v>
      </c>
      <c r="M137" s="23"/>
      <c r="N137" s="59"/>
      <c r="O137" s="59"/>
      <c r="P137" s="59"/>
      <c r="Q137" s="23"/>
      <c r="R137" s="35"/>
      <c r="S137" s="37"/>
      <c r="T137" s="23"/>
      <c r="U137" s="23"/>
      <c r="V137" s="23"/>
      <c r="W137" s="23"/>
      <c r="X137" s="23"/>
      <c r="Y137" s="23"/>
      <c r="Z137" s="23"/>
      <c r="AA137" s="23"/>
    </row>
    <row r="138" spans="1:27" x14ac:dyDescent="0.2">
      <c r="A138" s="2">
        <f>IF(tips!A138="Female",1,0)</f>
        <v>1</v>
      </c>
      <c r="B138" s="2">
        <f>IF(tips!B138="No",0,1)</f>
        <v>0</v>
      </c>
      <c r="C138" s="2" cm="1">
        <f t="array" ref="C138">_xlfn.IFS(tips!C138="Thur",0,tips!C138="Fri",1,tips!C138="Sat",2,tips!C138="Sun",3)</f>
        <v>0</v>
      </c>
      <c r="D138" s="2">
        <f>IF(tips!D138="Dinner",0,1)</f>
        <v>1</v>
      </c>
      <c r="E138" s="2">
        <v>2</v>
      </c>
      <c r="F138" s="2">
        <v>10.33</v>
      </c>
      <c r="G138" s="14">
        <v>2</v>
      </c>
      <c r="M138" s="23"/>
      <c r="N138" s="59"/>
      <c r="O138" s="59"/>
      <c r="P138" s="59"/>
      <c r="Q138" s="23"/>
      <c r="R138" s="35"/>
      <c r="S138" s="37"/>
      <c r="T138" s="23"/>
      <c r="U138" s="23"/>
      <c r="V138" s="23"/>
      <c r="W138" s="23"/>
      <c r="X138" s="23"/>
      <c r="Y138" s="23"/>
      <c r="Z138" s="23"/>
      <c r="AA138" s="23"/>
    </row>
    <row r="139" spans="1:27" x14ac:dyDescent="0.2">
      <c r="A139" s="2">
        <f>IF(tips!A139="Female",1,0)</f>
        <v>1</v>
      </c>
      <c r="B139" s="2">
        <f>IF(tips!B139="No",0,1)</f>
        <v>0</v>
      </c>
      <c r="C139" s="2" cm="1">
        <f t="array" ref="C139">_xlfn.IFS(tips!C139="Thur",0,tips!C139="Fri",1,tips!C139="Sat",2,tips!C139="Sun",3)</f>
        <v>0</v>
      </c>
      <c r="D139" s="2">
        <f>IF(tips!D139="Dinner",0,1)</f>
        <v>1</v>
      </c>
      <c r="E139" s="2">
        <v>2</v>
      </c>
      <c r="F139" s="2">
        <v>14.15</v>
      </c>
      <c r="G139" s="14">
        <v>2</v>
      </c>
      <c r="M139" s="23"/>
      <c r="N139" s="59"/>
      <c r="O139" s="59"/>
      <c r="P139" s="59"/>
      <c r="Q139" s="23"/>
      <c r="R139" s="35"/>
      <c r="S139" s="37"/>
      <c r="T139" s="23"/>
      <c r="U139" s="23"/>
      <c r="V139" s="23"/>
      <c r="W139" s="23"/>
      <c r="X139" s="23"/>
      <c r="Y139" s="23"/>
      <c r="Z139" s="23"/>
      <c r="AA139" s="23"/>
    </row>
    <row r="140" spans="1:27" x14ac:dyDescent="0.2">
      <c r="A140" s="2">
        <f>IF(tips!A140="Female",1,0)</f>
        <v>0</v>
      </c>
      <c r="B140" s="2">
        <f>IF(tips!B140="No",0,1)</f>
        <v>1</v>
      </c>
      <c r="C140" s="2" cm="1">
        <f t="array" ref="C140">_xlfn.IFS(tips!C140="Thur",0,tips!C140="Fri",1,tips!C140="Sat",2,tips!C140="Sun",3)</f>
        <v>0</v>
      </c>
      <c r="D140" s="2">
        <f>IF(tips!D140="Dinner",0,1)</f>
        <v>1</v>
      </c>
      <c r="E140" s="2">
        <v>2</v>
      </c>
      <c r="F140" s="2">
        <v>16</v>
      </c>
      <c r="G140" s="14">
        <v>2</v>
      </c>
      <c r="M140" s="23"/>
      <c r="N140" s="59"/>
      <c r="O140" s="59"/>
      <c r="P140" s="59"/>
      <c r="Q140" s="23"/>
      <c r="R140" s="35"/>
      <c r="S140" s="37"/>
      <c r="T140" s="23"/>
      <c r="U140" s="23"/>
      <c r="V140" s="23"/>
      <c r="W140" s="23"/>
      <c r="X140" s="23"/>
      <c r="Y140" s="23"/>
      <c r="Z140" s="23"/>
      <c r="AA140" s="23"/>
    </row>
    <row r="141" spans="1:27" x14ac:dyDescent="0.2">
      <c r="A141" s="2">
        <f>IF(tips!A141="Female",1,0)</f>
        <v>1</v>
      </c>
      <c r="B141" s="2">
        <f>IF(tips!B141="No",0,1)</f>
        <v>0</v>
      </c>
      <c r="C141" s="2" cm="1">
        <f t="array" ref="C141">_xlfn.IFS(tips!C141="Thur",0,tips!C141="Fri",1,tips!C141="Sat",2,tips!C141="Sun",3)</f>
        <v>0</v>
      </c>
      <c r="D141" s="2">
        <f>IF(tips!D141="Dinner",0,1)</f>
        <v>1</v>
      </c>
      <c r="E141" s="2">
        <v>2</v>
      </c>
      <c r="F141" s="2">
        <v>13.16</v>
      </c>
      <c r="G141" s="14">
        <v>2.75</v>
      </c>
      <c r="M141" s="23"/>
      <c r="N141" s="59"/>
      <c r="O141" s="59"/>
      <c r="P141" s="59"/>
      <c r="Q141" s="23"/>
      <c r="R141" s="35"/>
      <c r="S141" s="37"/>
      <c r="T141" s="23"/>
      <c r="U141" s="23"/>
      <c r="V141" s="23"/>
      <c r="W141" s="23"/>
      <c r="X141" s="23"/>
      <c r="Y141" s="23"/>
      <c r="Z141" s="23"/>
      <c r="AA141" s="23"/>
    </row>
    <row r="142" spans="1:27" x14ac:dyDescent="0.2">
      <c r="A142" s="2">
        <f>IF(tips!A142="Female",1,0)</f>
        <v>1</v>
      </c>
      <c r="B142" s="2">
        <f>IF(tips!B142="No",0,1)</f>
        <v>0</v>
      </c>
      <c r="C142" s="2" cm="1">
        <f t="array" ref="C142">_xlfn.IFS(tips!C142="Thur",0,tips!C142="Fri",1,tips!C142="Sat",2,tips!C142="Sun",3)</f>
        <v>0</v>
      </c>
      <c r="D142" s="2">
        <f>IF(tips!D142="Dinner",0,1)</f>
        <v>1</v>
      </c>
      <c r="E142" s="2">
        <v>2</v>
      </c>
      <c r="F142" s="2">
        <v>17.47</v>
      </c>
      <c r="G142" s="14">
        <v>3.5</v>
      </c>
      <c r="M142" s="23"/>
      <c r="N142" s="59"/>
      <c r="O142" s="59"/>
      <c r="P142" s="59"/>
      <c r="Q142" s="23"/>
      <c r="R142" s="35"/>
      <c r="S142" s="37"/>
      <c r="T142" s="23"/>
      <c r="U142" s="23"/>
      <c r="V142" s="23"/>
      <c r="W142" s="23"/>
      <c r="X142" s="23"/>
      <c r="Y142" s="23"/>
      <c r="Z142" s="23"/>
      <c r="AA142" s="23"/>
    </row>
    <row r="143" spans="1:27" x14ac:dyDescent="0.2">
      <c r="A143" s="2">
        <f>IF(tips!A143="Female",1,0)</f>
        <v>0</v>
      </c>
      <c r="B143" s="2">
        <f>IF(tips!B143="No",0,1)</f>
        <v>0</v>
      </c>
      <c r="C143" s="2" cm="1">
        <f t="array" ref="C143">_xlfn.IFS(tips!C143="Thur",0,tips!C143="Fri",1,tips!C143="Sat",2,tips!C143="Sun",3)</f>
        <v>0</v>
      </c>
      <c r="D143" s="2">
        <f>IF(tips!D143="Dinner",0,1)</f>
        <v>1</v>
      </c>
      <c r="E143" s="2">
        <v>6</v>
      </c>
      <c r="F143" s="2">
        <v>34.299999999999997</v>
      </c>
      <c r="G143" s="14">
        <v>6.7</v>
      </c>
      <c r="M143" s="23"/>
      <c r="N143" s="59"/>
      <c r="O143" s="59"/>
      <c r="P143" s="59"/>
      <c r="Q143" s="23"/>
      <c r="R143" s="35"/>
      <c r="S143" s="37"/>
      <c r="T143" s="23"/>
      <c r="U143" s="23"/>
      <c r="V143" s="23"/>
      <c r="W143" s="23"/>
      <c r="X143" s="23"/>
      <c r="Y143" s="23"/>
      <c r="Z143" s="23"/>
      <c r="AA143" s="23"/>
    </row>
    <row r="144" spans="1:27" x14ac:dyDescent="0.2">
      <c r="A144" s="2">
        <f>IF(tips!A144="Female",1,0)</f>
        <v>0</v>
      </c>
      <c r="B144" s="2">
        <f>IF(tips!B144="No",0,1)</f>
        <v>0</v>
      </c>
      <c r="C144" s="2" cm="1">
        <f t="array" ref="C144">_xlfn.IFS(tips!C144="Thur",0,tips!C144="Fri",1,tips!C144="Sat",2,tips!C144="Sun",3)</f>
        <v>0</v>
      </c>
      <c r="D144" s="2">
        <f>IF(tips!D144="Dinner",0,1)</f>
        <v>1</v>
      </c>
      <c r="E144" s="2">
        <v>5</v>
      </c>
      <c r="F144" s="2">
        <v>41.19</v>
      </c>
      <c r="G144" s="14">
        <v>5</v>
      </c>
      <c r="M144" s="23"/>
      <c r="N144" s="59"/>
      <c r="O144" s="59"/>
      <c r="P144" s="59"/>
      <c r="Q144" s="23"/>
      <c r="R144" s="35"/>
      <c r="S144" s="37"/>
      <c r="T144" s="23"/>
      <c r="U144" s="23"/>
      <c r="V144" s="23"/>
      <c r="W144" s="23"/>
      <c r="X144" s="23"/>
      <c r="Y144" s="23"/>
      <c r="Z144" s="23"/>
      <c r="AA144" s="23"/>
    </row>
    <row r="145" spans="1:27" x14ac:dyDescent="0.2">
      <c r="A145" s="2">
        <f>IF(tips!A145="Female",1,0)</f>
        <v>1</v>
      </c>
      <c r="B145" s="2">
        <f>IF(tips!B145="No",0,1)</f>
        <v>0</v>
      </c>
      <c r="C145" s="2" cm="1">
        <f t="array" ref="C145">_xlfn.IFS(tips!C145="Thur",0,tips!C145="Fri",1,tips!C145="Sat",2,tips!C145="Sun",3)</f>
        <v>0</v>
      </c>
      <c r="D145" s="2">
        <f>IF(tips!D145="Dinner",0,1)</f>
        <v>1</v>
      </c>
      <c r="E145" s="2">
        <v>6</v>
      </c>
      <c r="F145" s="2">
        <v>27.05</v>
      </c>
      <c r="G145" s="14">
        <v>5</v>
      </c>
      <c r="M145" s="23"/>
      <c r="N145" s="59"/>
      <c r="O145" s="59"/>
      <c r="P145" s="59"/>
      <c r="Q145" s="23"/>
      <c r="R145" s="35"/>
      <c r="S145" s="37"/>
      <c r="T145" s="23"/>
      <c r="U145" s="23"/>
      <c r="V145" s="23"/>
      <c r="W145" s="23"/>
      <c r="X145" s="23"/>
      <c r="Y145" s="23"/>
      <c r="Z145" s="23"/>
      <c r="AA145" s="23"/>
    </row>
    <row r="146" spans="1:27" x14ac:dyDescent="0.2">
      <c r="A146" s="2">
        <f>IF(tips!A146="Female",1,0)</f>
        <v>1</v>
      </c>
      <c r="B146" s="2">
        <f>IF(tips!B146="No",0,1)</f>
        <v>0</v>
      </c>
      <c r="C146" s="2" cm="1">
        <f t="array" ref="C146">_xlfn.IFS(tips!C146="Thur",0,tips!C146="Fri",1,tips!C146="Sat",2,tips!C146="Sun",3)</f>
        <v>0</v>
      </c>
      <c r="D146" s="2">
        <f>IF(tips!D146="Dinner",0,1)</f>
        <v>1</v>
      </c>
      <c r="E146" s="2">
        <v>2</v>
      </c>
      <c r="F146" s="2">
        <v>16.43</v>
      </c>
      <c r="G146" s="14">
        <v>2.2999999999999998</v>
      </c>
      <c r="M146" s="23"/>
      <c r="N146" s="59"/>
      <c r="O146" s="59"/>
      <c r="P146" s="59"/>
      <c r="Q146" s="23"/>
      <c r="R146" s="35"/>
      <c r="S146" s="37"/>
      <c r="T146" s="23"/>
      <c r="U146" s="23"/>
      <c r="V146" s="23"/>
      <c r="W146" s="23"/>
      <c r="X146" s="23"/>
      <c r="Y146" s="23"/>
      <c r="Z146" s="23"/>
      <c r="AA146" s="23"/>
    </row>
    <row r="147" spans="1:27" x14ac:dyDescent="0.2">
      <c r="A147" s="2">
        <f>IF(tips!A147="Female",1,0)</f>
        <v>1</v>
      </c>
      <c r="B147" s="2">
        <f>IF(tips!B147="No",0,1)</f>
        <v>0</v>
      </c>
      <c r="C147" s="2" cm="1">
        <f t="array" ref="C147">_xlfn.IFS(tips!C147="Thur",0,tips!C147="Fri",1,tips!C147="Sat",2,tips!C147="Sun",3)</f>
        <v>0</v>
      </c>
      <c r="D147" s="2">
        <f>IF(tips!D147="Dinner",0,1)</f>
        <v>1</v>
      </c>
      <c r="E147" s="2">
        <v>2</v>
      </c>
      <c r="F147" s="2">
        <v>8.35</v>
      </c>
      <c r="G147" s="14">
        <v>1.5</v>
      </c>
      <c r="M147" s="23"/>
      <c r="N147" s="59"/>
      <c r="O147" s="59"/>
      <c r="P147" s="59"/>
      <c r="Q147" s="23"/>
      <c r="R147" s="35"/>
      <c r="S147" s="37"/>
      <c r="T147" s="23"/>
      <c r="U147" s="23"/>
      <c r="V147" s="23"/>
      <c r="W147" s="23"/>
      <c r="X147" s="23"/>
      <c r="Y147" s="23"/>
      <c r="Z147" s="23"/>
      <c r="AA147" s="23"/>
    </row>
    <row r="148" spans="1:27" x14ac:dyDescent="0.2">
      <c r="A148" s="2">
        <f>IF(tips!A148="Female",1,0)</f>
        <v>1</v>
      </c>
      <c r="B148" s="2">
        <f>IF(tips!B148="No",0,1)</f>
        <v>0</v>
      </c>
      <c r="C148" s="2" cm="1">
        <f t="array" ref="C148">_xlfn.IFS(tips!C148="Thur",0,tips!C148="Fri",1,tips!C148="Sat",2,tips!C148="Sun",3)</f>
        <v>0</v>
      </c>
      <c r="D148" s="2">
        <f>IF(tips!D148="Dinner",0,1)</f>
        <v>1</v>
      </c>
      <c r="E148" s="2">
        <v>3</v>
      </c>
      <c r="F148" s="2">
        <v>18.64</v>
      </c>
      <c r="G148" s="14">
        <v>1.36</v>
      </c>
      <c r="M148" s="23"/>
      <c r="N148" s="59"/>
      <c r="O148" s="59"/>
      <c r="P148" s="59"/>
      <c r="Q148" s="23"/>
      <c r="R148" s="35"/>
      <c r="S148" s="37"/>
      <c r="T148" s="23"/>
      <c r="U148" s="23"/>
      <c r="V148" s="23"/>
      <c r="W148" s="23"/>
      <c r="X148" s="23"/>
      <c r="Y148" s="23"/>
      <c r="Z148" s="23"/>
      <c r="AA148" s="23"/>
    </row>
    <row r="149" spans="1:27" x14ac:dyDescent="0.2">
      <c r="A149" s="2">
        <f>IF(tips!A149="Female",1,0)</f>
        <v>1</v>
      </c>
      <c r="B149" s="2">
        <f>IF(tips!B149="No",0,1)</f>
        <v>0</v>
      </c>
      <c r="C149" s="2" cm="1">
        <f t="array" ref="C149">_xlfn.IFS(tips!C149="Thur",0,tips!C149="Fri",1,tips!C149="Sat",2,tips!C149="Sun",3)</f>
        <v>0</v>
      </c>
      <c r="D149" s="2">
        <f>IF(tips!D149="Dinner",0,1)</f>
        <v>1</v>
      </c>
      <c r="E149" s="2">
        <v>2</v>
      </c>
      <c r="F149" s="2">
        <v>11.87</v>
      </c>
      <c r="G149" s="14">
        <v>1.63</v>
      </c>
      <c r="M149" s="23"/>
      <c r="N149" s="59"/>
      <c r="O149" s="59"/>
      <c r="P149" s="59"/>
      <c r="Q149" s="23"/>
      <c r="R149" s="35"/>
      <c r="S149" s="37"/>
      <c r="T149" s="23"/>
      <c r="U149" s="23"/>
      <c r="V149" s="23"/>
      <c r="W149" s="23"/>
      <c r="X149" s="23"/>
      <c r="Y149" s="23"/>
      <c r="Z149" s="23"/>
      <c r="AA149" s="23"/>
    </row>
    <row r="150" spans="1:27" x14ac:dyDescent="0.2">
      <c r="A150" s="2">
        <f>IF(tips!A150="Female",1,0)</f>
        <v>0</v>
      </c>
      <c r="B150" s="2">
        <f>IF(tips!B150="No",0,1)</f>
        <v>0</v>
      </c>
      <c r="C150" s="2" cm="1">
        <f t="array" ref="C150">_xlfn.IFS(tips!C150="Thur",0,tips!C150="Fri",1,tips!C150="Sat",2,tips!C150="Sun",3)</f>
        <v>0</v>
      </c>
      <c r="D150" s="2">
        <f>IF(tips!D150="Dinner",0,1)</f>
        <v>1</v>
      </c>
      <c r="E150" s="2">
        <v>2</v>
      </c>
      <c r="F150" s="2">
        <v>9.7799999999999994</v>
      </c>
      <c r="G150" s="14">
        <v>1.73</v>
      </c>
      <c r="M150" s="23"/>
      <c r="N150" s="59"/>
      <c r="O150" s="59"/>
      <c r="P150" s="59"/>
      <c r="Q150" s="23"/>
      <c r="R150" s="35"/>
      <c r="S150" s="37"/>
      <c r="T150" s="23"/>
      <c r="U150" s="23"/>
      <c r="V150" s="23"/>
      <c r="W150" s="23"/>
      <c r="X150" s="23"/>
      <c r="Y150" s="23"/>
      <c r="Z150" s="23"/>
      <c r="AA150" s="23"/>
    </row>
    <row r="151" spans="1:27" x14ac:dyDescent="0.2">
      <c r="A151" s="2">
        <f>IF(tips!A151="Female",1,0)</f>
        <v>0</v>
      </c>
      <c r="B151" s="2">
        <f>IF(tips!B151="No",0,1)</f>
        <v>0</v>
      </c>
      <c r="C151" s="2" cm="1">
        <f t="array" ref="C151">_xlfn.IFS(tips!C151="Thur",0,tips!C151="Fri",1,tips!C151="Sat",2,tips!C151="Sun",3)</f>
        <v>0</v>
      </c>
      <c r="D151" s="2">
        <f>IF(tips!D151="Dinner",0,1)</f>
        <v>1</v>
      </c>
      <c r="E151" s="2">
        <v>2</v>
      </c>
      <c r="F151" s="2">
        <v>7.51</v>
      </c>
      <c r="G151" s="14">
        <v>2</v>
      </c>
      <c r="M151" s="23"/>
      <c r="N151" s="59"/>
      <c r="O151" s="59"/>
      <c r="P151" s="59"/>
      <c r="Q151" s="23"/>
      <c r="R151" s="35"/>
      <c r="S151" s="37"/>
      <c r="T151" s="23"/>
      <c r="U151" s="23"/>
      <c r="V151" s="23"/>
      <c r="W151" s="23"/>
      <c r="X151" s="23"/>
      <c r="Y151" s="23"/>
      <c r="Z151" s="23"/>
      <c r="AA151" s="23"/>
    </row>
    <row r="152" spans="1:27" x14ac:dyDescent="0.2">
      <c r="A152" s="2">
        <f>IF(tips!A152="Female",1,0)</f>
        <v>0</v>
      </c>
      <c r="B152" s="2">
        <f>IF(tips!B152="No",0,1)</f>
        <v>0</v>
      </c>
      <c r="C152" s="2" cm="1">
        <f t="array" ref="C152">_xlfn.IFS(tips!C152="Thur",0,tips!C152="Fri",1,tips!C152="Sat",2,tips!C152="Sun",3)</f>
        <v>3</v>
      </c>
      <c r="D152" s="2">
        <f>IF(tips!D152="Dinner",0,1)</f>
        <v>0</v>
      </c>
      <c r="E152" s="2">
        <v>2</v>
      </c>
      <c r="F152" s="2">
        <v>14.07</v>
      </c>
      <c r="G152" s="14">
        <v>2.5</v>
      </c>
      <c r="M152" s="23"/>
      <c r="N152" s="59"/>
      <c r="O152" s="59"/>
      <c r="P152" s="59"/>
      <c r="Q152" s="23"/>
      <c r="R152" s="35"/>
      <c r="S152" s="37"/>
      <c r="T152" s="23"/>
      <c r="U152" s="23"/>
      <c r="V152" s="23"/>
      <c r="W152" s="23"/>
      <c r="X152" s="23"/>
      <c r="Y152" s="23"/>
      <c r="Z152" s="23"/>
      <c r="AA152" s="23"/>
    </row>
    <row r="153" spans="1:27" x14ac:dyDescent="0.2">
      <c r="A153" s="2">
        <f>IF(tips!A153="Female",1,0)</f>
        <v>0</v>
      </c>
      <c r="B153" s="2">
        <f>IF(tips!B153="No",0,1)</f>
        <v>0</v>
      </c>
      <c r="C153" s="2" cm="1">
        <f t="array" ref="C153">_xlfn.IFS(tips!C153="Thur",0,tips!C153="Fri",1,tips!C153="Sat",2,tips!C153="Sun",3)</f>
        <v>3</v>
      </c>
      <c r="D153" s="2">
        <f>IF(tips!D153="Dinner",0,1)</f>
        <v>0</v>
      </c>
      <c r="E153" s="2">
        <v>2</v>
      </c>
      <c r="F153" s="2">
        <v>13.13</v>
      </c>
      <c r="G153" s="14">
        <v>2</v>
      </c>
      <c r="M153" s="23"/>
      <c r="N153" s="59"/>
      <c r="O153" s="59"/>
      <c r="P153" s="59"/>
      <c r="Q153" s="23"/>
      <c r="R153" s="35"/>
      <c r="S153" s="37"/>
      <c r="T153" s="23"/>
      <c r="U153" s="23"/>
      <c r="V153" s="23"/>
      <c r="W153" s="23"/>
      <c r="X153" s="23"/>
      <c r="Y153" s="23"/>
      <c r="Z153" s="23"/>
      <c r="AA153" s="23"/>
    </row>
    <row r="154" spans="1:27" x14ac:dyDescent="0.2">
      <c r="A154" s="2">
        <f>IF(tips!A154="Female",1,0)</f>
        <v>0</v>
      </c>
      <c r="B154" s="2">
        <f>IF(tips!B154="No",0,1)</f>
        <v>0</v>
      </c>
      <c r="C154" s="2" cm="1">
        <f t="array" ref="C154">_xlfn.IFS(tips!C154="Thur",0,tips!C154="Fri",1,tips!C154="Sat",2,tips!C154="Sun",3)</f>
        <v>3</v>
      </c>
      <c r="D154" s="2">
        <f>IF(tips!D154="Dinner",0,1)</f>
        <v>0</v>
      </c>
      <c r="E154" s="2">
        <v>3</v>
      </c>
      <c r="F154" s="2">
        <v>17.260000000000002</v>
      </c>
      <c r="G154" s="14">
        <v>2.74</v>
      </c>
      <c r="M154" s="23"/>
      <c r="N154" s="59"/>
      <c r="O154" s="59"/>
      <c r="P154" s="59"/>
      <c r="Q154" s="23"/>
      <c r="R154" s="35"/>
      <c r="S154" s="37"/>
      <c r="T154" s="23"/>
      <c r="U154" s="23"/>
      <c r="V154" s="23"/>
      <c r="W154" s="23"/>
      <c r="X154" s="23"/>
      <c r="Y154" s="23"/>
      <c r="Z154" s="23"/>
      <c r="AA154" s="23"/>
    </row>
    <row r="155" spans="1:27" x14ac:dyDescent="0.2">
      <c r="A155" s="2">
        <f>IF(tips!A155="Female",1,0)</f>
        <v>0</v>
      </c>
      <c r="B155" s="2">
        <f>IF(tips!B155="No",0,1)</f>
        <v>0</v>
      </c>
      <c r="C155" s="2" cm="1">
        <f t="array" ref="C155">_xlfn.IFS(tips!C155="Thur",0,tips!C155="Fri",1,tips!C155="Sat",2,tips!C155="Sun",3)</f>
        <v>3</v>
      </c>
      <c r="D155" s="2">
        <f>IF(tips!D155="Dinner",0,1)</f>
        <v>0</v>
      </c>
      <c r="E155" s="2">
        <v>4</v>
      </c>
      <c r="F155" s="2">
        <v>24.55</v>
      </c>
      <c r="G155" s="14">
        <v>2</v>
      </c>
      <c r="M155" s="23"/>
      <c r="N155" s="59"/>
      <c r="O155" s="59"/>
      <c r="P155" s="59"/>
      <c r="Q155" s="23"/>
      <c r="R155" s="35"/>
      <c r="S155" s="37"/>
      <c r="T155" s="23"/>
      <c r="U155" s="23"/>
      <c r="V155" s="23"/>
      <c r="W155" s="23"/>
      <c r="X155" s="23"/>
      <c r="Y155" s="23"/>
      <c r="Z155" s="23"/>
      <c r="AA155" s="23"/>
    </row>
    <row r="156" spans="1:27" x14ac:dyDescent="0.2">
      <c r="A156" s="2">
        <f>IF(tips!A156="Female",1,0)</f>
        <v>0</v>
      </c>
      <c r="B156" s="2">
        <f>IF(tips!B156="No",0,1)</f>
        <v>0</v>
      </c>
      <c r="C156" s="2" cm="1">
        <f t="array" ref="C156">_xlfn.IFS(tips!C156="Thur",0,tips!C156="Fri",1,tips!C156="Sat",2,tips!C156="Sun",3)</f>
        <v>3</v>
      </c>
      <c r="D156" s="2">
        <f>IF(tips!D156="Dinner",0,1)</f>
        <v>0</v>
      </c>
      <c r="E156" s="2">
        <v>4</v>
      </c>
      <c r="F156" s="2">
        <v>19.77</v>
      </c>
      <c r="G156" s="14">
        <v>2</v>
      </c>
      <c r="M156" s="23"/>
      <c r="N156" s="59"/>
      <c r="O156" s="59"/>
      <c r="P156" s="59"/>
      <c r="Q156" s="23"/>
      <c r="R156" s="35"/>
      <c r="S156" s="37"/>
      <c r="T156" s="23"/>
      <c r="U156" s="23"/>
      <c r="V156" s="23"/>
      <c r="W156" s="23"/>
      <c r="X156" s="23"/>
      <c r="Y156" s="23"/>
      <c r="Z156" s="23"/>
      <c r="AA156" s="23"/>
    </row>
    <row r="157" spans="1:27" x14ac:dyDescent="0.2">
      <c r="A157" s="2">
        <f>IF(tips!A157="Female",1,0)</f>
        <v>1</v>
      </c>
      <c r="B157" s="2">
        <f>IF(tips!B157="No",0,1)</f>
        <v>0</v>
      </c>
      <c r="C157" s="2" cm="1">
        <f t="array" ref="C157">_xlfn.IFS(tips!C157="Thur",0,tips!C157="Fri",1,tips!C157="Sat",2,tips!C157="Sun",3)</f>
        <v>3</v>
      </c>
      <c r="D157" s="2">
        <f>IF(tips!D157="Dinner",0,1)</f>
        <v>0</v>
      </c>
      <c r="E157" s="2">
        <v>5</v>
      </c>
      <c r="F157" s="2">
        <v>29.85</v>
      </c>
      <c r="G157" s="14">
        <v>5.14</v>
      </c>
      <c r="M157" s="23"/>
      <c r="N157" s="59"/>
      <c r="O157" s="59"/>
      <c r="P157" s="59"/>
      <c r="Q157" s="23"/>
      <c r="R157" s="35"/>
      <c r="S157" s="37"/>
      <c r="T157" s="23"/>
      <c r="U157" s="23"/>
      <c r="V157" s="23"/>
      <c r="W157" s="23"/>
      <c r="X157" s="23"/>
      <c r="Y157" s="23"/>
      <c r="Z157" s="23"/>
      <c r="AA157" s="23"/>
    </row>
    <row r="158" spans="1:27" x14ac:dyDescent="0.2">
      <c r="A158" s="2">
        <f>IF(tips!A158="Female",1,0)</f>
        <v>0</v>
      </c>
      <c r="B158" s="2">
        <f>IF(tips!B158="No",0,1)</f>
        <v>0</v>
      </c>
      <c r="C158" s="2" cm="1">
        <f t="array" ref="C158">_xlfn.IFS(tips!C158="Thur",0,tips!C158="Fri",1,tips!C158="Sat",2,tips!C158="Sun",3)</f>
        <v>3</v>
      </c>
      <c r="D158" s="2">
        <f>IF(tips!D158="Dinner",0,1)</f>
        <v>0</v>
      </c>
      <c r="E158" s="2">
        <v>6</v>
      </c>
      <c r="F158" s="2">
        <v>48.17</v>
      </c>
      <c r="G158" s="14">
        <v>5</v>
      </c>
      <c r="M158" s="23"/>
      <c r="N158" s="59"/>
      <c r="O158" s="59"/>
      <c r="P158" s="59"/>
      <c r="Q158" s="23"/>
      <c r="R158" s="35"/>
      <c r="S158" s="37"/>
      <c r="T158" s="23"/>
      <c r="U158" s="23"/>
      <c r="V158" s="23"/>
      <c r="W158" s="23"/>
      <c r="X158" s="23"/>
      <c r="Y158" s="23"/>
      <c r="Z158" s="23"/>
      <c r="AA158" s="23"/>
    </row>
    <row r="159" spans="1:27" x14ac:dyDescent="0.2">
      <c r="A159" s="2">
        <f>IF(tips!A159="Female",1,0)</f>
        <v>1</v>
      </c>
      <c r="B159" s="2">
        <f>IF(tips!B159="No",0,1)</f>
        <v>0</v>
      </c>
      <c r="C159" s="2" cm="1">
        <f t="array" ref="C159">_xlfn.IFS(tips!C159="Thur",0,tips!C159="Fri",1,tips!C159="Sat",2,tips!C159="Sun",3)</f>
        <v>3</v>
      </c>
      <c r="D159" s="2">
        <f>IF(tips!D159="Dinner",0,1)</f>
        <v>0</v>
      </c>
      <c r="E159" s="2">
        <v>4</v>
      </c>
      <c r="F159" s="2">
        <v>25</v>
      </c>
      <c r="G159" s="14">
        <v>3.75</v>
      </c>
      <c r="M159" s="23"/>
      <c r="N159" s="59"/>
      <c r="O159" s="59"/>
      <c r="P159" s="59"/>
      <c r="Q159" s="23"/>
      <c r="R159" s="35"/>
      <c r="S159" s="37"/>
      <c r="T159" s="23"/>
      <c r="U159" s="23"/>
      <c r="V159" s="23"/>
      <c r="W159" s="23"/>
      <c r="X159" s="23"/>
      <c r="Y159" s="23"/>
      <c r="Z159" s="23"/>
      <c r="AA159" s="23"/>
    </row>
    <row r="160" spans="1:27" x14ac:dyDescent="0.2">
      <c r="A160" s="2">
        <f>IF(tips!A160="Female",1,0)</f>
        <v>1</v>
      </c>
      <c r="B160" s="2">
        <f>IF(tips!B160="No",0,1)</f>
        <v>0</v>
      </c>
      <c r="C160" s="2" cm="1">
        <f t="array" ref="C160">_xlfn.IFS(tips!C160="Thur",0,tips!C160="Fri",1,tips!C160="Sat",2,tips!C160="Sun",3)</f>
        <v>3</v>
      </c>
      <c r="D160" s="2">
        <f>IF(tips!D160="Dinner",0,1)</f>
        <v>0</v>
      </c>
      <c r="E160" s="2">
        <v>2</v>
      </c>
      <c r="F160" s="2">
        <v>13.39</v>
      </c>
      <c r="G160" s="14">
        <v>2.61</v>
      </c>
      <c r="M160" s="23"/>
      <c r="N160" s="59"/>
      <c r="O160" s="59"/>
      <c r="P160" s="59"/>
      <c r="Q160" s="23"/>
      <c r="R160" s="35"/>
      <c r="S160" s="37"/>
      <c r="T160" s="23"/>
      <c r="U160" s="23"/>
      <c r="V160" s="23"/>
      <c r="W160" s="23"/>
      <c r="X160" s="23"/>
      <c r="Y160" s="23"/>
      <c r="Z160" s="23"/>
      <c r="AA160" s="23"/>
    </row>
    <row r="161" spans="1:27" x14ac:dyDescent="0.2">
      <c r="A161" s="2">
        <f>IF(tips!A161="Female",1,0)</f>
        <v>0</v>
      </c>
      <c r="B161" s="2">
        <f>IF(tips!B161="No",0,1)</f>
        <v>0</v>
      </c>
      <c r="C161" s="2" cm="1">
        <f t="array" ref="C161">_xlfn.IFS(tips!C161="Thur",0,tips!C161="Fri",1,tips!C161="Sat",2,tips!C161="Sun",3)</f>
        <v>3</v>
      </c>
      <c r="D161" s="2">
        <f>IF(tips!D161="Dinner",0,1)</f>
        <v>0</v>
      </c>
      <c r="E161" s="2">
        <v>4</v>
      </c>
      <c r="F161" s="2">
        <v>16.489999999999998</v>
      </c>
      <c r="G161" s="14">
        <v>2</v>
      </c>
      <c r="M161" s="23"/>
      <c r="N161" s="59"/>
      <c r="O161" s="59"/>
      <c r="P161" s="59"/>
      <c r="Q161" s="23"/>
      <c r="R161" s="35"/>
      <c r="S161" s="37"/>
      <c r="T161" s="23"/>
      <c r="U161" s="23"/>
      <c r="V161" s="23"/>
      <c r="W161" s="23"/>
      <c r="X161" s="23"/>
      <c r="Y161" s="23"/>
      <c r="Z161" s="23"/>
      <c r="AA161" s="23"/>
    </row>
    <row r="162" spans="1:27" x14ac:dyDescent="0.2">
      <c r="A162" s="2">
        <f>IF(tips!A162="Female",1,0)</f>
        <v>0</v>
      </c>
      <c r="B162" s="2">
        <f>IF(tips!B162="No",0,1)</f>
        <v>0</v>
      </c>
      <c r="C162" s="2" cm="1">
        <f t="array" ref="C162">_xlfn.IFS(tips!C162="Thur",0,tips!C162="Fri",1,tips!C162="Sat",2,tips!C162="Sun",3)</f>
        <v>3</v>
      </c>
      <c r="D162" s="2">
        <f>IF(tips!D162="Dinner",0,1)</f>
        <v>0</v>
      </c>
      <c r="E162" s="2">
        <v>4</v>
      </c>
      <c r="F162" s="2">
        <v>21.5</v>
      </c>
      <c r="G162" s="14">
        <v>3.5</v>
      </c>
      <c r="M162" s="23"/>
      <c r="N162" s="59"/>
      <c r="O162" s="59"/>
      <c r="P162" s="59"/>
      <c r="Q162" s="23"/>
      <c r="R162" s="35"/>
      <c r="S162" s="37"/>
      <c r="T162" s="23"/>
      <c r="U162" s="23"/>
      <c r="V162" s="23"/>
      <c r="W162" s="23"/>
      <c r="X162" s="23"/>
      <c r="Y162" s="23"/>
      <c r="Z162" s="23"/>
      <c r="AA162" s="23"/>
    </row>
    <row r="163" spans="1:27" x14ac:dyDescent="0.2">
      <c r="A163" s="2">
        <f>IF(tips!A163="Female",1,0)</f>
        <v>0</v>
      </c>
      <c r="B163" s="2">
        <f>IF(tips!B163="No",0,1)</f>
        <v>0</v>
      </c>
      <c r="C163" s="2" cm="1">
        <f t="array" ref="C163">_xlfn.IFS(tips!C163="Thur",0,tips!C163="Fri",1,tips!C163="Sat",2,tips!C163="Sun",3)</f>
        <v>3</v>
      </c>
      <c r="D163" s="2">
        <f>IF(tips!D163="Dinner",0,1)</f>
        <v>0</v>
      </c>
      <c r="E163" s="2">
        <v>2</v>
      </c>
      <c r="F163" s="2">
        <v>12.66</v>
      </c>
      <c r="G163" s="14">
        <v>2.5</v>
      </c>
      <c r="M163" s="23"/>
      <c r="N163" s="59"/>
      <c r="O163" s="59"/>
      <c r="P163" s="59"/>
      <c r="Q163" s="23"/>
      <c r="R163" s="35"/>
      <c r="S163" s="37"/>
      <c r="T163" s="23"/>
      <c r="U163" s="23"/>
      <c r="V163" s="23"/>
      <c r="W163" s="23"/>
      <c r="X163" s="23"/>
      <c r="Y163" s="23"/>
      <c r="Z163" s="23"/>
      <c r="AA163" s="23"/>
    </row>
    <row r="164" spans="1:27" x14ac:dyDescent="0.2">
      <c r="A164" s="2">
        <f>IF(tips!A164="Female",1,0)</f>
        <v>1</v>
      </c>
      <c r="B164" s="2">
        <f>IF(tips!B164="No",0,1)</f>
        <v>0</v>
      </c>
      <c r="C164" s="2" cm="1">
        <f t="array" ref="C164">_xlfn.IFS(tips!C164="Thur",0,tips!C164="Fri",1,tips!C164="Sat",2,tips!C164="Sun",3)</f>
        <v>3</v>
      </c>
      <c r="D164" s="2">
        <f>IF(tips!D164="Dinner",0,1)</f>
        <v>0</v>
      </c>
      <c r="E164" s="2">
        <v>3</v>
      </c>
      <c r="F164" s="2">
        <v>16.21</v>
      </c>
      <c r="G164" s="14">
        <v>2</v>
      </c>
      <c r="M164" s="23"/>
      <c r="N164" s="59"/>
      <c r="O164" s="59"/>
      <c r="P164" s="59"/>
      <c r="Q164" s="23"/>
      <c r="R164" s="35"/>
      <c r="S164" s="37"/>
      <c r="T164" s="23"/>
      <c r="U164" s="23"/>
      <c r="V164" s="23"/>
      <c r="W164" s="23"/>
      <c r="X164" s="23"/>
      <c r="Y164" s="23"/>
      <c r="Z164" s="23"/>
      <c r="AA164" s="23"/>
    </row>
    <row r="165" spans="1:27" x14ac:dyDescent="0.2">
      <c r="A165" s="2">
        <f>IF(tips!A165="Female",1,0)</f>
        <v>0</v>
      </c>
      <c r="B165" s="2">
        <f>IF(tips!B165="No",0,1)</f>
        <v>0</v>
      </c>
      <c r="C165" s="2" cm="1">
        <f t="array" ref="C165">_xlfn.IFS(tips!C165="Thur",0,tips!C165="Fri",1,tips!C165="Sat",2,tips!C165="Sun",3)</f>
        <v>3</v>
      </c>
      <c r="D165" s="2">
        <f>IF(tips!D165="Dinner",0,1)</f>
        <v>0</v>
      </c>
      <c r="E165" s="2">
        <v>2</v>
      </c>
      <c r="F165" s="2">
        <v>13.81</v>
      </c>
      <c r="G165" s="14">
        <v>2</v>
      </c>
      <c r="M165" s="23"/>
      <c r="N165" s="59"/>
      <c r="O165" s="59"/>
      <c r="P165" s="59"/>
      <c r="Q165" s="23"/>
      <c r="R165" s="35"/>
      <c r="S165" s="37"/>
      <c r="T165" s="23"/>
      <c r="U165" s="23"/>
      <c r="V165" s="23"/>
      <c r="W165" s="23"/>
      <c r="X165" s="23"/>
      <c r="Y165" s="23"/>
      <c r="Z165" s="23"/>
      <c r="AA165" s="23"/>
    </row>
    <row r="166" spans="1:27" x14ac:dyDescent="0.2">
      <c r="A166" s="2">
        <f>IF(tips!A166="Female",1,0)</f>
        <v>1</v>
      </c>
      <c r="B166" s="2">
        <f>IF(tips!B166="No",0,1)</f>
        <v>1</v>
      </c>
      <c r="C166" s="2" cm="1">
        <f t="array" ref="C166">_xlfn.IFS(tips!C166="Thur",0,tips!C166="Fri",1,tips!C166="Sat",2,tips!C166="Sun",3)</f>
        <v>3</v>
      </c>
      <c r="D166" s="2">
        <f>IF(tips!D166="Dinner",0,1)</f>
        <v>0</v>
      </c>
      <c r="E166" s="2">
        <v>2</v>
      </c>
      <c r="F166" s="2">
        <v>17.510000000000002</v>
      </c>
      <c r="G166" s="14">
        <v>3</v>
      </c>
      <c r="M166" s="23"/>
      <c r="N166" s="59"/>
      <c r="O166" s="59"/>
      <c r="P166" s="59"/>
      <c r="Q166" s="23"/>
      <c r="R166" s="35"/>
      <c r="S166" s="37"/>
      <c r="T166" s="23"/>
      <c r="U166" s="23"/>
      <c r="V166" s="23"/>
      <c r="W166" s="23"/>
      <c r="X166" s="23"/>
      <c r="Y166" s="23"/>
      <c r="Z166" s="23"/>
      <c r="AA166" s="23"/>
    </row>
    <row r="167" spans="1:27" x14ac:dyDescent="0.2">
      <c r="A167" s="2">
        <f>IF(tips!A167="Female",1,0)</f>
        <v>0</v>
      </c>
      <c r="B167" s="2">
        <f>IF(tips!B167="No",0,1)</f>
        <v>0</v>
      </c>
      <c r="C167" s="2" cm="1">
        <f t="array" ref="C167">_xlfn.IFS(tips!C167="Thur",0,tips!C167="Fri",1,tips!C167="Sat",2,tips!C167="Sun",3)</f>
        <v>3</v>
      </c>
      <c r="D167" s="2">
        <f>IF(tips!D167="Dinner",0,1)</f>
        <v>0</v>
      </c>
      <c r="E167" s="2">
        <v>3</v>
      </c>
      <c r="F167" s="2">
        <v>24.52</v>
      </c>
      <c r="G167" s="14">
        <v>3.48</v>
      </c>
      <c r="M167" s="23"/>
      <c r="N167" s="59"/>
      <c r="O167" s="59"/>
      <c r="P167" s="59"/>
      <c r="Q167" s="23"/>
      <c r="R167" s="35"/>
      <c r="S167" s="37"/>
      <c r="T167" s="23"/>
      <c r="U167" s="23"/>
      <c r="V167" s="23"/>
      <c r="W167" s="23"/>
      <c r="X167" s="23"/>
      <c r="Y167" s="23"/>
      <c r="Z167" s="23"/>
      <c r="AA167" s="23"/>
    </row>
    <row r="168" spans="1:27" x14ac:dyDescent="0.2">
      <c r="A168" s="2">
        <f>IF(tips!A168="Female",1,0)</f>
        <v>0</v>
      </c>
      <c r="B168" s="2">
        <f>IF(tips!B168="No",0,1)</f>
        <v>0</v>
      </c>
      <c r="C168" s="2" cm="1">
        <f t="array" ref="C168">_xlfn.IFS(tips!C168="Thur",0,tips!C168="Fri",1,tips!C168="Sat",2,tips!C168="Sun",3)</f>
        <v>3</v>
      </c>
      <c r="D168" s="2">
        <f>IF(tips!D168="Dinner",0,1)</f>
        <v>0</v>
      </c>
      <c r="E168" s="2">
        <v>2</v>
      </c>
      <c r="F168" s="2">
        <v>20.76</v>
      </c>
      <c r="G168" s="14">
        <v>2.2400000000000002</v>
      </c>
      <c r="M168" s="23"/>
      <c r="N168" s="59"/>
      <c r="O168" s="59"/>
      <c r="P168" s="59"/>
      <c r="Q168" s="23"/>
      <c r="R168" s="35"/>
      <c r="S168" s="37"/>
      <c r="T168" s="23"/>
      <c r="U168" s="23"/>
      <c r="V168" s="23"/>
      <c r="W168" s="23"/>
      <c r="X168" s="23"/>
      <c r="Y168" s="23"/>
      <c r="Z168" s="23"/>
      <c r="AA168" s="23"/>
    </row>
    <row r="169" spans="1:27" x14ac:dyDescent="0.2">
      <c r="A169" s="2">
        <f>IF(tips!A169="Female",1,0)</f>
        <v>0</v>
      </c>
      <c r="B169" s="2">
        <f>IF(tips!B169="No",0,1)</f>
        <v>0</v>
      </c>
      <c r="C169" s="2" cm="1">
        <f t="array" ref="C169">_xlfn.IFS(tips!C169="Thur",0,tips!C169="Fri",1,tips!C169="Sat",2,tips!C169="Sun",3)</f>
        <v>3</v>
      </c>
      <c r="D169" s="2">
        <f>IF(tips!D169="Dinner",0,1)</f>
        <v>0</v>
      </c>
      <c r="E169" s="2">
        <v>4</v>
      </c>
      <c r="F169" s="2">
        <v>31.71</v>
      </c>
      <c r="G169" s="14">
        <v>4.5</v>
      </c>
      <c r="M169" s="23"/>
      <c r="N169" s="59"/>
      <c r="O169" s="59"/>
      <c r="P169" s="59"/>
      <c r="Q169" s="23"/>
      <c r="R169" s="35"/>
      <c r="S169" s="37"/>
      <c r="T169" s="23"/>
      <c r="U169" s="23"/>
      <c r="V169" s="23"/>
      <c r="W169" s="23"/>
      <c r="X169" s="23"/>
      <c r="Y169" s="23"/>
      <c r="Z169" s="23"/>
      <c r="AA169" s="23"/>
    </row>
    <row r="170" spans="1:27" x14ac:dyDescent="0.2">
      <c r="A170" s="2">
        <f>IF(tips!A170="Female",1,0)</f>
        <v>1</v>
      </c>
      <c r="B170" s="2">
        <f>IF(tips!B170="No",0,1)</f>
        <v>1</v>
      </c>
      <c r="C170" s="2" cm="1">
        <f t="array" ref="C170">_xlfn.IFS(tips!C170="Thur",0,tips!C170="Fri",1,tips!C170="Sat",2,tips!C170="Sun",3)</f>
        <v>2</v>
      </c>
      <c r="D170" s="2">
        <f>IF(tips!D170="Dinner",0,1)</f>
        <v>0</v>
      </c>
      <c r="E170" s="2">
        <v>2</v>
      </c>
      <c r="F170" s="2">
        <v>10.59</v>
      </c>
      <c r="G170" s="14">
        <v>1.61</v>
      </c>
      <c r="M170" s="23"/>
      <c r="N170" s="59"/>
      <c r="O170" s="59"/>
      <c r="P170" s="59"/>
      <c r="Q170" s="23"/>
      <c r="R170" s="35"/>
      <c r="S170" s="37"/>
      <c r="T170" s="23"/>
      <c r="U170" s="23"/>
      <c r="V170" s="23"/>
      <c r="W170" s="23"/>
      <c r="X170" s="23"/>
      <c r="Y170" s="23"/>
      <c r="Z170" s="23"/>
      <c r="AA170" s="23"/>
    </row>
    <row r="171" spans="1:27" x14ac:dyDescent="0.2">
      <c r="A171" s="2">
        <f>IF(tips!A171="Female",1,0)</f>
        <v>1</v>
      </c>
      <c r="B171" s="2">
        <f>IF(tips!B171="No",0,1)</f>
        <v>1</v>
      </c>
      <c r="C171" s="2" cm="1">
        <f t="array" ref="C171">_xlfn.IFS(tips!C171="Thur",0,tips!C171="Fri",1,tips!C171="Sat",2,tips!C171="Sun",3)</f>
        <v>2</v>
      </c>
      <c r="D171" s="2">
        <f>IF(tips!D171="Dinner",0,1)</f>
        <v>0</v>
      </c>
      <c r="E171" s="2">
        <v>2</v>
      </c>
      <c r="F171" s="2">
        <v>10.63</v>
      </c>
      <c r="G171" s="14">
        <v>2</v>
      </c>
      <c r="M171" s="23"/>
      <c r="N171" s="59"/>
      <c r="O171" s="59"/>
      <c r="P171" s="59"/>
      <c r="Q171" s="23"/>
      <c r="R171" s="35"/>
      <c r="S171" s="37"/>
      <c r="T171" s="23"/>
      <c r="U171" s="23"/>
      <c r="V171" s="23"/>
      <c r="W171" s="23"/>
      <c r="X171" s="23"/>
      <c r="Y171" s="23"/>
      <c r="Z171" s="23"/>
      <c r="AA171" s="23"/>
    </row>
    <row r="172" spans="1:27" x14ac:dyDescent="0.2">
      <c r="A172" s="2">
        <f>IF(tips!A172="Female",1,0)</f>
        <v>0</v>
      </c>
      <c r="B172" s="2">
        <f>IF(tips!B172="No",0,1)</f>
        <v>1</v>
      </c>
      <c r="C172" s="2" cm="1">
        <f t="array" ref="C172">_xlfn.IFS(tips!C172="Thur",0,tips!C172="Fri",1,tips!C172="Sat",2,tips!C172="Sun",3)</f>
        <v>2</v>
      </c>
      <c r="D172" s="2">
        <f>IF(tips!D172="Dinner",0,1)</f>
        <v>0</v>
      </c>
      <c r="E172" s="2">
        <v>3</v>
      </c>
      <c r="F172" s="2">
        <v>50.81</v>
      </c>
      <c r="G172" s="14">
        <v>10</v>
      </c>
      <c r="M172" s="23"/>
      <c r="N172" s="59"/>
      <c r="O172" s="59"/>
      <c r="P172" s="59"/>
      <c r="Q172" s="23"/>
      <c r="R172" s="35"/>
      <c r="S172" s="37"/>
      <c r="T172" s="23"/>
      <c r="U172" s="23"/>
      <c r="V172" s="23"/>
      <c r="W172" s="23"/>
      <c r="X172" s="23"/>
      <c r="Y172" s="23"/>
      <c r="Z172" s="23"/>
      <c r="AA172" s="23"/>
    </row>
    <row r="173" spans="1:27" x14ac:dyDescent="0.2">
      <c r="A173" s="2">
        <f>IF(tips!A173="Female",1,0)</f>
        <v>0</v>
      </c>
      <c r="B173" s="2">
        <f>IF(tips!B173="No",0,1)</f>
        <v>1</v>
      </c>
      <c r="C173" s="2" cm="1">
        <f t="array" ref="C173">_xlfn.IFS(tips!C173="Thur",0,tips!C173="Fri",1,tips!C173="Sat",2,tips!C173="Sun",3)</f>
        <v>2</v>
      </c>
      <c r="D173" s="2">
        <f>IF(tips!D173="Dinner",0,1)</f>
        <v>0</v>
      </c>
      <c r="E173" s="2">
        <v>2</v>
      </c>
      <c r="F173" s="2">
        <v>15.81</v>
      </c>
      <c r="G173" s="14">
        <v>3.16</v>
      </c>
      <c r="M173" s="23"/>
      <c r="N173" s="59"/>
      <c r="O173" s="59"/>
      <c r="P173" s="59"/>
      <c r="Q173" s="23"/>
      <c r="R173" s="35"/>
      <c r="S173" s="37"/>
      <c r="T173" s="23"/>
      <c r="U173" s="23"/>
      <c r="V173" s="23"/>
      <c r="W173" s="23"/>
      <c r="X173" s="23"/>
      <c r="Y173" s="23"/>
      <c r="Z173" s="23"/>
      <c r="AA173" s="23"/>
    </row>
    <row r="174" spans="1:27" x14ac:dyDescent="0.2">
      <c r="A174" s="2">
        <f>IF(tips!A174="Female",1,0)</f>
        <v>0</v>
      </c>
      <c r="B174" s="2">
        <f>IF(tips!B174="No",0,1)</f>
        <v>1</v>
      </c>
      <c r="C174" s="2" cm="1">
        <f t="array" ref="C174">_xlfn.IFS(tips!C174="Thur",0,tips!C174="Fri",1,tips!C174="Sat",2,tips!C174="Sun",3)</f>
        <v>3</v>
      </c>
      <c r="D174" s="2">
        <f>IF(tips!D174="Dinner",0,1)</f>
        <v>0</v>
      </c>
      <c r="E174" s="2">
        <v>2</v>
      </c>
      <c r="F174" s="2">
        <v>7.25</v>
      </c>
      <c r="G174" s="14">
        <v>5.15</v>
      </c>
      <c r="M174" s="23"/>
      <c r="N174" s="59"/>
      <c r="O174" s="59"/>
      <c r="P174" s="59"/>
      <c r="Q174" s="23"/>
      <c r="R174" s="35"/>
      <c r="S174" s="37"/>
      <c r="T174" s="23"/>
      <c r="U174" s="23"/>
      <c r="V174" s="23"/>
      <c r="W174" s="23"/>
      <c r="X174" s="23"/>
      <c r="Y174" s="23"/>
      <c r="Z174" s="23"/>
      <c r="AA174" s="23"/>
    </row>
    <row r="175" spans="1:27" x14ac:dyDescent="0.2">
      <c r="A175" s="2">
        <f>IF(tips!A175="Female",1,0)</f>
        <v>0</v>
      </c>
      <c r="B175" s="2">
        <f>IF(tips!B175="No",0,1)</f>
        <v>1</v>
      </c>
      <c r="C175" s="2" cm="1">
        <f t="array" ref="C175">_xlfn.IFS(tips!C175="Thur",0,tips!C175="Fri",1,tips!C175="Sat",2,tips!C175="Sun",3)</f>
        <v>3</v>
      </c>
      <c r="D175" s="2">
        <f>IF(tips!D175="Dinner",0,1)</f>
        <v>0</v>
      </c>
      <c r="E175" s="2">
        <v>2</v>
      </c>
      <c r="F175" s="2">
        <v>31.85</v>
      </c>
      <c r="G175" s="14">
        <v>3.18</v>
      </c>
      <c r="M175" s="23"/>
      <c r="N175" s="59"/>
      <c r="O175" s="59"/>
      <c r="P175" s="59"/>
      <c r="Q175" s="23"/>
      <c r="R175" s="35"/>
      <c r="S175" s="37"/>
      <c r="T175" s="23"/>
      <c r="U175" s="23"/>
      <c r="V175" s="23"/>
      <c r="W175" s="23"/>
      <c r="X175" s="23"/>
      <c r="Y175" s="23"/>
      <c r="Z175" s="23"/>
      <c r="AA175" s="23"/>
    </row>
    <row r="176" spans="1:27" x14ac:dyDescent="0.2">
      <c r="A176" s="2">
        <f>IF(tips!A176="Female",1,0)</f>
        <v>0</v>
      </c>
      <c r="B176" s="2">
        <f>IF(tips!B176="No",0,1)</f>
        <v>1</v>
      </c>
      <c r="C176" s="2" cm="1">
        <f t="array" ref="C176">_xlfn.IFS(tips!C176="Thur",0,tips!C176="Fri",1,tips!C176="Sat",2,tips!C176="Sun",3)</f>
        <v>3</v>
      </c>
      <c r="D176" s="2">
        <f>IF(tips!D176="Dinner",0,1)</f>
        <v>0</v>
      </c>
      <c r="E176" s="2">
        <v>2</v>
      </c>
      <c r="F176" s="2">
        <v>16.82</v>
      </c>
      <c r="G176" s="14">
        <v>4</v>
      </c>
      <c r="M176" s="23"/>
      <c r="N176" s="59"/>
      <c r="O176" s="59"/>
      <c r="P176" s="59"/>
      <c r="Q176" s="23"/>
      <c r="R176" s="35"/>
      <c r="S176" s="37"/>
      <c r="T176" s="23"/>
      <c r="U176" s="23"/>
      <c r="V176" s="23"/>
      <c r="W176" s="23"/>
      <c r="X176" s="23"/>
      <c r="Y176" s="23"/>
      <c r="Z176" s="23"/>
      <c r="AA176" s="23"/>
    </row>
    <row r="177" spans="1:27" x14ac:dyDescent="0.2">
      <c r="A177" s="2">
        <f>IF(tips!A177="Female",1,0)</f>
        <v>0</v>
      </c>
      <c r="B177" s="2">
        <f>IF(tips!B177="No",0,1)</f>
        <v>1</v>
      </c>
      <c r="C177" s="2" cm="1">
        <f t="array" ref="C177">_xlfn.IFS(tips!C177="Thur",0,tips!C177="Fri",1,tips!C177="Sat",2,tips!C177="Sun",3)</f>
        <v>3</v>
      </c>
      <c r="D177" s="2">
        <f>IF(tips!D177="Dinner",0,1)</f>
        <v>0</v>
      </c>
      <c r="E177" s="2">
        <v>2</v>
      </c>
      <c r="F177" s="2">
        <v>32.9</v>
      </c>
      <c r="G177" s="14">
        <v>3.11</v>
      </c>
      <c r="M177" s="23"/>
      <c r="N177" s="59"/>
      <c r="O177" s="59"/>
      <c r="P177" s="59"/>
      <c r="Q177" s="23"/>
      <c r="R177" s="35"/>
      <c r="S177" s="37"/>
      <c r="T177" s="23"/>
      <c r="U177" s="23"/>
      <c r="V177" s="23"/>
      <c r="W177" s="23"/>
      <c r="X177" s="23"/>
      <c r="Y177" s="23"/>
      <c r="Z177" s="23"/>
      <c r="AA177" s="23"/>
    </row>
    <row r="178" spans="1:27" x14ac:dyDescent="0.2">
      <c r="A178" s="2">
        <f>IF(tips!A178="Female",1,0)</f>
        <v>0</v>
      </c>
      <c r="B178" s="2">
        <f>IF(tips!B178="No",0,1)</f>
        <v>1</v>
      </c>
      <c r="C178" s="2" cm="1">
        <f t="array" ref="C178">_xlfn.IFS(tips!C178="Thur",0,tips!C178="Fri",1,tips!C178="Sat",2,tips!C178="Sun",3)</f>
        <v>3</v>
      </c>
      <c r="D178" s="2">
        <f>IF(tips!D178="Dinner",0,1)</f>
        <v>0</v>
      </c>
      <c r="E178" s="2">
        <v>2</v>
      </c>
      <c r="F178" s="2">
        <v>17.89</v>
      </c>
      <c r="G178" s="14">
        <v>2</v>
      </c>
      <c r="M178" s="23"/>
      <c r="N178" s="59"/>
      <c r="O178" s="59"/>
      <c r="P178" s="59"/>
      <c r="Q178" s="23"/>
      <c r="R178" s="35"/>
      <c r="S178" s="37"/>
      <c r="T178" s="23"/>
      <c r="U178" s="23"/>
      <c r="V178" s="23"/>
      <c r="W178" s="23"/>
      <c r="X178" s="23"/>
      <c r="Y178" s="23"/>
      <c r="Z178" s="23"/>
      <c r="AA178" s="23"/>
    </row>
    <row r="179" spans="1:27" x14ac:dyDescent="0.2">
      <c r="A179" s="2">
        <f>IF(tips!A179="Female",1,0)</f>
        <v>0</v>
      </c>
      <c r="B179" s="2">
        <f>IF(tips!B179="No",0,1)</f>
        <v>1</v>
      </c>
      <c r="C179" s="2" cm="1">
        <f t="array" ref="C179">_xlfn.IFS(tips!C179="Thur",0,tips!C179="Fri",1,tips!C179="Sat",2,tips!C179="Sun",3)</f>
        <v>3</v>
      </c>
      <c r="D179" s="2">
        <f>IF(tips!D179="Dinner",0,1)</f>
        <v>0</v>
      </c>
      <c r="E179" s="2">
        <v>2</v>
      </c>
      <c r="F179" s="2">
        <v>14.48</v>
      </c>
      <c r="G179" s="14">
        <v>2</v>
      </c>
      <c r="M179" s="23"/>
      <c r="N179" s="59"/>
      <c r="O179" s="59"/>
      <c r="P179" s="59"/>
      <c r="Q179" s="23"/>
      <c r="R179" s="35"/>
      <c r="S179" s="37"/>
      <c r="T179" s="23"/>
      <c r="U179" s="23"/>
      <c r="V179" s="23"/>
      <c r="W179" s="23"/>
      <c r="X179" s="23"/>
      <c r="Y179" s="23"/>
      <c r="Z179" s="23"/>
      <c r="AA179" s="23"/>
    </row>
    <row r="180" spans="1:27" x14ac:dyDescent="0.2">
      <c r="A180" s="2">
        <f>IF(tips!A180="Female",1,0)</f>
        <v>1</v>
      </c>
      <c r="B180" s="2">
        <f>IF(tips!B180="No",0,1)</f>
        <v>1</v>
      </c>
      <c r="C180" s="2" cm="1">
        <f t="array" ref="C180">_xlfn.IFS(tips!C180="Thur",0,tips!C180="Fri",1,tips!C180="Sat",2,tips!C180="Sun",3)</f>
        <v>3</v>
      </c>
      <c r="D180" s="2">
        <f>IF(tips!D180="Dinner",0,1)</f>
        <v>0</v>
      </c>
      <c r="E180" s="2">
        <v>2</v>
      </c>
      <c r="F180" s="2">
        <v>9.6</v>
      </c>
      <c r="G180" s="14">
        <v>4</v>
      </c>
      <c r="M180" s="23"/>
      <c r="N180" s="59"/>
      <c r="O180" s="59"/>
      <c r="P180" s="59"/>
      <c r="Q180" s="23"/>
      <c r="R180" s="35"/>
      <c r="S180" s="37"/>
      <c r="T180" s="23"/>
      <c r="U180" s="23"/>
      <c r="V180" s="23"/>
      <c r="W180" s="23"/>
      <c r="X180" s="23"/>
      <c r="Y180" s="23"/>
      <c r="Z180" s="23"/>
      <c r="AA180" s="23"/>
    </row>
    <row r="181" spans="1:27" x14ac:dyDescent="0.2">
      <c r="A181" s="2">
        <f>IF(tips!A181="Female",1,0)</f>
        <v>0</v>
      </c>
      <c r="B181" s="2">
        <f>IF(tips!B181="No",0,1)</f>
        <v>1</v>
      </c>
      <c r="C181" s="2" cm="1">
        <f t="array" ref="C181">_xlfn.IFS(tips!C181="Thur",0,tips!C181="Fri",1,tips!C181="Sat",2,tips!C181="Sun",3)</f>
        <v>3</v>
      </c>
      <c r="D181" s="2">
        <f>IF(tips!D181="Dinner",0,1)</f>
        <v>0</v>
      </c>
      <c r="E181" s="2">
        <v>2</v>
      </c>
      <c r="F181" s="2">
        <v>34.630000000000003</v>
      </c>
      <c r="G181" s="14">
        <v>3.55</v>
      </c>
      <c r="M181" s="23"/>
      <c r="N181" s="59"/>
      <c r="O181" s="59"/>
      <c r="P181" s="59"/>
      <c r="Q181" s="23"/>
      <c r="R181" s="35"/>
      <c r="S181" s="37"/>
      <c r="T181" s="23"/>
      <c r="U181" s="23"/>
      <c r="V181" s="23"/>
      <c r="W181" s="23"/>
      <c r="X181" s="23"/>
      <c r="Y181" s="23"/>
      <c r="Z181" s="23"/>
      <c r="AA181" s="23"/>
    </row>
    <row r="182" spans="1:27" x14ac:dyDescent="0.2">
      <c r="A182" s="2">
        <f>IF(tips!A182="Female",1,0)</f>
        <v>0</v>
      </c>
      <c r="B182" s="2">
        <f>IF(tips!B182="No",0,1)</f>
        <v>1</v>
      </c>
      <c r="C182" s="2" cm="1">
        <f t="array" ref="C182">_xlfn.IFS(tips!C182="Thur",0,tips!C182="Fri",1,tips!C182="Sat",2,tips!C182="Sun",3)</f>
        <v>3</v>
      </c>
      <c r="D182" s="2">
        <f>IF(tips!D182="Dinner",0,1)</f>
        <v>0</v>
      </c>
      <c r="E182" s="2">
        <v>4</v>
      </c>
      <c r="F182" s="2">
        <v>34.65</v>
      </c>
      <c r="G182" s="14">
        <v>3.68</v>
      </c>
      <c r="M182" s="23"/>
      <c r="N182" s="59"/>
      <c r="O182" s="59"/>
      <c r="P182" s="59"/>
      <c r="Q182" s="23"/>
      <c r="R182" s="35"/>
      <c r="S182" s="37"/>
      <c r="T182" s="23"/>
      <c r="U182" s="23"/>
      <c r="V182" s="23"/>
      <c r="W182" s="23"/>
      <c r="X182" s="23"/>
      <c r="Y182" s="23"/>
      <c r="Z182" s="23"/>
      <c r="AA182" s="23"/>
    </row>
    <row r="183" spans="1:27" x14ac:dyDescent="0.2">
      <c r="A183" s="2">
        <f>IF(tips!A183="Female",1,0)</f>
        <v>0</v>
      </c>
      <c r="B183" s="2">
        <f>IF(tips!B183="No",0,1)</f>
        <v>1</v>
      </c>
      <c r="C183" s="2" cm="1">
        <f t="array" ref="C183">_xlfn.IFS(tips!C183="Thur",0,tips!C183="Fri",1,tips!C183="Sat",2,tips!C183="Sun",3)</f>
        <v>3</v>
      </c>
      <c r="D183" s="2">
        <f>IF(tips!D183="Dinner",0,1)</f>
        <v>0</v>
      </c>
      <c r="E183" s="2">
        <v>2</v>
      </c>
      <c r="F183" s="2">
        <v>23.33</v>
      </c>
      <c r="G183" s="14">
        <v>5.65</v>
      </c>
      <c r="M183" s="23"/>
      <c r="N183" s="59"/>
      <c r="O183" s="59"/>
      <c r="P183" s="59"/>
      <c r="Q183" s="23"/>
      <c r="R183" s="35"/>
      <c r="S183" s="37"/>
      <c r="T183" s="23"/>
      <c r="U183" s="23"/>
      <c r="V183" s="23"/>
      <c r="W183" s="23"/>
      <c r="X183" s="23"/>
      <c r="Y183" s="23"/>
      <c r="Z183" s="23"/>
      <c r="AA183" s="23"/>
    </row>
    <row r="184" spans="1:27" x14ac:dyDescent="0.2">
      <c r="A184" s="2">
        <f>IF(tips!A184="Female",1,0)</f>
        <v>0</v>
      </c>
      <c r="B184" s="2">
        <f>IF(tips!B184="No",0,1)</f>
        <v>1</v>
      </c>
      <c r="C184" s="2" cm="1">
        <f t="array" ref="C184">_xlfn.IFS(tips!C184="Thur",0,tips!C184="Fri",1,tips!C184="Sat",2,tips!C184="Sun",3)</f>
        <v>3</v>
      </c>
      <c r="D184" s="2">
        <f>IF(tips!D184="Dinner",0,1)</f>
        <v>0</v>
      </c>
      <c r="E184" s="2">
        <v>3</v>
      </c>
      <c r="F184" s="2">
        <v>45.35</v>
      </c>
      <c r="G184" s="14">
        <v>3.5</v>
      </c>
      <c r="M184" s="23"/>
      <c r="N184" s="59"/>
      <c r="O184" s="59"/>
      <c r="P184" s="59"/>
      <c r="Q184" s="23"/>
      <c r="R184" s="35"/>
      <c r="S184" s="37"/>
      <c r="T184" s="23"/>
      <c r="U184" s="23"/>
      <c r="V184" s="23"/>
      <c r="W184" s="23"/>
      <c r="X184" s="23"/>
      <c r="Y184" s="23"/>
      <c r="Z184" s="23"/>
      <c r="AA184" s="23"/>
    </row>
    <row r="185" spans="1:27" x14ac:dyDescent="0.2">
      <c r="A185" s="2">
        <f>IF(tips!A185="Female",1,0)</f>
        <v>0</v>
      </c>
      <c r="B185" s="2">
        <f>IF(tips!B185="No",0,1)</f>
        <v>1</v>
      </c>
      <c r="C185" s="2" cm="1">
        <f t="array" ref="C185">_xlfn.IFS(tips!C185="Thur",0,tips!C185="Fri",1,tips!C185="Sat",2,tips!C185="Sun",3)</f>
        <v>3</v>
      </c>
      <c r="D185" s="2">
        <f>IF(tips!D185="Dinner",0,1)</f>
        <v>0</v>
      </c>
      <c r="E185" s="2">
        <v>4</v>
      </c>
      <c r="F185" s="2">
        <v>23.17</v>
      </c>
      <c r="G185" s="14">
        <v>6.5</v>
      </c>
      <c r="M185" s="23"/>
      <c r="N185" s="59"/>
      <c r="O185" s="59"/>
      <c r="P185" s="59"/>
      <c r="Q185" s="23"/>
      <c r="R185" s="35"/>
      <c r="S185" s="37"/>
      <c r="T185" s="23"/>
      <c r="U185" s="23"/>
      <c r="V185" s="23"/>
      <c r="W185" s="23"/>
      <c r="X185" s="23"/>
      <c r="Y185" s="23"/>
      <c r="Z185" s="23"/>
      <c r="AA185" s="23"/>
    </row>
    <row r="186" spans="1:27" x14ac:dyDescent="0.2">
      <c r="A186" s="2">
        <f>IF(tips!A186="Female",1,0)</f>
        <v>0</v>
      </c>
      <c r="B186" s="2">
        <f>IF(tips!B186="No",0,1)</f>
        <v>1</v>
      </c>
      <c r="C186" s="2" cm="1">
        <f t="array" ref="C186">_xlfn.IFS(tips!C186="Thur",0,tips!C186="Fri",1,tips!C186="Sat",2,tips!C186="Sun",3)</f>
        <v>3</v>
      </c>
      <c r="D186" s="2">
        <f>IF(tips!D186="Dinner",0,1)</f>
        <v>0</v>
      </c>
      <c r="E186" s="2">
        <v>2</v>
      </c>
      <c r="F186" s="2">
        <v>40.549999999999997</v>
      </c>
      <c r="G186" s="14">
        <v>3</v>
      </c>
      <c r="M186" s="23"/>
      <c r="N186" s="59"/>
      <c r="O186" s="59"/>
      <c r="P186" s="59"/>
      <c r="Q186" s="23"/>
      <c r="R186" s="35"/>
      <c r="S186" s="37"/>
      <c r="T186" s="23"/>
      <c r="U186" s="23"/>
      <c r="V186" s="23"/>
      <c r="W186" s="23"/>
      <c r="X186" s="23"/>
      <c r="Y186" s="23"/>
      <c r="Z186" s="23"/>
      <c r="AA186" s="23"/>
    </row>
    <row r="187" spans="1:27" x14ac:dyDescent="0.2">
      <c r="A187" s="2">
        <f>IF(tips!A187="Female",1,0)</f>
        <v>0</v>
      </c>
      <c r="B187" s="2">
        <f>IF(tips!B187="No",0,1)</f>
        <v>0</v>
      </c>
      <c r="C187" s="2" cm="1">
        <f t="array" ref="C187">_xlfn.IFS(tips!C187="Thur",0,tips!C187="Fri",1,tips!C187="Sat",2,tips!C187="Sun",3)</f>
        <v>3</v>
      </c>
      <c r="D187" s="2">
        <f>IF(tips!D187="Dinner",0,1)</f>
        <v>0</v>
      </c>
      <c r="E187" s="2">
        <v>5</v>
      </c>
      <c r="F187" s="2">
        <v>20.69</v>
      </c>
      <c r="G187" s="14">
        <v>5</v>
      </c>
      <c r="M187" s="23"/>
      <c r="N187" s="59"/>
      <c r="O187" s="59"/>
      <c r="P187" s="59"/>
      <c r="Q187" s="23"/>
      <c r="R187" s="35"/>
      <c r="S187" s="37"/>
      <c r="T187" s="23"/>
      <c r="U187" s="23"/>
      <c r="V187" s="23"/>
      <c r="W187" s="23"/>
      <c r="X187" s="23"/>
      <c r="Y187" s="23"/>
      <c r="Z187" s="23"/>
      <c r="AA187" s="23"/>
    </row>
    <row r="188" spans="1:27" x14ac:dyDescent="0.2">
      <c r="A188" s="2">
        <f>IF(tips!A188="Female",1,0)</f>
        <v>1</v>
      </c>
      <c r="B188" s="2">
        <f>IF(tips!B188="No",0,1)</f>
        <v>1</v>
      </c>
      <c r="C188" s="2" cm="1">
        <f t="array" ref="C188">_xlfn.IFS(tips!C188="Thur",0,tips!C188="Fri",1,tips!C188="Sat",2,tips!C188="Sun",3)</f>
        <v>3</v>
      </c>
      <c r="D188" s="2">
        <f>IF(tips!D188="Dinner",0,1)</f>
        <v>0</v>
      </c>
      <c r="E188" s="2">
        <v>3</v>
      </c>
      <c r="F188" s="2">
        <v>20.9</v>
      </c>
      <c r="G188" s="14">
        <v>3.5</v>
      </c>
      <c r="M188" s="23"/>
      <c r="N188" s="59"/>
      <c r="O188" s="59"/>
      <c r="P188" s="59"/>
      <c r="Q188" s="23"/>
      <c r="R188" s="35"/>
      <c r="S188" s="37"/>
      <c r="T188" s="23"/>
      <c r="U188" s="23"/>
      <c r="V188" s="23"/>
      <c r="W188" s="23"/>
      <c r="X188" s="23"/>
      <c r="Y188" s="23"/>
      <c r="Z188" s="23"/>
      <c r="AA188" s="23"/>
    </row>
    <row r="189" spans="1:27" x14ac:dyDescent="0.2">
      <c r="A189" s="2">
        <f>IF(tips!A189="Female",1,0)</f>
        <v>0</v>
      </c>
      <c r="B189" s="2">
        <f>IF(tips!B189="No",0,1)</f>
        <v>1</v>
      </c>
      <c r="C189" s="2" cm="1">
        <f t="array" ref="C189">_xlfn.IFS(tips!C189="Thur",0,tips!C189="Fri",1,tips!C189="Sat",2,tips!C189="Sun",3)</f>
        <v>3</v>
      </c>
      <c r="D189" s="2">
        <f>IF(tips!D189="Dinner",0,1)</f>
        <v>0</v>
      </c>
      <c r="E189" s="2">
        <v>5</v>
      </c>
      <c r="F189" s="2">
        <v>30.46</v>
      </c>
      <c r="G189" s="14">
        <v>2</v>
      </c>
      <c r="M189" s="23"/>
      <c r="N189" s="59"/>
      <c r="O189" s="59"/>
      <c r="P189" s="59"/>
      <c r="Q189" s="23"/>
      <c r="R189" s="35"/>
      <c r="S189" s="37"/>
      <c r="T189" s="23"/>
      <c r="U189" s="23"/>
      <c r="V189" s="23"/>
      <c r="W189" s="23"/>
      <c r="X189" s="23"/>
      <c r="Y189" s="23"/>
      <c r="Z189" s="23"/>
      <c r="AA189" s="23"/>
    </row>
    <row r="190" spans="1:27" x14ac:dyDescent="0.2">
      <c r="A190" s="2">
        <f>IF(tips!A190="Female",1,0)</f>
        <v>1</v>
      </c>
      <c r="B190" s="2">
        <f>IF(tips!B190="No",0,1)</f>
        <v>1</v>
      </c>
      <c r="C190" s="2" cm="1">
        <f t="array" ref="C190">_xlfn.IFS(tips!C190="Thur",0,tips!C190="Fri",1,tips!C190="Sat",2,tips!C190="Sun",3)</f>
        <v>3</v>
      </c>
      <c r="D190" s="2">
        <f>IF(tips!D190="Dinner",0,1)</f>
        <v>0</v>
      </c>
      <c r="E190" s="2">
        <v>3</v>
      </c>
      <c r="F190" s="2">
        <v>18.149999999999999</v>
      </c>
      <c r="G190" s="14">
        <v>3.5</v>
      </c>
      <c r="M190" s="23"/>
      <c r="N190" s="59"/>
      <c r="O190" s="59"/>
      <c r="P190" s="59"/>
      <c r="Q190" s="23"/>
      <c r="R190" s="35"/>
      <c r="S190" s="37"/>
      <c r="T190" s="23"/>
      <c r="U190" s="23"/>
      <c r="V190" s="23"/>
      <c r="W190" s="23"/>
      <c r="X190" s="23"/>
      <c r="Y190" s="23"/>
      <c r="Z190" s="23"/>
      <c r="AA190" s="23"/>
    </row>
    <row r="191" spans="1:27" x14ac:dyDescent="0.2">
      <c r="A191" s="2">
        <f>IF(tips!A191="Female",1,0)</f>
        <v>0</v>
      </c>
      <c r="B191" s="2">
        <f>IF(tips!B191="No",0,1)</f>
        <v>1</v>
      </c>
      <c r="C191" s="2" cm="1">
        <f t="array" ref="C191">_xlfn.IFS(tips!C191="Thur",0,tips!C191="Fri",1,tips!C191="Sat",2,tips!C191="Sun",3)</f>
        <v>3</v>
      </c>
      <c r="D191" s="2">
        <f>IF(tips!D191="Dinner",0,1)</f>
        <v>0</v>
      </c>
      <c r="E191" s="2">
        <v>3</v>
      </c>
      <c r="F191" s="2">
        <v>23.1</v>
      </c>
      <c r="G191" s="14">
        <v>4</v>
      </c>
      <c r="M191" s="23"/>
      <c r="N191" s="59"/>
      <c r="O191" s="59"/>
      <c r="P191" s="59"/>
      <c r="Q191" s="23"/>
      <c r="R191" s="35"/>
      <c r="S191" s="37"/>
      <c r="T191" s="23"/>
      <c r="U191" s="23"/>
      <c r="V191" s="23"/>
      <c r="W191" s="23"/>
      <c r="X191" s="23"/>
      <c r="Y191" s="23"/>
      <c r="Z191" s="23"/>
      <c r="AA191" s="23"/>
    </row>
    <row r="192" spans="1:27" x14ac:dyDescent="0.2">
      <c r="A192" s="2">
        <f>IF(tips!A192="Female",1,0)</f>
        <v>0</v>
      </c>
      <c r="B192" s="2">
        <f>IF(tips!B192="No",0,1)</f>
        <v>1</v>
      </c>
      <c r="C192" s="2" cm="1">
        <f t="array" ref="C192">_xlfn.IFS(tips!C192="Thur",0,tips!C192="Fri",1,tips!C192="Sat",2,tips!C192="Sun",3)</f>
        <v>3</v>
      </c>
      <c r="D192" s="2">
        <f>IF(tips!D192="Dinner",0,1)</f>
        <v>0</v>
      </c>
      <c r="E192" s="2">
        <v>2</v>
      </c>
      <c r="F192" s="2">
        <v>15.69</v>
      </c>
      <c r="G192" s="14">
        <v>1.5</v>
      </c>
      <c r="M192" s="23"/>
      <c r="N192" s="59"/>
      <c r="O192" s="59"/>
      <c r="P192" s="59"/>
      <c r="Q192" s="23"/>
      <c r="R192" s="35"/>
      <c r="S192" s="37"/>
      <c r="T192" s="23"/>
      <c r="U192" s="23"/>
      <c r="V192" s="23"/>
      <c r="W192" s="23"/>
      <c r="X192" s="23"/>
      <c r="Y192" s="23"/>
      <c r="Z192" s="23"/>
      <c r="AA192" s="23"/>
    </row>
    <row r="193" spans="1:27" x14ac:dyDescent="0.2">
      <c r="A193" s="2">
        <f>IF(tips!A193="Female",1,0)</f>
        <v>1</v>
      </c>
      <c r="B193" s="2">
        <f>IF(tips!B193="No",0,1)</f>
        <v>1</v>
      </c>
      <c r="C193" s="2" cm="1">
        <f t="array" ref="C193">_xlfn.IFS(tips!C193="Thur",0,tips!C193="Fri",1,tips!C193="Sat",2,tips!C193="Sun",3)</f>
        <v>0</v>
      </c>
      <c r="D193" s="2">
        <f>IF(tips!D193="Dinner",0,1)</f>
        <v>1</v>
      </c>
      <c r="E193" s="2">
        <v>2</v>
      </c>
      <c r="F193" s="2">
        <v>19.809999999999999</v>
      </c>
      <c r="G193" s="14">
        <v>4.1900000000000004</v>
      </c>
      <c r="M193" s="23"/>
      <c r="N193" s="59"/>
      <c r="O193" s="59"/>
      <c r="P193" s="59"/>
      <c r="Q193" s="23"/>
      <c r="R193" s="35"/>
      <c r="S193" s="37"/>
      <c r="T193" s="23"/>
      <c r="U193" s="23"/>
      <c r="V193" s="23"/>
      <c r="W193" s="23"/>
      <c r="X193" s="23"/>
      <c r="Y193" s="23"/>
      <c r="Z193" s="23"/>
      <c r="AA193" s="23"/>
    </row>
    <row r="194" spans="1:27" x14ac:dyDescent="0.2">
      <c r="A194" s="2">
        <f>IF(tips!A194="Female",1,0)</f>
        <v>0</v>
      </c>
      <c r="B194" s="2">
        <f>IF(tips!B194="No",0,1)</f>
        <v>1</v>
      </c>
      <c r="C194" s="2" cm="1">
        <f t="array" ref="C194">_xlfn.IFS(tips!C194="Thur",0,tips!C194="Fri",1,tips!C194="Sat",2,tips!C194="Sun",3)</f>
        <v>0</v>
      </c>
      <c r="D194" s="2">
        <f>IF(tips!D194="Dinner",0,1)</f>
        <v>1</v>
      </c>
      <c r="E194" s="2">
        <v>2</v>
      </c>
      <c r="F194" s="2">
        <v>28.44</v>
      </c>
      <c r="G194" s="14">
        <v>2.56</v>
      </c>
      <c r="M194" s="23"/>
      <c r="N194" s="59"/>
      <c r="O194" s="59"/>
      <c r="P194" s="59"/>
      <c r="Q194" s="23"/>
      <c r="R194" s="35"/>
      <c r="S194" s="37"/>
      <c r="T194" s="23"/>
      <c r="U194" s="23"/>
      <c r="V194" s="23"/>
      <c r="W194" s="23"/>
      <c r="X194" s="23"/>
      <c r="Y194" s="23"/>
      <c r="Z194" s="23"/>
      <c r="AA194" s="23"/>
    </row>
    <row r="195" spans="1:27" x14ac:dyDescent="0.2">
      <c r="A195" s="2">
        <f>IF(tips!A195="Female",1,0)</f>
        <v>0</v>
      </c>
      <c r="B195" s="2">
        <f>IF(tips!B195="No",0,1)</f>
        <v>1</v>
      </c>
      <c r="C195" s="2" cm="1">
        <f t="array" ref="C195">_xlfn.IFS(tips!C195="Thur",0,tips!C195="Fri",1,tips!C195="Sat",2,tips!C195="Sun",3)</f>
        <v>0</v>
      </c>
      <c r="D195" s="2">
        <f>IF(tips!D195="Dinner",0,1)</f>
        <v>1</v>
      </c>
      <c r="E195" s="2">
        <v>2</v>
      </c>
      <c r="F195" s="2">
        <v>15.48</v>
      </c>
      <c r="G195" s="14">
        <v>2.02</v>
      </c>
      <c r="M195" s="23"/>
      <c r="N195" s="59"/>
      <c r="O195" s="59"/>
      <c r="P195" s="59"/>
      <c r="Q195" s="23"/>
      <c r="R195" s="35"/>
      <c r="S195" s="37"/>
      <c r="T195" s="23"/>
      <c r="U195" s="23"/>
      <c r="V195" s="23"/>
      <c r="W195" s="23"/>
      <c r="X195" s="23"/>
      <c r="Y195" s="23"/>
      <c r="Z195" s="23"/>
      <c r="AA195" s="23"/>
    </row>
    <row r="196" spans="1:27" x14ac:dyDescent="0.2">
      <c r="A196" s="2">
        <f>IF(tips!A196="Female",1,0)</f>
        <v>0</v>
      </c>
      <c r="B196" s="2">
        <f>IF(tips!B196="No",0,1)</f>
        <v>1</v>
      </c>
      <c r="C196" s="2" cm="1">
        <f t="array" ref="C196">_xlfn.IFS(tips!C196="Thur",0,tips!C196="Fri",1,tips!C196="Sat",2,tips!C196="Sun",3)</f>
        <v>0</v>
      </c>
      <c r="D196" s="2">
        <f>IF(tips!D196="Dinner",0,1)</f>
        <v>1</v>
      </c>
      <c r="E196" s="2">
        <v>2</v>
      </c>
      <c r="F196" s="2">
        <v>16.579999999999998</v>
      </c>
      <c r="G196" s="14">
        <v>4</v>
      </c>
      <c r="M196" s="23"/>
      <c r="N196" s="59"/>
      <c r="O196" s="59"/>
      <c r="P196" s="59"/>
      <c r="Q196" s="23"/>
      <c r="R196" s="35"/>
      <c r="S196" s="37"/>
      <c r="T196" s="23"/>
      <c r="U196" s="23"/>
      <c r="V196" s="23"/>
      <c r="W196" s="23"/>
      <c r="X196" s="23"/>
      <c r="Y196" s="23"/>
      <c r="Z196" s="23"/>
      <c r="AA196" s="23"/>
    </row>
    <row r="197" spans="1:27" x14ac:dyDescent="0.2">
      <c r="A197" s="2">
        <f>IF(tips!A197="Female",1,0)</f>
        <v>0</v>
      </c>
      <c r="B197" s="2">
        <f>IF(tips!B197="No",0,1)</f>
        <v>0</v>
      </c>
      <c r="C197" s="2" cm="1">
        <f t="array" ref="C197">_xlfn.IFS(tips!C197="Thur",0,tips!C197="Fri",1,tips!C197="Sat",2,tips!C197="Sun",3)</f>
        <v>0</v>
      </c>
      <c r="D197" s="2">
        <f>IF(tips!D197="Dinner",0,1)</f>
        <v>1</v>
      </c>
      <c r="E197" s="2">
        <v>2</v>
      </c>
      <c r="F197" s="2">
        <v>7.56</v>
      </c>
      <c r="G197" s="14">
        <v>1.44</v>
      </c>
      <c r="M197" s="23"/>
      <c r="N197" s="59"/>
      <c r="O197" s="59"/>
      <c r="P197" s="59"/>
      <c r="Q197" s="23"/>
      <c r="R197" s="35"/>
      <c r="S197" s="37"/>
      <c r="T197" s="23"/>
      <c r="U197" s="23"/>
      <c r="V197" s="23"/>
      <c r="W197" s="23"/>
      <c r="X197" s="23"/>
      <c r="Y197" s="23"/>
      <c r="Z197" s="23"/>
      <c r="AA197" s="23"/>
    </row>
    <row r="198" spans="1:27" x14ac:dyDescent="0.2">
      <c r="A198" s="2">
        <f>IF(tips!A198="Female",1,0)</f>
        <v>0</v>
      </c>
      <c r="B198" s="2">
        <f>IF(tips!B198="No",0,1)</f>
        <v>1</v>
      </c>
      <c r="C198" s="2" cm="1">
        <f t="array" ref="C198">_xlfn.IFS(tips!C198="Thur",0,tips!C198="Fri",1,tips!C198="Sat",2,tips!C198="Sun",3)</f>
        <v>0</v>
      </c>
      <c r="D198" s="2">
        <f>IF(tips!D198="Dinner",0,1)</f>
        <v>1</v>
      </c>
      <c r="E198" s="2">
        <v>2</v>
      </c>
      <c r="F198" s="2">
        <v>10.34</v>
      </c>
      <c r="G198" s="14">
        <v>2</v>
      </c>
      <c r="M198" s="23"/>
      <c r="N198" s="59"/>
      <c r="O198" s="59"/>
      <c r="P198" s="59"/>
      <c r="Q198" s="23"/>
      <c r="R198" s="35"/>
      <c r="S198" s="37"/>
      <c r="T198" s="23"/>
      <c r="U198" s="23"/>
      <c r="V198" s="23"/>
      <c r="W198" s="23"/>
      <c r="X198" s="23"/>
      <c r="Y198" s="23"/>
      <c r="Z198" s="23"/>
      <c r="AA198" s="23"/>
    </row>
    <row r="199" spans="1:27" x14ac:dyDescent="0.2">
      <c r="A199" s="2">
        <f>IF(tips!A199="Female",1,0)</f>
        <v>1</v>
      </c>
      <c r="B199" s="2">
        <f>IF(tips!B199="No",0,1)</f>
        <v>1</v>
      </c>
      <c r="C199" s="2" cm="1">
        <f t="array" ref="C199">_xlfn.IFS(tips!C199="Thur",0,tips!C199="Fri",1,tips!C199="Sat",2,tips!C199="Sun",3)</f>
        <v>0</v>
      </c>
      <c r="D199" s="2">
        <f>IF(tips!D199="Dinner",0,1)</f>
        <v>1</v>
      </c>
      <c r="E199" s="2">
        <v>4</v>
      </c>
      <c r="F199" s="2">
        <v>43.11</v>
      </c>
      <c r="G199" s="14">
        <v>5</v>
      </c>
      <c r="M199" s="23"/>
      <c r="N199" s="59"/>
      <c r="O199" s="59"/>
      <c r="P199" s="59"/>
      <c r="Q199" s="23"/>
      <c r="R199" s="35"/>
      <c r="S199" s="37"/>
      <c r="T199" s="23"/>
      <c r="U199" s="23"/>
      <c r="V199" s="23"/>
      <c r="W199" s="23"/>
      <c r="X199" s="23"/>
      <c r="Y199" s="23"/>
      <c r="Z199" s="23"/>
      <c r="AA199" s="23"/>
    </row>
    <row r="200" spans="1:27" x14ac:dyDescent="0.2">
      <c r="A200" s="2">
        <f>IF(tips!A200="Female",1,0)</f>
        <v>1</v>
      </c>
      <c r="B200" s="2">
        <f>IF(tips!B200="No",0,1)</f>
        <v>1</v>
      </c>
      <c r="C200" s="2" cm="1">
        <f t="array" ref="C200">_xlfn.IFS(tips!C200="Thur",0,tips!C200="Fri",1,tips!C200="Sat",2,tips!C200="Sun",3)</f>
        <v>0</v>
      </c>
      <c r="D200" s="2">
        <f>IF(tips!D200="Dinner",0,1)</f>
        <v>1</v>
      </c>
      <c r="E200" s="2">
        <v>2</v>
      </c>
      <c r="F200" s="2">
        <v>13</v>
      </c>
      <c r="G200" s="14">
        <v>2</v>
      </c>
      <c r="M200" s="23"/>
      <c r="N200" s="59"/>
      <c r="O200" s="59"/>
      <c r="P200" s="59"/>
      <c r="Q200" s="23"/>
      <c r="R200" s="35"/>
      <c r="S200" s="37"/>
      <c r="T200" s="23"/>
      <c r="U200" s="23"/>
      <c r="V200" s="23"/>
      <c r="W200" s="23"/>
      <c r="X200" s="23"/>
      <c r="Y200" s="23"/>
      <c r="Z200" s="23"/>
      <c r="AA200" s="23"/>
    </row>
    <row r="201" spans="1:27" x14ac:dyDescent="0.2">
      <c r="A201" s="2">
        <f>IF(tips!A201="Female",1,0)</f>
        <v>0</v>
      </c>
      <c r="B201" s="2">
        <f>IF(tips!B201="No",0,1)</f>
        <v>1</v>
      </c>
      <c r="C201" s="2" cm="1">
        <f t="array" ref="C201">_xlfn.IFS(tips!C201="Thur",0,tips!C201="Fri",1,tips!C201="Sat",2,tips!C201="Sun",3)</f>
        <v>0</v>
      </c>
      <c r="D201" s="2">
        <f>IF(tips!D201="Dinner",0,1)</f>
        <v>1</v>
      </c>
      <c r="E201" s="2">
        <v>2</v>
      </c>
      <c r="F201" s="2">
        <v>13.51</v>
      </c>
      <c r="G201" s="14">
        <v>2</v>
      </c>
      <c r="M201" s="23"/>
      <c r="N201" s="59"/>
      <c r="O201" s="59"/>
      <c r="P201" s="59"/>
      <c r="Q201" s="23"/>
      <c r="R201" s="35"/>
      <c r="S201" s="37"/>
      <c r="T201" s="23"/>
      <c r="U201" s="23"/>
      <c r="V201" s="23"/>
      <c r="W201" s="23"/>
      <c r="X201" s="23"/>
      <c r="Y201" s="23"/>
      <c r="Z201" s="23"/>
      <c r="AA201" s="23"/>
    </row>
    <row r="202" spans="1:27" x14ac:dyDescent="0.2">
      <c r="A202" s="2">
        <f>IF(tips!A202="Female",1,0)</f>
        <v>0</v>
      </c>
      <c r="B202" s="2">
        <f>IF(tips!B202="No",0,1)</f>
        <v>1</v>
      </c>
      <c r="C202" s="2" cm="1">
        <f t="array" ref="C202">_xlfn.IFS(tips!C202="Thur",0,tips!C202="Fri",1,tips!C202="Sat",2,tips!C202="Sun",3)</f>
        <v>0</v>
      </c>
      <c r="D202" s="2">
        <f>IF(tips!D202="Dinner",0,1)</f>
        <v>1</v>
      </c>
      <c r="E202" s="2">
        <v>3</v>
      </c>
      <c r="F202" s="2">
        <v>18.71</v>
      </c>
      <c r="G202" s="14">
        <v>4</v>
      </c>
      <c r="M202" s="23"/>
      <c r="N202" s="59"/>
      <c r="O202" s="59"/>
      <c r="P202" s="59"/>
      <c r="Q202" s="23"/>
      <c r="R202" s="35"/>
      <c r="S202" s="37"/>
      <c r="T202" s="23"/>
      <c r="U202" s="23"/>
      <c r="V202" s="23"/>
      <c r="W202" s="23"/>
      <c r="X202" s="23"/>
      <c r="Y202" s="23"/>
      <c r="Z202" s="23"/>
      <c r="AA202" s="23"/>
    </row>
    <row r="203" spans="1:27" x14ac:dyDescent="0.2">
      <c r="A203" s="2">
        <f>IF(tips!A203="Female",1,0)</f>
        <v>1</v>
      </c>
      <c r="B203" s="2">
        <f>IF(tips!B203="No",0,1)</f>
        <v>1</v>
      </c>
      <c r="C203" s="2" cm="1">
        <f t="array" ref="C203">_xlfn.IFS(tips!C203="Thur",0,tips!C203="Fri",1,tips!C203="Sat",2,tips!C203="Sun",3)</f>
        <v>0</v>
      </c>
      <c r="D203" s="2">
        <f>IF(tips!D203="Dinner",0,1)</f>
        <v>1</v>
      </c>
      <c r="E203" s="2">
        <v>2</v>
      </c>
      <c r="F203" s="2">
        <v>12.74</v>
      </c>
      <c r="G203" s="14">
        <v>2.0099999999999998</v>
      </c>
      <c r="M203" s="23"/>
      <c r="N203" s="59"/>
      <c r="O203" s="59"/>
      <c r="P203" s="59"/>
      <c r="Q203" s="23"/>
      <c r="R203" s="35"/>
      <c r="S203" s="37"/>
      <c r="T203" s="23"/>
      <c r="U203" s="23"/>
      <c r="V203" s="23"/>
      <c r="W203" s="23"/>
      <c r="X203" s="23"/>
      <c r="Y203" s="23"/>
      <c r="Z203" s="23"/>
      <c r="AA203" s="23"/>
    </row>
    <row r="204" spans="1:27" x14ac:dyDescent="0.2">
      <c r="A204" s="2">
        <f>IF(tips!A204="Female",1,0)</f>
        <v>1</v>
      </c>
      <c r="B204" s="2">
        <f>IF(tips!B204="No",0,1)</f>
        <v>1</v>
      </c>
      <c r="C204" s="2" cm="1">
        <f t="array" ref="C204">_xlfn.IFS(tips!C204="Thur",0,tips!C204="Fri",1,tips!C204="Sat",2,tips!C204="Sun",3)</f>
        <v>0</v>
      </c>
      <c r="D204" s="2">
        <f>IF(tips!D204="Dinner",0,1)</f>
        <v>1</v>
      </c>
      <c r="E204" s="2">
        <v>2</v>
      </c>
      <c r="F204" s="2">
        <v>13</v>
      </c>
      <c r="G204" s="14">
        <v>2</v>
      </c>
      <c r="M204" s="23"/>
      <c r="N204" s="59"/>
      <c r="O204" s="59"/>
      <c r="P204" s="59"/>
      <c r="Q204" s="23"/>
      <c r="R204" s="35"/>
      <c r="S204" s="37"/>
      <c r="T204" s="23"/>
      <c r="U204" s="23"/>
      <c r="V204" s="23"/>
      <c r="W204" s="23"/>
      <c r="X204" s="23"/>
      <c r="Y204" s="23"/>
      <c r="Z204" s="23"/>
      <c r="AA204" s="23"/>
    </row>
    <row r="205" spans="1:27" x14ac:dyDescent="0.2">
      <c r="A205" s="2">
        <f>IF(tips!A205="Female",1,0)</f>
        <v>1</v>
      </c>
      <c r="B205" s="2">
        <f>IF(tips!B205="No",0,1)</f>
        <v>1</v>
      </c>
      <c r="C205" s="2" cm="1">
        <f t="array" ref="C205">_xlfn.IFS(tips!C205="Thur",0,tips!C205="Fri",1,tips!C205="Sat",2,tips!C205="Sun",3)</f>
        <v>0</v>
      </c>
      <c r="D205" s="2">
        <f>IF(tips!D205="Dinner",0,1)</f>
        <v>1</v>
      </c>
      <c r="E205" s="2">
        <v>2</v>
      </c>
      <c r="F205" s="2">
        <v>16.399999999999999</v>
      </c>
      <c r="G205" s="14">
        <v>2.5</v>
      </c>
      <c r="M205" s="23"/>
      <c r="N205" s="59"/>
      <c r="O205" s="59"/>
      <c r="P205" s="59"/>
      <c r="Q205" s="23"/>
      <c r="R205" s="35"/>
      <c r="S205" s="37"/>
      <c r="T205" s="23"/>
      <c r="U205" s="23"/>
      <c r="V205" s="23"/>
      <c r="W205" s="23"/>
      <c r="X205" s="23"/>
      <c r="Y205" s="23"/>
      <c r="Z205" s="23"/>
      <c r="AA205" s="23"/>
    </row>
    <row r="206" spans="1:27" x14ac:dyDescent="0.2">
      <c r="A206" s="2">
        <f>IF(tips!A206="Female",1,0)</f>
        <v>0</v>
      </c>
      <c r="B206" s="2">
        <f>IF(tips!B206="No",0,1)</f>
        <v>1</v>
      </c>
      <c r="C206" s="2" cm="1">
        <f t="array" ref="C206">_xlfn.IFS(tips!C206="Thur",0,tips!C206="Fri",1,tips!C206="Sat",2,tips!C206="Sun",3)</f>
        <v>0</v>
      </c>
      <c r="D206" s="2">
        <f>IF(tips!D206="Dinner",0,1)</f>
        <v>1</v>
      </c>
      <c r="E206" s="2">
        <v>4</v>
      </c>
      <c r="F206" s="2">
        <v>20.53</v>
      </c>
      <c r="G206" s="14">
        <v>4</v>
      </c>
      <c r="M206" s="23"/>
      <c r="N206" s="59"/>
      <c r="O206" s="59"/>
      <c r="P206" s="59"/>
      <c r="Q206" s="23"/>
      <c r="R206" s="35"/>
      <c r="S206" s="37"/>
      <c r="T206" s="23"/>
      <c r="U206" s="23"/>
      <c r="V206" s="23"/>
      <c r="W206" s="23"/>
      <c r="X206" s="23"/>
      <c r="Y206" s="23"/>
      <c r="Z206" s="23"/>
      <c r="AA206" s="23"/>
    </row>
    <row r="207" spans="1:27" x14ac:dyDescent="0.2">
      <c r="A207" s="2">
        <f>IF(tips!A207="Female",1,0)</f>
        <v>1</v>
      </c>
      <c r="B207" s="2">
        <f>IF(tips!B207="No",0,1)</f>
        <v>1</v>
      </c>
      <c r="C207" s="2" cm="1">
        <f t="array" ref="C207">_xlfn.IFS(tips!C207="Thur",0,tips!C207="Fri",1,tips!C207="Sat",2,tips!C207="Sun",3)</f>
        <v>0</v>
      </c>
      <c r="D207" s="2">
        <f>IF(tips!D207="Dinner",0,1)</f>
        <v>1</v>
      </c>
      <c r="E207" s="2">
        <v>3</v>
      </c>
      <c r="F207" s="2">
        <v>16.47</v>
      </c>
      <c r="G207" s="14">
        <v>3.23</v>
      </c>
      <c r="M207" s="23"/>
      <c r="N207" s="59"/>
      <c r="O207" s="59"/>
      <c r="P207" s="59"/>
      <c r="Q207" s="23"/>
      <c r="R207" s="35"/>
      <c r="S207" s="37"/>
      <c r="T207" s="23"/>
      <c r="U207" s="23"/>
      <c r="V207" s="23"/>
      <c r="W207" s="23"/>
      <c r="X207" s="23"/>
      <c r="Y207" s="23"/>
      <c r="Z207" s="23"/>
      <c r="AA207" s="23"/>
    </row>
    <row r="208" spans="1:27" x14ac:dyDescent="0.2">
      <c r="A208" s="2">
        <f>IF(tips!A208="Female",1,0)</f>
        <v>0</v>
      </c>
      <c r="B208" s="2">
        <f>IF(tips!B208="No",0,1)</f>
        <v>1</v>
      </c>
      <c r="C208" s="2" cm="1">
        <f t="array" ref="C208">_xlfn.IFS(tips!C208="Thur",0,tips!C208="Fri",1,tips!C208="Sat",2,tips!C208="Sun",3)</f>
        <v>2</v>
      </c>
      <c r="D208" s="2">
        <f>IF(tips!D208="Dinner",0,1)</f>
        <v>0</v>
      </c>
      <c r="E208" s="2">
        <v>3</v>
      </c>
      <c r="F208" s="2">
        <v>26.59</v>
      </c>
      <c r="G208" s="14">
        <v>3.41</v>
      </c>
      <c r="M208" s="23"/>
      <c r="N208" s="59"/>
      <c r="O208" s="59"/>
      <c r="P208" s="59"/>
      <c r="Q208" s="23"/>
      <c r="R208" s="35"/>
      <c r="S208" s="37"/>
      <c r="T208" s="23"/>
      <c r="U208" s="23"/>
      <c r="V208" s="23"/>
      <c r="W208" s="23"/>
      <c r="X208" s="23"/>
      <c r="Y208" s="23"/>
      <c r="Z208" s="23"/>
      <c r="AA208" s="23"/>
    </row>
    <row r="209" spans="1:27" x14ac:dyDescent="0.2">
      <c r="A209" s="2">
        <f>IF(tips!A209="Female",1,0)</f>
        <v>0</v>
      </c>
      <c r="B209" s="2">
        <f>IF(tips!B209="No",0,1)</f>
        <v>1</v>
      </c>
      <c r="C209" s="2" cm="1">
        <f t="array" ref="C209">_xlfn.IFS(tips!C209="Thur",0,tips!C209="Fri",1,tips!C209="Sat",2,tips!C209="Sun",3)</f>
        <v>2</v>
      </c>
      <c r="D209" s="2">
        <f>IF(tips!D209="Dinner",0,1)</f>
        <v>0</v>
      </c>
      <c r="E209" s="2">
        <v>4</v>
      </c>
      <c r="F209" s="2">
        <v>38.729999999999997</v>
      </c>
      <c r="G209" s="14">
        <v>3</v>
      </c>
      <c r="M209" s="23"/>
      <c r="N209" s="59"/>
      <c r="O209" s="59"/>
      <c r="P209" s="59"/>
      <c r="Q209" s="23"/>
      <c r="R209" s="35"/>
      <c r="S209" s="37"/>
      <c r="T209" s="23"/>
      <c r="U209" s="23"/>
      <c r="V209" s="23"/>
      <c r="W209" s="23"/>
      <c r="X209" s="23"/>
      <c r="Y209" s="23"/>
      <c r="Z209" s="23"/>
      <c r="AA209" s="23"/>
    </row>
    <row r="210" spans="1:27" x14ac:dyDescent="0.2">
      <c r="A210" s="2">
        <f>IF(tips!A210="Female",1,0)</f>
        <v>0</v>
      </c>
      <c r="B210" s="2">
        <f>IF(tips!B210="No",0,1)</f>
        <v>1</v>
      </c>
      <c r="C210" s="2" cm="1">
        <f t="array" ref="C210">_xlfn.IFS(tips!C210="Thur",0,tips!C210="Fri",1,tips!C210="Sat",2,tips!C210="Sun",3)</f>
        <v>2</v>
      </c>
      <c r="D210" s="2">
        <f>IF(tips!D210="Dinner",0,1)</f>
        <v>0</v>
      </c>
      <c r="E210" s="2">
        <v>2</v>
      </c>
      <c r="F210" s="2">
        <v>24.27</v>
      </c>
      <c r="G210" s="14">
        <v>2.0299999999999998</v>
      </c>
      <c r="M210" s="23"/>
      <c r="N210" s="59"/>
      <c r="O210" s="59"/>
      <c r="P210" s="59"/>
      <c r="Q210" s="23"/>
      <c r="R210" s="35"/>
      <c r="S210" s="37"/>
      <c r="T210" s="23"/>
      <c r="U210" s="23"/>
      <c r="V210" s="23"/>
      <c r="W210" s="23"/>
      <c r="X210" s="23"/>
      <c r="Y210" s="23"/>
      <c r="Z210" s="23"/>
      <c r="AA210" s="23"/>
    </row>
    <row r="211" spans="1:27" x14ac:dyDescent="0.2">
      <c r="A211" s="2">
        <f>IF(tips!A211="Female",1,0)</f>
        <v>1</v>
      </c>
      <c r="B211" s="2">
        <f>IF(tips!B211="No",0,1)</f>
        <v>1</v>
      </c>
      <c r="C211" s="2" cm="1">
        <f t="array" ref="C211">_xlfn.IFS(tips!C211="Thur",0,tips!C211="Fri",1,tips!C211="Sat",2,tips!C211="Sun",3)</f>
        <v>2</v>
      </c>
      <c r="D211" s="2">
        <f>IF(tips!D211="Dinner",0,1)</f>
        <v>0</v>
      </c>
      <c r="E211" s="2">
        <v>2</v>
      </c>
      <c r="F211" s="2">
        <v>12.76</v>
      </c>
      <c r="G211" s="14">
        <v>2.23</v>
      </c>
      <c r="M211" s="23"/>
      <c r="N211" s="59"/>
      <c r="O211" s="59"/>
      <c r="P211" s="59"/>
      <c r="Q211" s="23"/>
      <c r="R211" s="35"/>
      <c r="S211" s="37"/>
      <c r="T211" s="23"/>
      <c r="U211" s="23"/>
      <c r="V211" s="23"/>
      <c r="W211" s="23"/>
      <c r="X211" s="23"/>
      <c r="Y211" s="23"/>
      <c r="Z211" s="23"/>
      <c r="AA211" s="23"/>
    </row>
    <row r="212" spans="1:27" x14ac:dyDescent="0.2">
      <c r="A212" s="2">
        <f>IF(tips!A212="Female",1,0)</f>
        <v>0</v>
      </c>
      <c r="B212" s="2">
        <f>IF(tips!B212="No",0,1)</f>
        <v>1</v>
      </c>
      <c r="C212" s="2" cm="1">
        <f t="array" ref="C212">_xlfn.IFS(tips!C212="Thur",0,tips!C212="Fri",1,tips!C212="Sat",2,tips!C212="Sun",3)</f>
        <v>2</v>
      </c>
      <c r="D212" s="2">
        <f>IF(tips!D212="Dinner",0,1)</f>
        <v>0</v>
      </c>
      <c r="E212" s="2">
        <v>3</v>
      </c>
      <c r="F212" s="2">
        <v>30.06</v>
      </c>
      <c r="G212" s="14">
        <v>2</v>
      </c>
      <c r="M212" s="23"/>
      <c r="N212" s="59"/>
      <c r="O212" s="59"/>
      <c r="P212" s="59"/>
      <c r="Q212" s="23"/>
      <c r="R212" s="35"/>
      <c r="S212" s="37"/>
      <c r="T212" s="23"/>
      <c r="U212" s="23"/>
      <c r="V212" s="23"/>
      <c r="W212" s="23"/>
      <c r="X212" s="23"/>
      <c r="Y212" s="23"/>
      <c r="Z212" s="23"/>
      <c r="AA212" s="23"/>
    </row>
    <row r="213" spans="1:27" x14ac:dyDescent="0.2">
      <c r="A213" s="2">
        <f>IF(tips!A213="Female",1,0)</f>
        <v>0</v>
      </c>
      <c r="B213" s="2">
        <f>IF(tips!B213="No",0,1)</f>
        <v>1</v>
      </c>
      <c r="C213" s="2" cm="1">
        <f t="array" ref="C213">_xlfn.IFS(tips!C213="Thur",0,tips!C213="Fri",1,tips!C213="Sat",2,tips!C213="Sun",3)</f>
        <v>2</v>
      </c>
      <c r="D213" s="2">
        <f>IF(tips!D213="Dinner",0,1)</f>
        <v>0</v>
      </c>
      <c r="E213" s="2">
        <v>4</v>
      </c>
      <c r="F213" s="2">
        <v>25.89</v>
      </c>
      <c r="G213" s="14">
        <v>5.16</v>
      </c>
      <c r="M213" s="23"/>
      <c r="N213" s="59"/>
      <c r="O213" s="59"/>
      <c r="P213" s="59"/>
      <c r="Q213" s="23"/>
      <c r="R213" s="35"/>
      <c r="S213" s="37"/>
      <c r="T213" s="23"/>
      <c r="U213" s="23"/>
      <c r="V213" s="23"/>
      <c r="W213" s="23"/>
      <c r="X213" s="23"/>
      <c r="Y213" s="23"/>
      <c r="Z213" s="23"/>
      <c r="AA213" s="23"/>
    </row>
    <row r="214" spans="1:27" x14ac:dyDescent="0.2">
      <c r="A214" s="2">
        <f>IF(tips!A214="Female",1,0)</f>
        <v>0</v>
      </c>
      <c r="B214" s="2">
        <f>IF(tips!B214="No",0,1)</f>
        <v>0</v>
      </c>
      <c r="C214" s="2" cm="1">
        <f t="array" ref="C214">_xlfn.IFS(tips!C214="Thur",0,tips!C214="Fri",1,tips!C214="Sat",2,tips!C214="Sun",3)</f>
        <v>2</v>
      </c>
      <c r="D214" s="2">
        <f>IF(tips!D214="Dinner",0,1)</f>
        <v>0</v>
      </c>
      <c r="E214" s="2">
        <v>4</v>
      </c>
      <c r="F214" s="2">
        <v>48.33</v>
      </c>
      <c r="G214" s="14">
        <v>9</v>
      </c>
      <c r="M214" s="23"/>
      <c r="N214" s="59"/>
      <c r="O214" s="59"/>
      <c r="P214" s="59"/>
      <c r="Q214" s="23"/>
      <c r="R214" s="35"/>
      <c r="S214" s="37"/>
      <c r="T214" s="23"/>
      <c r="U214" s="23"/>
      <c r="V214" s="23"/>
      <c r="W214" s="23"/>
      <c r="X214" s="23"/>
      <c r="Y214" s="23"/>
      <c r="Z214" s="23"/>
      <c r="AA214" s="23"/>
    </row>
    <row r="215" spans="1:27" x14ac:dyDescent="0.2">
      <c r="A215" s="2">
        <f>IF(tips!A215="Female",1,0)</f>
        <v>1</v>
      </c>
      <c r="B215" s="2">
        <f>IF(tips!B215="No",0,1)</f>
        <v>1</v>
      </c>
      <c r="C215" s="2" cm="1">
        <f t="array" ref="C215">_xlfn.IFS(tips!C215="Thur",0,tips!C215="Fri",1,tips!C215="Sat",2,tips!C215="Sun",3)</f>
        <v>2</v>
      </c>
      <c r="D215" s="2">
        <f>IF(tips!D215="Dinner",0,1)</f>
        <v>0</v>
      </c>
      <c r="E215" s="2">
        <v>2</v>
      </c>
      <c r="F215" s="2">
        <v>13.27</v>
      </c>
      <c r="G215" s="14">
        <v>2.5</v>
      </c>
      <c r="M215" s="23"/>
      <c r="N215" s="59"/>
      <c r="O215" s="59"/>
      <c r="P215" s="59"/>
      <c r="Q215" s="23"/>
      <c r="R215" s="35"/>
      <c r="S215" s="37"/>
      <c r="T215" s="23"/>
      <c r="U215" s="23"/>
      <c r="V215" s="23"/>
      <c r="W215" s="23"/>
      <c r="X215" s="23"/>
      <c r="Y215" s="23"/>
      <c r="Z215" s="23"/>
      <c r="AA215" s="23"/>
    </row>
    <row r="216" spans="1:27" x14ac:dyDescent="0.2">
      <c r="A216" s="2">
        <f>IF(tips!A216="Female",1,0)</f>
        <v>1</v>
      </c>
      <c r="B216" s="2">
        <f>IF(tips!B216="No",0,1)</f>
        <v>1</v>
      </c>
      <c r="C216" s="2" cm="1">
        <f t="array" ref="C216">_xlfn.IFS(tips!C216="Thur",0,tips!C216="Fri",1,tips!C216="Sat",2,tips!C216="Sun",3)</f>
        <v>2</v>
      </c>
      <c r="D216" s="2">
        <f>IF(tips!D216="Dinner",0,1)</f>
        <v>0</v>
      </c>
      <c r="E216" s="2">
        <v>3</v>
      </c>
      <c r="F216" s="2">
        <v>28.17</v>
      </c>
      <c r="G216" s="14">
        <v>6.5</v>
      </c>
      <c r="M216" s="23"/>
      <c r="N216" s="59"/>
      <c r="O216" s="59"/>
      <c r="P216" s="59"/>
      <c r="Q216" s="23"/>
      <c r="R216" s="35"/>
      <c r="S216" s="37"/>
      <c r="T216" s="23"/>
      <c r="U216" s="23"/>
      <c r="V216" s="23"/>
      <c r="W216" s="23"/>
      <c r="X216" s="23"/>
      <c r="Y216" s="23"/>
      <c r="Z216" s="23"/>
      <c r="AA216" s="23"/>
    </row>
    <row r="217" spans="1:27" x14ac:dyDescent="0.2">
      <c r="A217" s="2">
        <f>IF(tips!A217="Female",1,0)</f>
        <v>1</v>
      </c>
      <c r="B217" s="2">
        <f>IF(tips!B217="No",0,1)</f>
        <v>1</v>
      </c>
      <c r="C217" s="2" cm="1">
        <f t="array" ref="C217">_xlfn.IFS(tips!C217="Thur",0,tips!C217="Fri",1,tips!C217="Sat",2,tips!C217="Sun",3)</f>
        <v>2</v>
      </c>
      <c r="D217" s="2">
        <f>IF(tips!D217="Dinner",0,1)</f>
        <v>0</v>
      </c>
      <c r="E217" s="2">
        <v>2</v>
      </c>
      <c r="F217" s="2">
        <v>12.9</v>
      </c>
      <c r="G217" s="14">
        <v>1.1000000000000001</v>
      </c>
      <c r="M217" s="23"/>
      <c r="N217" s="59"/>
      <c r="O217" s="59"/>
      <c r="P217" s="59"/>
      <c r="Q217" s="23"/>
      <c r="R217" s="35"/>
      <c r="S217" s="37"/>
      <c r="T217" s="23"/>
      <c r="U217" s="23"/>
      <c r="V217" s="23"/>
      <c r="W217" s="23"/>
      <c r="X217" s="23"/>
      <c r="Y217" s="23"/>
      <c r="Z217" s="23"/>
      <c r="AA217" s="23"/>
    </row>
    <row r="218" spans="1:27" x14ac:dyDescent="0.2">
      <c r="A218" s="2">
        <f>IF(tips!A218="Female",1,0)</f>
        <v>0</v>
      </c>
      <c r="B218" s="2">
        <f>IF(tips!B218="No",0,1)</f>
        <v>1</v>
      </c>
      <c r="C218" s="2" cm="1">
        <f t="array" ref="C218">_xlfn.IFS(tips!C218="Thur",0,tips!C218="Fri",1,tips!C218="Sat",2,tips!C218="Sun",3)</f>
        <v>2</v>
      </c>
      <c r="D218" s="2">
        <f>IF(tips!D218="Dinner",0,1)</f>
        <v>0</v>
      </c>
      <c r="E218" s="2">
        <v>5</v>
      </c>
      <c r="F218" s="2">
        <v>28.15</v>
      </c>
      <c r="G218" s="14">
        <v>3</v>
      </c>
      <c r="M218" s="23"/>
      <c r="N218" s="59"/>
      <c r="O218" s="59"/>
      <c r="P218" s="59"/>
      <c r="Q218" s="23"/>
      <c r="R218" s="35"/>
      <c r="S218" s="37"/>
      <c r="T218" s="23"/>
      <c r="U218" s="23"/>
      <c r="V218" s="23"/>
      <c r="W218" s="23"/>
      <c r="X218" s="23"/>
      <c r="Y218" s="23"/>
      <c r="Z218" s="23"/>
      <c r="AA218" s="23"/>
    </row>
    <row r="219" spans="1:27" x14ac:dyDescent="0.2">
      <c r="A219" s="2">
        <f>IF(tips!A219="Female",1,0)</f>
        <v>0</v>
      </c>
      <c r="B219" s="2">
        <f>IF(tips!B219="No",0,1)</f>
        <v>1</v>
      </c>
      <c r="C219" s="2" cm="1">
        <f t="array" ref="C219">_xlfn.IFS(tips!C219="Thur",0,tips!C219="Fri",1,tips!C219="Sat",2,tips!C219="Sun",3)</f>
        <v>2</v>
      </c>
      <c r="D219" s="2">
        <f>IF(tips!D219="Dinner",0,1)</f>
        <v>0</v>
      </c>
      <c r="E219" s="2">
        <v>2</v>
      </c>
      <c r="F219" s="2">
        <v>11.59</v>
      </c>
      <c r="G219" s="14">
        <v>1.5</v>
      </c>
      <c r="M219" s="23"/>
      <c r="N219" s="59"/>
      <c r="O219" s="59"/>
      <c r="P219" s="59"/>
      <c r="Q219" s="23"/>
      <c r="R219" s="35"/>
      <c r="S219" s="37"/>
      <c r="T219" s="23"/>
      <c r="U219" s="23"/>
      <c r="V219" s="23"/>
      <c r="W219" s="23"/>
      <c r="X219" s="23"/>
      <c r="Y219" s="23"/>
      <c r="Z219" s="23"/>
      <c r="AA219" s="23"/>
    </row>
    <row r="220" spans="1:27" x14ac:dyDescent="0.2">
      <c r="A220" s="2">
        <f>IF(tips!A220="Female",1,0)</f>
        <v>0</v>
      </c>
      <c r="B220" s="2">
        <f>IF(tips!B220="No",0,1)</f>
        <v>1</v>
      </c>
      <c r="C220" s="2" cm="1">
        <f t="array" ref="C220">_xlfn.IFS(tips!C220="Thur",0,tips!C220="Fri",1,tips!C220="Sat",2,tips!C220="Sun",3)</f>
        <v>2</v>
      </c>
      <c r="D220" s="2">
        <f>IF(tips!D220="Dinner",0,1)</f>
        <v>0</v>
      </c>
      <c r="E220" s="2">
        <v>2</v>
      </c>
      <c r="F220" s="2">
        <v>7.74</v>
      </c>
      <c r="G220" s="14">
        <v>1.44</v>
      </c>
      <c r="M220" s="23"/>
      <c r="N220" s="59"/>
      <c r="O220" s="59"/>
      <c r="P220" s="59"/>
      <c r="Q220" s="23"/>
      <c r="R220" s="35"/>
      <c r="S220" s="37"/>
      <c r="T220" s="23"/>
      <c r="U220" s="23"/>
      <c r="V220" s="23"/>
      <c r="W220" s="23"/>
      <c r="X220" s="23"/>
      <c r="Y220" s="23"/>
      <c r="Z220" s="23"/>
      <c r="AA220" s="23"/>
    </row>
    <row r="221" spans="1:27" x14ac:dyDescent="0.2">
      <c r="A221" s="2">
        <f>IF(tips!A221="Female",1,0)</f>
        <v>1</v>
      </c>
      <c r="B221" s="2">
        <f>IF(tips!B221="No",0,1)</f>
        <v>1</v>
      </c>
      <c r="C221" s="2" cm="1">
        <f t="array" ref="C221">_xlfn.IFS(tips!C221="Thur",0,tips!C221="Fri",1,tips!C221="Sat",2,tips!C221="Sun",3)</f>
        <v>2</v>
      </c>
      <c r="D221" s="2">
        <f>IF(tips!D221="Dinner",0,1)</f>
        <v>0</v>
      </c>
      <c r="E221" s="2">
        <v>4</v>
      </c>
      <c r="F221" s="2">
        <v>30.14</v>
      </c>
      <c r="G221" s="14">
        <v>3.09</v>
      </c>
      <c r="M221" s="23"/>
      <c r="N221" s="59"/>
      <c r="O221" s="59"/>
      <c r="P221" s="59"/>
      <c r="Q221" s="23"/>
      <c r="R221" s="35"/>
      <c r="S221" s="37"/>
      <c r="T221" s="23"/>
      <c r="U221" s="23"/>
      <c r="V221" s="23"/>
      <c r="W221" s="23"/>
      <c r="X221" s="23"/>
      <c r="Y221" s="23"/>
      <c r="Z221" s="23"/>
      <c r="AA221" s="23"/>
    </row>
    <row r="222" spans="1:27" x14ac:dyDescent="0.2">
      <c r="A222" s="2">
        <f>IF(tips!A222="Female",1,0)</f>
        <v>0</v>
      </c>
      <c r="B222" s="2">
        <f>IF(tips!B222="No",0,1)</f>
        <v>1</v>
      </c>
      <c r="C222" s="2" cm="1">
        <f t="array" ref="C222">_xlfn.IFS(tips!C222="Thur",0,tips!C222="Fri",1,tips!C222="Sat",2,tips!C222="Sun",3)</f>
        <v>1</v>
      </c>
      <c r="D222" s="2">
        <f>IF(tips!D222="Dinner",0,1)</f>
        <v>1</v>
      </c>
      <c r="E222" s="2">
        <v>2</v>
      </c>
      <c r="F222" s="2">
        <v>12.16</v>
      </c>
      <c r="G222" s="14">
        <v>2.2000000000000002</v>
      </c>
      <c r="M222" s="23"/>
      <c r="N222" s="59"/>
      <c r="O222" s="59"/>
      <c r="P222" s="59"/>
      <c r="Q222" s="23"/>
      <c r="R222" s="35"/>
      <c r="S222" s="37"/>
      <c r="T222" s="23"/>
      <c r="U222" s="23"/>
      <c r="V222" s="23"/>
      <c r="W222" s="23"/>
      <c r="X222" s="23"/>
      <c r="Y222" s="23"/>
      <c r="Z222" s="23"/>
      <c r="AA222" s="23"/>
    </row>
    <row r="223" spans="1:27" x14ac:dyDescent="0.2">
      <c r="A223" s="2">
        <f>IF(tips!A223="Female",1,0)</f>
        <v>1</v>
      </c>
      <c r="B223" s="2">
        <f>IF(tips!B223="No",0,1)</f>
        <v>1</v>
      </c>
      <c r="C223" s="2" cm="1">
        <f t="array" ref="C223">_xlfn.IFS(tips!C223="Thur",0,tips!C223="Fri",1,tips!C223="Sat",2,tips!C223="Sun",3)</f>
        <v>1</v>
      </c>
      <c r="D223" s="2">
        <f>IF(tips!D223="Dinner",0,1)</f>
        <v>1</v>
      </c>
      <c r="E223" s="2">
        <v>2</v>
      </c>
      <c r="F223" s="2">
        <v>13.42</v>
      </c>
      <c r="G223" s="14">
        <v>3.48</v>
      </c>
      <c r="M223" s="23"/>
      <c r="N223" s="59"/>
      <c r="O223" s="59"/>
      <c r="P223" s="59"/>
      <c r="Q223" s="23"/>
      <c r="R223" s="35"/>
      <c r="S223" s="37"/>
      <c r="T223" s="23"/>
      <c r="U223" s="23"/>
      <c r="V223" s="23"/>
      <c r="W223" s="23"/>
      <c r="X223" s="23"/>
      <c r="Y223" s="23"/>
      <c r="Z223" s="23"/>
      <c r="AA223" s="23"/>
    </row>
    <row r="224" spans="1:27" x14ac:dyDescent="0.2">
      <c r="A224" s="2">
        <f>IF(tips!A224="Female",1,0)</f>
        <v>0</v>
      </c>
      <c r="B224" s="2">
        <f>IF(tips!B224="No",0,1)</f>
        <v>1</v>
      </c>
      <c r="C224" s="2" cm="1">
        <f t="array" ref="C224">_xlfn.IFS(tips!C224="Thur",0,tips!C224="Fri",1,tips!C224="Sat",2,tips!C224="Sun",3)</f>
        <v>1</v>
      </c>
      <c r="D224" s="2">
        <f>IF(tips!D224="Dinner",0,1)</f>
        <v>1</v>
      </c>
      <c r="E224" s="2">
        <v>1</v>
      </c>
      <c r="F224" s="2">
        <v>8.58</v>
      </c>
      <c r="G224" s="14">
        <v>1.92</v>
      </c>
      <c r="M224" s="23"/>
      <c r="N224" s="59"/>
      <c r="O224" s="59"/>
      <c r="P224" s="59"/>
      <c r="Q224" s="23"/>
      <c r="R224" s="35"/>
      <c r="S224" s="37"/>
      <c r="T224" s="23"/>
      <c r="U224" s="23"/>
      <c r="V224" s="23"/>
      <c r="W224" s="23"/>
      <c r="X224" s="23"/>
      <c r="Y224" s="23"/>
      <c r="Z224" s="23"/>
      <c r="AA224" s="23"/>
    </row>
    <row r="225" spans="1:27" x14ac:dyDescent="0.2">
      <c r="A225" s="2">
        <f>IF(tips!A225="Female",1,0)</f>
        <v>1</v>
      </c>
      <c r="B225" s="2">
        <f>IF(tips!B225="No",0,1)</f>
        <v>0</v>
      </c>
      <c r="C225" s="2" cm="1">
        <f t="array" ref="C225">_xlfn.IFS(tips!C225="Thur",0,tips!C225="Fri",1,tips!C225="Sat",2,tips!C225="Sun",3)</f>
        <v>1</v>
      </c>
      <c r="D225" s="2">
        <f>IF(tips!D225="Dinner",0,1)</f>
        <v>1</v>
      </c>
      <c r="E225" s="2">
        <v>3</v>
      </c>
      <c r="F225" s="2">
        <v>15.98</v>
      </c>
      <c r="G225" s="14">
        <v>3</v>
      </c>
      <c r="M225" s="23"/>
      <c r="N225" s="59"/>
      <c r="O225" s="59"/>
      <c r="P225" s="59"/>
      <c r="Q225" s="23"/>
      <c r="R225" s="35"/>
      <c r="S225" s="37"/>
      <c r="T225" s="23"/>
      <c r="U225" s="23"/>
      <c r="V225" s="23"/>
      <c r="W225" s="23"/>
      <c r="X225" s="23"/>
      <c r="Y225" s="23"/>
      <c r="Z225" s="23"/>
      <c r="AA225" s="23"/>
    </row>
    <row r="226" spans="1:27" x14ac:dyDescent="0.2">
      <c r="A226" s="2">
        <f>IF(tips!A226="Female",1,0)</f>
        <v>0</v>
      </c>
      <c r="B226" s="2">
        <f>IF(tips!B226="No",0,1)</f>
        <v>1</v>
      </c>
      <c r="C226" s="2" cm="1">
        <f t="array" ref="C226">_xlfn.IFS(tips!C226="Thur",0,tips!C226="Fri",1,tips!C226="Sat",2,tips!C226="Sun",3)</f>
        <v>1</v>
      </c>
      <c r="D226" s="2">
        <f>IF(tips!D226="Dinner",0,1)</f>
        <v>1</v>
      </c>
      <c r="E226" s="2">
        <v>2</v>
      </c>
      <c r="F226" s="2">
        <v>13.42</v>
      </c>
      <c r="G226" s="14">
        <v>1.58</v>
      </c>
      <c r="M226" s="23"/>
      <c r="N226" s="59"/>
      <c r="O226" s="59"/>
      <c r="P226" s="59"/>
      <c r="Q226" s="23"/>
      <c r="R226" s="35"/>
      <c r="S226" s="37"/>
      <c r="T226" s="23"/>
      <c r="U226" s="23"/>
      <c r="V226" s="23"/>
      <c r="W226" s="23"/>
      <c r="X226" s="23"/>
      <c r="Y226" s="23"/>
      <c r="Z226" s="23"/>
      <c r="AA226" s="23"/>
    </row>
    <row r="227" spans="1:27" x14ac:dyDescent="0.2">
      <c r="A227" s="2">
        <f>IF(tips!A227="Female",1,0)</f>
        <v>1</v>
      </c>
      <c r="B227" s="2">
        <f>IF(tips!B227="No",0,1)</f>
        <v>1</v>
      </c>
      <c r="C227" s="2" cm="1">
        <f t="array" ref="C227">_xlfn.IFS(tips!C227="Thur",0,tips!C227="Fri",1,tips!C227="Sat",2,tips!C227="Sun",3)</f>
        <v>1</v>
      </c>
      <c r="D227" s="2">
        <f>IF(tips!D227="Dinner",0,1)</f>
        <v>1</v>
      </c>
      <c r="E227" s="2">
        <v>2</v>
      </c>
      <c r="F227" s="2">
        <v>16.27</v>
      </c>
      <c r="G227" s="14">
        <v>2.5</v>
      </c>
      <c r="M227" s="23"/>
      <c r="N227" s="59"/>
      <c r="O227" s="59"/>
      <c r="P227" s="59"/>
      <c r="Q227" s="23"/>
      <c r="R227" s="35"/>
      <c r="S227" s="37"/>
      <c r="T227" s="23"/>
      <c r="U227" s="23"/>
      <c r="V227" s="23"/>
      <c r="W227" s="23"/>
      <c r="X227" s="23"/>
      <c r="Y227" s="23"/>
      <c r="Z227" s="23"/>
      <c r="AA227" s="23"/>
    </row>
    <row r="228" spans="1:27" x14ac:dyDescent="0.2">
      <c r="A228" s="2">
        <f>IF(tips!A228="Female",1,0)</f>
        <v>1</v>
      </c>
      <c r="B228" s="2">
        <f>IF(tips!B228="No",0,1)</f>
        <v>1</v>
      </c>
      <c r="C228" s="2" cm="1">
        <f t="array" ref="C228">_xlfn.IFS(tips!C228="Thur",0,tips!C228="Fri",1,tips!C228="Sat",2,tips!C228="Sun",3)</f>
        <v>1</v>
      </c>
      <c r="D228" s="2">
        <f>IF(tips!D228="Dinner",0,1)</f>
        <v>1</v>
      </c>
      <c r="E228" s="2">
        <v>2</v>
      </c>
      <c r="F228" s="2">
        <v>10.09</v>
      </c>
      <c r="G228" s="14">
        <v>2</v>
      </c>
      <c r="M228" s="23"/>
      <c r="N228" s="59"/>
      <c r="O228" s="59"/>
      <c r="P228" s="59"/>
      <c r="Q228" s="23"/>
      <c r="R228" s="35"/>
      <c r="S228" s="37"/>
      <c r="T228" s="23"/>
      <c r="U228" s="23"/>
      <c r="V228" s="23"/>
      <c r="W228" s="23"/>
      <c r="X228" s="23"/>
      <c r="Y228" s="23"/>
      <c r="Z228" s="23"/>
      <c r="AA228" s="23"/>
    </row>
    <row r="229" spans="1:27" x14ac:dyDescent="0.2">
      <c r="A229" s="2">
        <f>IF(tips!A229="Female",1,0)</f>
        <v>0</v>
      </c>
      <c r="B229" s="2">
        <f>IF(tips!B229="No",0,1)</f>
        <v>0</v>
      </c>
      <c r="C229" s="2" cm="1">
        <f t="array" ref="C229">_xlfn.IFS(tips!C229="Thur",0,tips!C229="Fri",1,tips!C229="Sat",2,tips!C229="Sun",3)</f>
        <v>2</v>
      </c>
      <c r="D229" s="2">
        <f>IF(tips!D229="Dinner",0,1)</f>
        <v>0</v>
      </c>
      <c r="E229" s="2">
        <v>4</v>
      </c>
      <c r="F229" s="2">
        <v>20.45</v>
      </c>
      <c r="G229" s="14">
        <v>3</v>
      </c>
      <c r="M229" s="23"/>
      <c r="N229" s="59"/>
      <c r="O229" s="59"/>
      <c r="P229" s="59"/>
      <c r="Q229" s="23"/>
      <c r="R229" s="35"/>
      <c r="S229" s="37"/>
      <c r="T229" s="23"/>
      <c r="U229" s="23"/>
      <c r="V229" s="23"/>
      <c r="W229" s="23"/>
      <c r="X229" s="23"/>
      <c r="Y229" s="23"/>
      <c r="Z229" s="23"/>
      <c r="AA229" s="23"/>
    </row>
    <row r="230" spans="1:27" x14ac:dyDescent="0.2">
      <c r="A230" s="2">
        <f>IF(tips!A230="Female",1,0)</f>
        <v>0</v>
      </c>
      <c r="B230" s="2">
        <f>IF(tips!B230="No",0,1)</f>
        <v>0</v>
      </c>
      <c r="C230" s="2" cm="1">
        <f t="array" ref="C230">_xlfn.IFS(tips!C230="Thur",0,tips!C230="Fri",1,tips!C230="Sat",2,tips!C230="Sun",3)</f>
        <v>2</v>
      </c>
      <c r="D230" s="2">
        <f>IF(tips!D230="Dinner",0,1)</f>
        <v>0</v>
      </c>
      <c r="E230" s="2">
        <v>2</v>
      </c>
      <c r="F230" s="2">
        <v>13.28</v>
      </c>
      <c r="G230" s="14">
        <v>2.72</v>
      </c>
      <c r="M230" s="23"/>
      <c r="N230" s="59"/>
      <c r="O230" s="59"/>
      <c r="P230" s="59"/>
      <c r="Q230" s="23"/>
      <c r="R230" s="35"/>
      <c r="S230" s="37"/>
      <c r="T230" s="23"/>
      <c r="U230" s="23"/>
      <c r="V230" s="23"/>
      <c r="W230" s="23"/>
      <c r="X230" s="23"/>
      <c r="Y230" s="23"/>
      <c r="Z230" s="23"/>
      <c r="AA230" s="23"/>
    </row>
    <row r="231" spans="1:27" x14ac:dyDescent="0.2">
      <c r="A231" s="2">
        <f>IF(tips!A231="Female",1,0)</f>
        <v>1</v>
      </c>
      <c r="B231" s="2">
        <f>IF(tips!B231="No",0,1)</f>
        <v>1</v>
      </c>
      <c r="C231" s="2" cm="1">
        <f t="array" ref="C231">_xlfn.IFS(tips!C231="Thur",0,tips!C231="Fri",1,tips!C231="Sat",2,tips!C231="Sun",3)</f>
        <v>2</v>
      </c>
      <c r="D231" s="2">
        <f>IF(tips!D231="Dinner",0,1)</f>
        <v>0</v>
      </c>
      <c r="E231" s="2">
        <v>2</v>
      </c>
      <c r="F231" s="2">
        <v>22.12</v>
      </c>
      <c r="G231" s="14">
        <v>2.88</v>
      </c>
      <c r="M231" s="23"/>
      <c r="N231" s="59"/>
      <c r="O231" s="59"/>
      <c r="P231" s="59"/>
      <c r="Q231" s="23"/>
      <c r="R231" s="35"/>
      <c r="S231" s="37"/>
      <c r="T231" s="23"/>
      <c r="U231" s="23"/>
      <c r="V231" s="23"/>
      <c r="W231" s="23"/>
      <c r="X231" s="23"/>
      <c r="Y231" s="23"/>
      <c r="Z231" s="23"/>
      <c r="AA231" s="23"/>
    </row>
    <row r="232" spans="1:27" x14ac:dyDescent="0.2">
      <c r="A232" s="2">
        <f>IF(tips!A232="Female",1,0)</f>
        <v>0</v>
      </c>
      <c r="B232" s="2">
        <f>IF(tips!B232="No",0,1)</f>
        <v>1</v>
      </c>
      <c r="C232" s="2" cm="1">
        <f t="array" ref="C232">_xlfn.IFS(tips!C232="Thur",0,tips!C232="Fri",1,tips!C232="Sat",2,tips!C232="Sun",3)</f>
        <v>2</v>
      </c>
      <c r="D232" s="2">
        <f>IF(tips!D232="Dinner",0,1)</f>
        <v>0</v>
      </c>
      <c r="E232" s="2">
        <v>4</v>
      </c>
      <c r="F232" s="2">
        <v>24.01</v>
      </c>
      <c r="G232" s="14">
        <v>2</v>
      </c>
      <c r="M232" s="23"/>
      <c r="N232" s="59"/>
      <c r="O232" s="59"/>
      <c r="P232" s="59"/>
      <c r="Q232" s="23"/>
      <c r="R232" s="35"/>
      <c r="S232" s="37"/>
      <c r="T232" s="23"/>
      <c r="U232" s="23"/>
      <c r="V232" s="23"/>
      <c r="W232" s="23"/>
      <c r="X232" s="23"/>
      <c r="Y232" s="23"/>
      <c r="Z232" s="23"/>
      <c r="AA232" s="23"/>
    </row>
    <row r="233" spans="1:27" x14ac:dyDescent="0.2">
      <c r="A233" s="2">
        <f>IF(tips!A233="Female",1,0)</f>
        <v>0</v>
      </c>
      <c r="B233" s="2">
        <f>IF(tips!B233="No",0,1)</f>
        <v>1</v>
      </c>
      <c r="C233" s="2" cm="1">
        <f t="array" ref="C233">_xlfn.IFS(tips!C233="Thur",0,tips!C233="Fri",1,tips!C233="Sat",2,tips!C233="Sun",3)</f>
        <v>2</v>
      </c>
      <c r="D233" s="2">
        <f>IF(tips!D233="Dinner",0,1)</f>
        <v>0</v>
      </c>
      <c r="E233" s="2">
        <v>3</v>
      </c>
      <c r="F233" s="2">
        <v>15.69</v>
      </c>
      <c r="G233" s="14">
        <v>3</v>
      </c>
      <c r="M233" s="23"/>
      <c r="N233" s="59"/>
      <c r="O233" s="59"/>
      <c r="P233" s="59"/>
      <c r="Q233" s="23"/>
      <c r="R233" s="35"/>
      <c r="S233" s="37"/>
      <c r="T233" s="23"/>
      <c r="U233" s="23"/>
      <c r="V233" s="23"/>
      <c r="W233" s="23"/>
      <c r="X233" s="23"/>
      <c r="Y233" s="23"/>
      <c r="Z233" s="23"/>
      <c r="AA233" s="23"/>
    </row>
    <row r="234" spans="1:27" x14ac:dyDescent="0.2">
      <c r="A234" s="2">
        <f>IF(tips!A234="Female",1,0)</f>
        <v>0</v>
      </c>
      <c r="B234" s="2">
        <f>IF(tips!B234="No",0,1)</f>
        <v>0</v>
      </c>
      <c r="C234" s="2" cm="1">
        <f t="array" ref="C234">_xlfn.IFS(tips!C234="Thur",0,tips!C234="Fri",1,tips!C234="Sat",2,tips!C234="Sun",3)</f>
        <v>2</v>
      </c>
      <c r="D234" s="2">
        <f>IF(tips!D234="Dinner",0,1)</f>
        <v>0</v>
      </c>
      <c r="E234" s="2">
        <v>2</v>
      </c>
      <c r="F234" s="2">
        <v>11.61</v>
      </c>
      <c r="G234" s="14">
        <v>3.39</v>
      </c>
      <c r="M234" s="23"/>
      <c r="N234" s="59"/>
      <c r="O234" s="59"/>
      <c r="P234" s="59"/>
      <c r="Q234" s="23"/>
      <c r="R234" s="35"/>
      <c r="S234" s="37"/>
      <c r="T234" s="23"/>
      <c r="U234" s="23"/>
      <c r="V234" s="23"/>
      <c r="W234" s="23"/>
      <c r="X234" s="23"/>
      <c r="Y234" s="23"/>
      <c r="Z234" s="23"/>
      <c r="AA234" s="23"/>
    </row>
    <row r="235" spans="1:27" x14ac:dyDescent="0.2">
      <c r="A235" s="2">
        <f>IF(tips!A235="Female",1,0)</f>
        <v>0</v>
      </c>
      <c r="B235" s="2">
        <f>IF(tips!B235="No",0,1)</f>
        <v>0</v>
      </c>
      <c r="C235" s="2" cm="1">
        <f t="array" ref="C235">_xlfn.IFS(tips!C235="Thur",0,tips!C235="Fri",1,tips!C235="Sat",2,tips!C235="Sun",3)</f>
        <v>2</v>
      </c>
      <c r="D235" s="2">
        <f>IF(tips!D235="Dinner",0,1)</f>
        <v>0</v>
      </c>
      <c r="E235" s="2">
        <v>2</v>
      </c>
      <c r="F235" s="2">
        <v>10.77</v>
      </c>
      <c r="G235" s="14">
        <v>1.47</v>
      </c>
      <c r="M235" s="23"/>
      <c r="N235" s="59"/>
      <c r="O235" s="59"/>
      <c r="P235" s="59"/>
      <c r="Q235" s="23"/>
      <c r="R235" s="35"/>
      <c r="S235" s="37"/>
      <c r="T235" s="23"/>
      <c r="U235" s="23"/>
      <c r="V235" s="23"/>
      <c r="W235" s="23"/>
      <c r="X235" s="23"/>
      <c r="Y235" s="23"/>
      <c r="Z235" s="23"/>
      <c r="AA235" s="23"/>
    </row>
    <row r="236" spans="1:27" x14ac:dyDescent="0.2">
      <c r="A236" s="2">
        <f>IF(tips!A236="Female",1,0)</f>
        <v>0</v>
      </c>
      <c r="B236" s="2">
        <f>IF(tips!B236="No",0,1)</f>
        <v>1</v>
      </c>
      <c r="C236" s="2" cm="1">
        <f t="array" ref="C236">_xlfn.IFS(tips!C236="Thur",0,tips!C236="Fri",1,tips!C236="Sat",2,tips!C236="Sun",3)</f>
        <v>2</v>
      </c>
      <c r="D236" s="2">
        <f>IF(tips!D236="Dinner",0,1)</f>
        <v>0</v>
      </c>
      <c r="E236" s="2">
        <v>2</v>
      </c>
      <c r="F236" s="2">
        <v>15.53</v>
      </c>
      <c r="G236" s="14">
        <v>3</v>
      </c>
      <c r="M236" s="23"/>
      <c r="N236" s="59"/>
      <c r="O236" s="59"/>
      <c r="P236" s="59"/>
      <c r="Q236" s="23"/>
      <c r="R236" s="35"/>
      <c r="S236" s="37"/>
      <c r="T236" s="23"/>
      <c r="U236" s="23"/>
      <c r="V236" s="23"/>
      <c r="W236" s="23"/>
      <c r="X236" s="23"/>
      <c r="Y236" s="23"/>
      <c r="Z236" s="23"/>
      <c r="AA236" s="23"/>
    </row>
    <row r="237" spans="1:27" x14ac:dyDescent="0.2">
      <c r="A237" s="2">
        <f>IF(tips!A237="Female",1,0)</f>
        <v>0</v>
      </c>
      <c r="B237" s="2">
        <f>IF(tips!B237="No",0,1)</f>
        <v>0</v>
      </c>
      <c r="C237" s="2" cm="1">
        <f t="array" ref="C237">_xlfn.IFS(tips!C237="Thur",0,tips!C237="Fri",1,tips!C237="Sat",2,tips!C237="Sun",3)</f>
        <v>2</v>
      </c>
      <c r="D237" s="2">
        <f>IF(tips!D237="Dinner",0,1)</f>
        <v>0</v>
      </c>
      <c r="E237" s="2">
        <v>2</v>
      </c>
      <c r="F237" s="2">
        <v>10.07</v>
      </c>
      <c r="G237" s="14">
        <v>1.25</v>
      </c>
      <c r="M237" s="23"/>
      <c r="N237" s="59"/>
      <c r="O237" s="59"/>
      <c r="P237" s="59"/>
      <c r="Q237" s="23"/>
      <c r="R237" s="35"/>
      <c r="S237" s="37"/>
      <c r="T237" s="23"/>
      <c r="U237" s="23"/>
      <c r="V237" s="23"/>
      <c r="W237" s="23"/>
      <c r="X237" s="23"/>
      <c r="Y237" s="23"/>
      <c r="Z237" s="23"/>
      <c r="AA237" s="23"/>
    </row>
    <row r="238" spans="1:27" x14ac:dyDescent="0.2">
      <c r="A238" s="2">
        <f>IF(tips!A238="Female",1,0)</f>
        <v>0</v>
      </c>
      <c r="B238" s="2">
        <f>IF(tips!B238="No",0,1)</f>
        <v>1</v>
      </c>
      <c r="C238" s="2" cm="1">
        <f t="array" ref="C238">_xlfn.IFS(tips!C238="Thur",0,tips!C238="Fri",1,tips!C238="Sat",2,tips!C238="Sun",3)</f>
        <v>2</v>
      </c>
      <c r="D238" s="2">
        <f>IF(tips!D238="Dinner",0,1)</f>
        <v>0</v>
      </c>
      <c r="E238" s="2">
        <v>2</v>
      </c>
      <c r="F238" s="2">
        <v>12.6</v>
      </c>
      <c r="G238" s="14">
        <v>1</v>
      </c>
      <c r="M238" s="23"/>
      <c r="N238" s="59"/>
      <c r="O238" s="59"/>
      <c r="P238" s="59"/>
      <c r="Q238" s="23"/>
      <c r="R238" s="35"/>
      <c r="S238" s="37"/>
      <c r="T238" s="23"/>
      <c r="U238" s="23"/>
      <c r="V238" s="23"/>
      <c r="W238" s="23"/>
      <c r="X238" s="23"/>
      <c r="Y238" s="23"/>
      <c r="Z238" s="23"/>
      <c r="AA238" s="23"/>
    </row>
    <row r="239" spans="1:27" x14ac:dyDescent="0.2">
      <c r="A239" s="2">
        <f>IF(tips!A239="Female",1,0)</f>
        <v>0</v>
      </c>
      <c r="B239" s="2">
        <f>IF(tips!B239="No",0,1)</f>
        <v>1</v>
      </c>
      <c r="C239" s="2" cm="1">
        <f t="array" ref="C239">_xlfn.IFS(tips!C239="Thur",0,tips!C239="Fri",1,tips!C239="Sat",2,tips!C239="Sun",3)</f>
        <v>2</v>
      </c>
      <c r="D239" s="2">
        <f>IF(tips!D239="Dinner",0,1)</f>
        <v>0</v>
      </c>
      <c r="E239" s="2">
        <v>2</v>
      </c>
      <c r="F239" s="2">
        <v>32.83</v>
      </c>
      <c r="G239" s="14">
        <v>1.17</v>
      </c>
      <c r="M239" s="23"/>
      <c r="N239" s="59"/>
      <c r="O239" s="59"/>
      <c r="P239" s="59"/>
      <c r="Q239" s="23"/>
      <c r="R239" s="35"/>
      <c r="S239" s="37"/>
      <c r="T239" s="23"/>
      <c r="U239" s="23"/>
      <c r="V239" s="23"/>
      <c r="W239" s="23"/>
      <c r="X239" s="23"/>
      <c r="Y239" s="23"/>
      <c r="Z239" s="23"/>
      <c r="AA239" s="23"/>
    </row>
    <row r="240" spans="1:27" x14ac:dyDescent="0.2">
      <c r="A240" s="2">
        <f>IF(tips!A240="Female",1,0)</f>
        <v>1</v>
      </c>
      <c r="B240" s="2">
        <f>IF(tips!B240="No",0,1)</f>
        <v>0</v>
      </c>
      <c r="C240" s="2" cm="1">
        <f t="array" ref="C240">_xlfn.IFS(tips!C240="Thur",0,tips!C240="Fri",1,tips!C240="Sat",2,tips!C240="Sun",3)</f>
        <v>2</v>
      </c>
      <c r="D240" s="2">
        <f>IF(tips!D240="Dinner",0,1)</f>
        <v>0</v>
      </c>
      <c r="E240" s="2">
        <v>3</v>
      </c>
      <c r="F240" s="2">
        <v>35.83</v>
      </c>
      <c r="G240" s="14">
        <v>4.67</v>
      </c>
      <c r="M240" s="23"/>
      <c r="N240" s="59"/>
      <c r="O240" s="59"/>
      <c r="P240" s="59"/>
      <c r="Q240" s="23"/>
      <c r="R240" s="35"/>
      <c r="S240" s="37"/>
      <c r="T240" s="23"/>
      <c r="U240" s="23"/>
      <c r="V240" s="23"/>
      <c r="W240" s="23"/>
      <c r="X240" s="23"/>
      <c r="Y240" s="23"/>
      <c r="Z240" s="23"/>
      <c r="AA240" s="23"/>
    </row>
    <row r="241" spans="1:27" x14ac:dyDescent="0.2">
      <c r="A241" s="2">
        <f>IF(tips!A241="Female",1,0)</f>
        <v>0</v>
      </c>
      <c r="B241" s="2">
        <f>IF(tips!B241="No",0,1)</f>
        <v>0</v>
      </c>
      <c r="C241" s="2" cm="1">
        <f t="array" ref="C241">_xlfn.IFS(tips!C241="Thur",0,tips!C241="Fri",1,tips!C241="Sat",2,tips!C241="Sun",3)</f>
        <v>2</v>
      </c>
      <c r="D241" s="2">
        <f>IF(tips!D241="Dinner",0,1)</f>
        <v>0</v>
      </c>
      <c r="E241" s="2">
        <v>3</v>
      </c>
      <c r="F241" s="2">
        <v>29.03</v>
      </c>
      <c r="G241" s="14">
        <v>5.92</v>
      </c>
      <c r="M241" s="23"/>
      <c r="N241" s="59"/>
      <c r="O241" s="59"/>
      <c r="P241" s="59"/>
      <c r="Q241" s="23"/>
      <c r="R241" s="35"/>
      <c r="S241" s="37"/>
      <c r="T241" s="23"/>
      <c r="U241" s="23"/>
      <c r="V241" s="23"/>
      <c r="W241" s="23"/>
      <c r="X241" s="23"/>
      <c r="Y241" s="23"/>
      <c r="Z241" s="23"/>
      <c r="AA241" s="23"/>
    </row>
    <row r="242" spans="1:27" x14ac:dyDescent="0.2">
      <c r="A242" s="2">
        <f>IF(tips!A242="Female",1,0)</f>
        <v>1</v>
      </c>
      <c r="B242" s="2">
        <f>IF(tips!B242="No",0,1)</f>
        <v>1</v>
      </c>
      <c r="C242" s="2" cm="1">
        <f t="array" ref="C242">_xlfn.IFS(tips!C242="Thur",0,tips!C242="Fri",1,tips!C242="Sat",2,tips!C242="Sun",3)</f>
        <v>2</v>
      </c>
      <c r="D242" s="2">
        <f>IF(tips!D242="Dinner",0,1)</f>
        <v>0</v>
      </c>
      <c r="E242" s="2">
        <v>2</v>
      </c>
      <c r="F242" s="2">
        <v>27.18</v>
      </c>
      <c r="G242" s="14">
        <v>2</v>
      </c>
      <c r="M242" s="23"/>
      <c r="N242" s="59"/>
      <c r="O242" s="59"/>
      <c r="P242" s="59"/>
      <c r="Q242" s="23"/>
      <c r="R242" s="35"/>
      <c r="S242" s="37"/>
      <c r="T242" s="23"/>
      <c r="U242" s="23"/>
      <c r="V242" s="23"/>
      <c r="W242" s="23"/>
      <c r="X242" s="23"/>
      <c r="Y242" s="23"/>
      <c r="Z242" s="23"/>
      <c r="AA242" s="23"/>
    </row>
    <row r="243" spans="1:27" x14ac:dyDescent="0.2">
      <c r="A243" s="2">
        <f>IF(tips!A243="Female",1,0)</f>
        <v>0</v>
      </c>
      <c r="B243" s="2">
        <f>IF(tips!B243="No",0,1)</f>
        <v>1</v>
      </c>
      <c r="C243" s="2" cm="1">
        <f t="array" ref="C243">_xlfn.IFS(tips!C243="Thur",0,tips!C243="Fri",1,tips!C243="Sat",2,tips!C243="Sun",3)</f>
        <v>2</v>
      </c>
      <c r="D243" s="2">
        <f>IF(tips!D243="Dinner",0,1)</f>
        <v>0</v>
      </c>
      <c r="E243" s="2">
        <v>2</v>
      </c>
      <c r="F243" s="2">
        <v>22.67</v>
      </c>
      <c r="G243" s="14">
        <v>2</v>
      </c>
      <c r="M243" s="23"/>
      <c r="N243" s="59"/>
      <c r="O243" s="59"/>
      <c r="P243" s="59"/>
      <c r="Q243" s="23"/>
      <c r="R243" s="35"/>
      <c r="S243" s="37"/>
      <c r="T243" s="23"/>
      <c r="U243" s="23"/>
      <c r="V243" s="23"/>
      <c r="W243" s="23"/>
      <c r="X243" s="23"/>
      <c r="Y243" s="23"/>
      <c r="Z243" s="23"/>
      <c r="AA243" s="23"/>
    </row>
    <row r="244" spans="1:27" x14ac:dyDescent="0.2">
      <c r="A244" s="2">
        <f>IF(tips!A244="Female",1,0)</f>
        <v>0</v>
      </c>
      <c r="B244" s="2">
        <f>IF(tips!B244="No",0,1)</f>
        <v>0</v>
      </c>
      <c r="C244" s="2" cm="1">
        <f t="array" ref="C244">_xlfn.IFS(tips!C244="Thur",0,tips!C244="Fri",1,tips!C244="Sat",2,tips!C244="Sun",3)</f>
        <v>2</v>
      </c>
      <c r="D244" s="2">
        <f>IF(tips!D244="Dinner",0,1)</f>
        <v>0</v>
      </c>
      <c r="E244" s="2">
        <v>2</v>
      </c>
      <c r="F244" s="2">
        <v>17.82</v>
      </c>
      <c r="G244" s="14">
        <v>1.75</v>
      </c>
      <c r="M244" s="23"/>
      <c r="N244" s="59"/>
      <c r="O244" s="59"/>
      <c r="P244" s="59"/>
      <c r="Q244" s="23"/>
      <c r="R244" s="35"/>
      <c r="S244" s="37"/>
      <c r="T244" s="23"/>
      <c r="U244" s="23"/>
      <c r="V244" s="23"/>
      <c r="W244" s="23"/>
      <c r="X244" s="23"/>
      <c r="Y244" s="23"/>
      <c r="Z244" s="23"/>
      <c r="AA244" s="23"/>
    </row>
    <row r="245" spans="1:27" x14ac:dyDescent="0.2">
      <c r="A245" s="2">
        <f>IF(tips!A245="Female",1,0)</f>
        <v>1</v>
      </c>
      <c r="B245" s="2">
        <f>IF(tips!B245="No",0,1)</f>
        <v>0</v>
      </c>
      <c r="C245" s="2" cm="1">
        <f t="array" ref="C245">_xlfn.IFS(tips!C245="Thur",0,tips!C245="Fri",1,tips!C245="Sat",2,tips!C245="Sun",3)</f>
        <v>0</v>
      </c>
      <c r="D245" s="2">
        <f>IF(tips!D245="Dinner",0,1)</f>
        <v>0</v>
      </c>
      <c r="E245" s="2">
        <v>2</v>
      </c>
      <c r="F245" s="2">
        <v>18.78</v>
      </c>
      <c r="G245" s="14">
        <v>3</v>
      </c>
      <c r="M245" s="23"/>
      <c r="N245" s="59"/>
      <c r="O245" s="59"/>
      <c r="P245" s="59"/>
      <c r="Q245" s="23"/>
      <c r="R245" s="35"/>
      <c r="S245" s="37"/>
      <c r="T245" s="23"/>
      <c r="U245" s="23"/>
      <c r="V245" s="23"/>
      <c r="W245" s="23"/>
      <c r="X245" s="23"/>
      <c r="Y245" s="23"/>
      <c r="Z245" s="23"/>
      <c r="AA245" s="23"/>
    </row>
    <row r="246" spans="1:27" x14ac:dyDescent="0.2">
      <c r="A246" s="2"/>
      <c r="C246" s="2"/>
      <c r="M246" s="23"/>
      <c r="N246" s="59"/>
      <c r="O246" s="59"/>
      <c r="P246" s="59"/>
      <c r="Q246" s="23"/>
      <c r="R246" s="35"/>
      <c r="S246" s="37"/>
      <c r="T246" s="23"/>
      <c r="U246" s="23"/>
      <c r="V246" s="23"/>
      <c r="W246" s="23"/>
      <c r="X246" s="23"/>
      <c r="Y246" s="23"/>
      <c r="Z246" s="23"/>
      <c r="AA246" s="23"/>
    </row>
    <row r="247" spans="1:27" x14ac:dyDescent="0.2">
      <c r="A247" s="2"/>
      <c r="M247" s="23"/>
      <c r="N247" s="59"/>
      <c r="O247" s="59"/>
      <c r="P247" s="59"/>
      <c r="Q247" s="23"/>
      <c r="R247" s="35"/>
      <c r="S247" s="37"/>
      <c r="T247" s="23"/>
      <c r="U247" s="23"/>
      <c r="V247" s="23"/>
      <c r="W247" s="23"/>
      <c r="X247" s="23"/>
      <c r="Y247" s="23"/>
      <c r="Z247" s="23"/>
      <c r="AA247" s="23"/>
    </row>
    <row r="248" spans="1:27" x14ac:dyDescent="0.2">
      <c r="A248" s="2"/>
      <c r="M248" s="23"/>
      <c r="N248" s="59"/>
      <c r="O248" s="59"/>
      <c r="P248" s="59"/>
      <c r="Q248" s="23"/>
      <c r="R248" s="35"/>
      <c r="S248" s="37"/>
      <c r="T248" s="23"/>
      <c r="U248" s="23"/>
      <c r="V248" s="23"/>
      <c r="W248" s="23"/>
      <c r="X248" s="23"/>
      <c r="Y248" s="23"/>
      <c r="Z248" s="23"/>
      <c r="AA248" s="23"/>
    </row>
    <row r="249" spans="1:27" x14ac:dyDescent="0.2">
      <c r="A249" s="2"/>
      <c r="M249" s="23"/>
      <c r="N249" s="59"/>
      <c r="O249" s="59"/>
      <c r="P249" s="59"/>
      <c r="Q249" s="23"/>
      <c r="R249" s="35"/>
      <c r="S249" s="37"/>
      <c r="T249" s="23"/>
      <c r="U249" s="23"/>
      <c r="V249" s="23"/>
      <c r="W249" s="23"/>
      <c r="X249" s="23"/>
      <c r="Y249" s="23"/>
      <c r="Z249" s="23"/>
      <c r="AA249" s="23"/>
    </row>
    <row r="250" spans="1:27" x14ac:dyDescent="0.2">
      <c r="A250" s="2"/>
      <c r="M250" s="23"/>
      <c r="N250" s="59"/>
      <c r="O250" s="59"/>
      <c r="P250" s="59"/>
      <c r="Q250" s="23"/>
      <c r="R250" s="35"/>
      <c r="S250" s="37"/>
      <c r="T250" s="23"/>
      <c r="U250" s="23"/>
      <c r="V250" s="23"/>
      <c r="W250" s="23"/>
      <c r="X250" s="23"/>
      <c r="Y250" s="23"/>
      <c r="Z250" s="23"/>
      <c r="AA250" s="23"/>
    </row>
    <row r="251" spans="1:27" x14ac:dyDescent="0.2">
      <c r="A251" s="2"/>
      <c r="M251" s="23"/>
      <c r="N251" s="59"/>
      <c r="O251" s="59"/>
      <c r="P251" s="59"/>
      <c r="Q251" s="23"/>
      <c r="R251" s="35"/>
      <c r="S251" s="37"/>
      <c r="T251" s="23"/>
      <c r="U251" s="23"/>
      <c r="V251" s="23"/>
      <c r="W251" s="23"/>
      <c r="X251" s="23"/>
      <c r="Y251" s="23"/>
      <c r="Z251" s="23"/>
      <c r="AA251" s="23"/>
    </row>
    <row r="252" spans="1:27" x14ac:dyDescent="0.2">
      <c r="M252" s="23"/>
      <c r="N252" s="59"/>
      <c r="O252" s="59"/>
      <c r="P252" s="59"/>
      <c r="Q252" s="23"/>
      <c r="R252" s="35"/>
      <c r="S252" s="37"/>
      <c r="T252" s="23"/>
      <c r="U252" s="23"/>
      <c r="V252" s="23"/>
      <c r="W252" s="23"/>
      <c r="X252" s="23"/>
      <c r="Y252" s="23"/>
      <c r="Z252" s="23"/>
      <c r="AA252" s="23"/>
    </row>
    <row r="253" spans="1:27" x14ac:dyDescent="0.2">
      <c r="M253" s="23"/>
      <c r="N253" s="59"/>
      <c r="O253" s="59"/>
      <c r="P253" s="59"/>
      <c r="Q253" s="23"/>
      <c r="R253" s="35"/>
      <c r="S253" s="37"/>
      <c r="T253" s="23"/>
      <c r="U253" s="23"/>
      <c r="V253" s="23"/>
      <c r="W253" s="23"/>
      <c r="X253" s="23"/>
      <c r="Y253" s="23"/>
      <c r="Z253" s="23"/>
      <c r="AA253" s="23"/>
    </row>
    <row r="254" spans="1:27" x14ac:dyDescent="0.2">
      <c r="M254" s="23"/>
      <c r="N254" s="59"/>
      <c r="O254" s="59"/>
      <c r="P254" s="59"/>
      <c r="Q254" s="23"/>
      <c r="R254" s="35"/>
      <c r="S254" s="37"/>
      <c r="T254" s="23"/>
      <c r="U254" s="23"/>
      <c r="V254" s="23"/>
      <c r="W254" s="23"/>
      <c r="X254" s="23"/>
      <c r="Y254" s="23"/>
      <c r="Z254" s="23"/>
      <c r="AA254" s="23"/>
    </row>
    <row r="255" spans="1:27" x14ac:dyDescent="0.2">
      <c r="M255" s="23"/>
      <c r="N255" s="59"/>
      <c r="O255" s="59"/>
      <c r="P255" s="59"/>
      <c r="Q255" s="23"/>
      <c r="R255" s="35"/>
      <c r="S255" s="37"/>
      <c r="T255" s="23"/>
      <c r="U255" s="23"/>
      <c r="V255" s="23"/>
      <c r="W255" s="23"/>
      <c r="X255" s="23"/>
      <c r="Y255" s="23"/>
      <c r="Z255" s="23"/>
      <c r="AA255" s="23"/>
    </row>
    <row r="256" spans="1:27" x14ac:dyDescent="0.2">
      <c r="M256" s="23"/>
      <c r="N256" s="59"/>
      <c r="O256" s="59"/>
      <c r="P256" s="59"/>
      <c r="Q256" s="23"/>
      <c r="R256" s="35"/>
      <c r="S256" s="37"/>
      <c r="T256" s="23"/>
      <c r="U256" s="23"/>
      <c r="V256" s="23"/>
      <c r="W256" s="23"/>
      <c r="X256" s="23"/>
      <c r="Y256" s="23"/>
      <c r="Z256" s="23"/>
      <c r="AA256" s="23"/>
    </row>
    <row r="257" spans="13:27" x14ac:dyDescent="0.2">
      <c r="M257" s="23"/>
      <c r="N257" s="59"/>
      <c r="O257" s="59"/>
      <c r="P257" s="59"/>
      <c r="Q257" s="23"/>
      <c r="R257" s="35"/>
      <c r="S257" s="37"/>
      <c r="T257" s="23"/>
      <c r="U257" s="23"/>
      <c r="V257" s="23"/>
      <c r="W257" s="23"/>
      <c r="X257" s="23"/>
      <c r="Y257" s="23"/>
      <c r="Z257" s="23"/>
      <c r="AA257" s="23"/>
    </row>
    <row r="258" spans="13:27" x14ac:dyDescent="0.2">
      <c r="M258" s="23"/>
      <c r="N258" s="59"/>
      <c r="O258" s="59"/>
      <c r="P258" s="59"/>
      <c r="Q258" s="23"/>
      <c r="R258" s="35"/>
      <c r="S258" s="37"/>
      <c r="T258" s="23"/>
      <c r="U258" s="23"/>
      <c r="V258" s="23"/>
      <c r="W258" s="23"/>
      <c r="X258" s="23"/>
      <c r="Y258" s="23"/>
      <c r="Z258" s="23"/>
      <c r="AA258" s="23"/>
    </row>
    <row r="259" spans="13:27" x14ac:dyDescent="0.2">
      <c r="M259" s="23"/>
      <c r="N259" s="59"/>
      <c r="O259" s="59"/>
      <c r="P259" s="59"/>
      <c r="Q259" s="23"/>
      <c r="R259" s="35"/>
      <c r="S259" s="37"/>
      <c r="T259" s="23"/>
      <c r="U259" s="23"/>
      <c r="V259" s="23"/>
      <c r="W259" s="23"/>
      <c r="X259" s="23"/>
      <c r="Y259" s="23"/>
      <c r="Z259" s="23"/>
      <c r="AA259" s="23"/>
    </row>
    <row r="260" spans="13:27" x14ac:dyDescent="0.2">
      <c r="M260" s="23"/>
      <c r="N260" s="59"/>
      <c r="O260" s="59"/>
      <c r="P260" s="59"/>
      <c r="Q260" s="23"/>
      <c r="R260" s="35"/>
      <c r="S260" s="37"/>
      <c r="T260" s="23"/>
      <c r="U260" s="23"/>
      <c r="V260" s="23"/>
      <c r="W260" s="23"/>
      <c r="X260" s="23"/>
      <c r="Y260" s="23"/>
      <c r="Z260" s="23"/>
      <c r="AA260" s="23"/>
    </row>
    <row r="261" spans="13:27" x14ac:dyDescent="0.2">
      <c r="M261" s="23"/>
      <c r="N261" s="59"/>
      <c r="O261" s="59"/>
      <c r="P261" s="59"/>
      <c r="Q261" s="23"/>
      <c r="R261" s="35"/>
      <c r="S261" s="37"/>
      <c r="T261" s="23"/>
      <c r="U261" s="23"/>
      <c r="V261" s="23"/>
      <c r="W261" s="23"/>
      <c r="X261" s="23"/>
      <c r="Y261" s="23"/>
      <c r="Z261" s="23"/>
      <c r="AA261" s="23"/>
    </row>
    <row r="262" spans="13:27" x14ac:dyDescent="0.2">
      <c r="M262" s="23"/>
      <c r="N262" s="59"/>
      <c r="O262" s="59"/>
      <c r="P262" s="59"/>
      <c r="Q262" s="23"/>
      <c r="R262" s="35"/>
      <c r="S262" s="37"/>
      <c r="T262" s="23"/>
      <c r="U262" s="23"/>
      <c r="V262" s="23"/>
      <c r="W262" s="23"/>
      <c r="X262" s="23"/>
      <c r="Y262" s="23"/>
      <c r="Z262" s="23"/>
      <c r="AA262" s="23"/>
    </row>
    <row r="263" spans="13:27" x14ac:dyDescent="0.2">
      <c r="M263" s="23"/>
      <c r="N263" s="59"/>
      <c r="O263" s="59"/>
      <c r="P263" s="59"/>
      <c r="Q263" s="23"/>
      <c r="R263" s="35"/>
      <c r="S263" s="37"/>
      <c r="T263" s="23"/>
      <c r="U263" s="23"/>
      <c r="V263" s="23"/>
      <c r="W263" s="23"/>
      <c r="X263" s="23"/>
      <c r="Y263" s="23"/>
      <c r="Z263" s="23"/>
      <c r="AA263" s="23"/>
    </row>
    <row r="264" spans="13:27" x14ac:dyDescent="0.2">
      <c r="M264" s="23"/>
      <c r="N264" s="59"/>
      <c r="O264" s="59"/>
      <c r="P264" s="59"/>
      <c r="Q264" s="23"/>
      <c r="R264" s="35"/>
      <c r="S264" s="37"/>
      <c r="T264" s="23"/>
      <c r="U264" s="23"/>
      <c r="V264" s="23"/>
      <c r="W264" s="23"/>
      <c r="X264" s="23"/>
      <c r="Y264" s="23"/>
      <c r="Z264" s="23"/>
      <c r="AA264" s="23"/>
    </row>
    <row r="265" spans="13:27" x14ac:dyDescent="0.2">
      <c r="M265" s="23"/>
      <c r="N265" s="59"/>
      <c r="O265" s="59"/>
      <c r="P265" s="59"/>
      <c r="Q265" s="23"/>
      <c r="R265" s="35"/>
      <c r="S265" s="37"/>
      <c r="T265" s="23"/>
      <c r="U265" s="23"/>
      <c r="V265" s="23"/>
      <c r="W265" s="23"/>
      <c r="X265" s="23"/>
      <c r="Y265" s="23"/>
      <c r="Z265" s="23"/>
      <c r="AA265" s="23"/>
    </row>
    <row r="266" spans="13:27" x14ac:dyDescent="0.2">
      <c r="M266" s="23"/>
      <c r="N266" s="59"/>
      <c r="O266" s="59"/>
      <c r="P266" s="59"/>
      <c r="Q266" s="23"/>
      <c r="R266" s="35"/>
      <c r="S266" s="37"/>
      <c r="T266" s="23"/>
      <c r="U266" s="23"/>
      <c r="V266" s="23"/>
      <c r="W266" s="23"/>
      <c r="X266" s="23"/>
      <c r="Y266" s="23"/>
      <c r="Z266" s="23"/>
      <c r="AA266" s="23"/>
    </row>
    <row r="267" spans="13:27" x14ac:dyDescent="0.2">
      <c r="M267" s="23"/>
      <c r="N267" s="59"/>
      <c r="O267" s="59"/>
      <c r="P267" s="59"/>
      <c r="Q267" s="23"/>
      <c r="R267" s="35"/>
      <c r="S267" s="37"/>
      <c r="T267" s="23"/>
      <c r="U267" s="23"/>
      <c r="V267" s="23"/>
      <c r="W267" s="23"/>
      <c r="X267" s="23"/>
      <c r="Y267" s="23"/>
      <c r="Z267" s="23"/>
      <c r="AA267" s="23"/>
    </row>
    <row r="268" spans="13:27" x14ac:dyDescent="0.2">
      <c r="M268" s="23"/>
      <c r="N268" s="59"/>
      <c r="O268" s="59"/>
      <c r="P268" s="59"/>
      <c r="Q268" s="23"/>
      <c r="R268" s="35"/>
      <c r="S268" s="37"/>
      <c r="T268" s="23"/>
      <c r="U268" s="23"/>
      <c r="V268" s="23"/>
      <c r="W268" s="23"/>
      <c r="X268" s="23"/>
      <c r="Y268" s="23"/>
      <c r="Z268" s="23"/>
      <c r="AA268" s="23"/>
    </row>
    <row r="269" spans="13:27" x14ac:dyDescent="0.2">
      <c r="M269" s="23"/>
      <c r="N269" s="59"/>
      <c r="O269" s="59"/>
      <c r="P269" s="59"/>
      <c r="Q269" s="23"/>
      <c r="R269" s="35"/>
      <c r="S269" s="37"/>
      <c r="T269" s="23"/>
      <c r="U269" s="23"/>
      <c r="V269" s="23"/>
      <c r="W269" s="23"/>
      <c r="X269" s="23"/>
      <c r="Y269" s="23"/>
      <c r="Z269" s="23"/>
      <c r="AA269" s="23"/>
    </row>
    <row r="270" spans="13:27" x14ac:dyDescent="0.2">
      <c r="M270" s="23"/>
      <c r="N270" s="59"/>
      <c r="O270" s="59"/>
      <c r="P270" s="59"/>
      <c r="Q270" s="23"/>
      <c r="R270" s="35"/>
      <c r="S270" s="37"/>
      <c r="T270" s="23"/>
      <c r="U270" s="23"/>
      <c r="V270" s="23"/>
      <c r="W270" s="23"/>
      <c r="X270" s="23"/>
      <c r="Y270" s="23"/>
      <c r="Z270" s="23"/>
      <c r="AA270" s="23"/>
    </row>
    <row r="271" spans="13:27" x14ac:dyDescent="0.2">
      <c r="M271" s="23"/>
      <c r="N271" s="59"/>
      <c r="O271" s="59"/>
      <c r="P271" s="59"/>
      <c r="Q271" s="23"/>
      <c r="R271" s="35"/>
      <c r="S271" s="37"/>
      <c r="T271" s="23"/>
      <c r="U271" s="23"/>
      <c r="V271" s="23"/>
      <c r="W271" s="23"/>
      <c r="X271" s="23"/>
      <c r="Y271" s="23"/>
      <c r="Z271" s="23"/>
      <c r="AA271" s="23"/>
    </row>
    <row r="272" spans="13:27" x14ac:dyDescent="0.2">
      <c r="N272" s="3"/>
    </row>
  </sheetData>
  <autoFilter ref="A1:G246" xr:uid="{BC1474C9-D15B-C44E-9323-B318F6313EAB}"/>
  <sortState xmlns:xlrd2="http://schemas.microsoft.com/office/spreadsheetml/2017/richdata2" ref="S28:S271">
    <sortCondition ref="S28"/>
  </sortState>
  <mergeCells count="2">
    <mergeCell ref="I22:K24"/>
    <mergeCell ref="I3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0074-2C07-294F-8428-041BCFF16433}">
  <dimension ref="A1:I23"/>
  <sheetViews>
    <sheetView workbookViewId="0">
      <selection activeCell="J35" sqref="J35"/>
    </sheetView>
  </sheetViews>
  <sheetFormatPr baseColWidth="10" defaultRowHeight="15" x14ac:dyDescent="0.2"/>
  <cols>
    <col min="1" max="1" width="18.6640625" style="4" customWidth="1"/>
    <col min="2" max="2" width="16.83203125" customWidth="1"/>
    <col min="3" max="3" width="15" customWidth="1"/>
    <col min="4" max="4" width="15.1640625" customWidth="1"/>
    <col min="5" max="5" width="16.1640625" customWidth="1"/>
    <col min="6" max="6" width="18.5" customWidth="1"/>
    <col min="7" max="7" width="15.83203125" customWidth="1"/>
  </cols>
  <sheetData>
    <row r="1" spans="1:9" ht="16" x14ac:dyDescent="0.2">
      <c r="A1" s="119" t="s">
        <v>33</v>
      </c>
      <c r="B1" s="119"/>
      <c r="C1" s="120" t="s">
        <v>77</v>
      </c>
      <c r="D1" s="120"/>
      <c r="E1" s="120"/>
      <c r="F1" s="30"/>
      <c r="G1" s="30"/>
      <c r="H1" s="30"/>
      <c r="I1" s="30"/>
    </row>
    <row r="2" spans="1:9" ht="17" thickBot="1" x14ac:dyDescent="0.25">
      <c r="A2" s="80"/>
      <c r="B2" s="30"/>
      <c r="C2" s="30"/>
      <c r="D2" s="30"/>
      <c r="E2" s="30"/>
      <c r="F2" s="30"/>
      <c r="G2" s="30"/>
      <c r="H2" s="30"/>
      <c r="I2" s="30"/>
    </row>
    <row r="3" spans="1:9" ht="16" x14ac:dyDescent="0.2">
      <c r="A3" s="121" t="s">
        <v>34</v>
      </c>
      <c r="B3" s="121"/>
      <c r="C3" s="30"/>
      <c r="D3" s="30"/>
      <c r="E3" s="30"/>
      <c r="F3" s="30"/>
      <c r="G3" s="30"/>
      <c r="H3" s="30"/>
      <c r="I3" s="30"/>
    </row>
    <row r="4" spans="1:9" ht="16" x14ac:dyDescent="0.2">
      <c r="A4" s="80" t="s">
        <v>35</v>
      </c>
      <c r="B4" s="30">
        <v>0.68498078724882538</v>
      </c>
      <c r="C4" s="83">
        <v>0.68</v>
      </c>
      <c r="D4" s="30"/>
      <c r="E4" s="30"/>
      <c r="F4" s="30"/>
      <c r="G4" s="30"/>
      <c r="H4" s="30"/>
      <c r="I4" s="30"/>
    </row>
    <row r="5" spans="1:9" ht="16" x14ac:dyDescent="0.2">
      <c r="A5" s="80" t="s">
        <v>36</v>
      </c>
      <c r="B5" s="30">
        <v>0.46919867890002054</v>
      </c>
      <c r="C5" s="83">
        <v>0.46</v>
      </c>
      <c r="D5" s="30"/>
      <c r="E5" s="30"/>
      <c r="F5" s="30"/>
      <c r="G5" s="30"/>
      <c r="H5" s="30"/>
      <c r="I5" s="30"/>
    </row>
    <row r="6" spans="1:9" ht="16" x14ac:dyDescent="0.2">
      <c r="A6" s="80" t="s">
        <v>37</v>
      </c>
      <c r="B6" s="30">
        <v>0.45576067077090715</v>
      </c>
      <c r="C6" s="83">
        <v>0.45</v>
      </c>
      <c r="D6" s="30"/>
      <c r="E6" s="30"/>
      <c r="F6" s="30"/>
      <c r="G6" s="30"/>
      <c r="H6" s="30"/>
      <c r="I6" s="30"/>
    </row>
    <row r="7" spans="1:9" ht="16" x14ac:dyDescent="0.2">
      <c r="A7" s="80" t="s">
        <v>38</v>
      </c>
      <c r="B7" s="30">
        <v>1.0207455647998898</v>
      </c>
      <c r="C7" s="30"/>
      <c r="D7" s="30"/>
      <c r="E7" s="30"/>
      <c r="F7" s="30"/>
      <c r="G7" s="30"/>
      <c r="H7" s="30"/>
      <c r="I7" s="30"/>
    </row>
    <row r="8" spans="1:9" ht="17" thickBot="1" x14ac:dyDescent="0.25">
      <c r="A8" s="81" t="s">
        <v>39</v>
      </c>
      <c r="B8" s="77">
        <v>244</v>
      </c>
      <c r="C8" s="30"/>
      <c r="D8" s="30"/>
      <c r="E8" s="30"/>
      <c r="F8" s="30"/>
      <c r="G8" s="30"/>
      <c r="H8" s="30"/>
      <c r="I8" s="30"/>
    </row>
    <row r="9" spans="1:9" ht="16" x14ac:dyDescent="0.2">
      <c r="A9" s="80"/>
      <c r="B9" s="30"/>
      <c r="C9" s="30"/>
      <c r="D9" s="30"/>
      <c r="E9" s="30"/>
      <c r="F9" s="30"/>
      <c r="G9" s="30"/>
      <c r="H9" s="30"/>
      <c r="I9" s="30"/>
    </row>
    <row r="10" spans="1:9" ht="17" thickBot="1" x14ac:dyDescent="0.25">
      <c r="A10" s="80" t="s">
        <v>40</v>
      </c>
      <c r="B10" s="30"/>
      <c r="C10" s="30"/>
      <c r="D10" s="30"/>
      <c r="E10" s="30"/>
      <c r="F10" s="30"/>
      <c r="G10" s="30"/>
      <c r="H10" s="30"/>
      <c r="I10" s="30"/>
    </row>
    <row r="11" spans="1:9" ht="16" x14ac:dyDescent="0.2">
      <c r="A11" s="78"/>
      <c r="B11" s="78" t="s">
        <v>45</v>
      </c>
      <c r="C11" s="78" t="s">
        <v>46</v>
      </c>
      <c r="D11" s="78" t="s">
        <v>47</v>
      </c>
      <c r="E11" s="78" t="s">
        <v>48</v>
      </c>
      <c r="F11" s="34" t="s">
        <v>49</v>
      </c>
      <c r="G11" s="30"/>
      <c r="H11" s="30"/>
      <c r="I11" s="30"/>
    </row>
    <row r="12" spans="1:9" ht="16" x14ac:dyDescent="0.2">
      <c r="A12" s="80" t="s">
        <v>41</v>
      </c>
      <c r="B12" s="30">
        <v>6</v>
      </c>
      <c r="C12" s="30">
        <v>218.27707963928177</v>
      </c>
      <c r="D12" s="30">
        <v>36.379513273213625</v>
      </c>
      <c r="E12" s="30">
        <v>34.915790673135767</v>
      </c>
      <c r="F12" s="32">
        <v>4.0992240363035874E-30</v>
      </c>
      <c r="G12" s="30"/>
      <c r="H12" s="30"/>
      <c r="I12" s="30"/>
    </row>
    <row r="13" spans="1:9" ht="16" x14ac:dyDescent="0.2">
      <c r="A13" s="80" t="s">
        <v>42</v>
      </c>
      <c r="B13" s="30">
        <v>237</v>
      </c>
      <c r="C13" s="30">
        <v>246.93539740989908</v>
      </c>
      <c r="D13" s="30">
        <v>1.0419215080586459</v>
      </c>
      <c r="E13" s="30"/>
      <c r="F13" s="30"/>
      <c r="G13" s="30"/>
      <c r="H13" s="30"/>
      <c r="I13" s="30"/>
    </row>
    <row r="14" spans="1:9" ht="17" thickBot="1" x14ac:dyDescent="0.25">
      <c r="A14" s="81" t="s">
        <v>43</v>
      </c>
      <c r="B14" s="77">
        <v>243</v>
      </c>
      <c r="C14" s="77">
        <v>465.21247704918085</v>
      </c>
      <c r="D14" s="77"/>
      <c r="E14" s="77"/>
      <c r="F14" s="77"/>
      <c r="G14" s="30"/>
      <c r="H14" s="30"/>
      <c r="I14" s="30"/>
    </row>
    <row r="15" spans="1:9" ht="17" thickBot="1" x14ac:dyDescent="0.25">
      <c r="A15" s="80"/>
      <c r="B15" s="30"/>
      <c r="C15" s="30"/>
      <c r="D15" s="30"/>
      <c r="E15" s="30"/>
      <c r="F15" s="30"/>
      <c r="G15" s="30"/>
      <c r="H15" s="30"/>
      <c r="I15" s="30"/>
    </row>
    <row r="16" spans="1:9" ht="16" x14ac:dyDescent="0.2">
      <c r="A16" s="78"/>
      <c r="B16" s="31" t="s">
        <v>50</v>
      </c>
      <c r="C16" s="78" t="s">
        <v>38</v>
      </c>
      <c r="D16" s="78" t="s">
        <v>51</v>
      </c>
      <c r="E16" s="31" t="s">
        <v>52</v>
      </c>
      <c r="F16" s="78" t="s">
        <v>53</v>
      </c>
      <c r="G16" s="78" t="s">
        <v>54</v>
      </c>
      <c r="H16" s="79"/>
      <c r="I16" s="79"/>
    </row>
    <row r="17" spans="1:9" ht="16" x14ac:dyDescent="0.2">
      <c r="A17" s="80" t="s">
        <v>44</v>
      </c>
      <c r="B17" s="82">
        <v>0.5768806287033228</v>
      </c>
      <c r="C17" s="30">
        <v>0.35500599382867104</v>
      </c>
      <c r="D17" s="30">
        <v>1.6249884191581576</v>
      </c>
      <c r="E17" s="30">
        <v>0.10549410078282702</v>
      </c>
      <c r="F17" s="30">
        <v>-0.12248970297633437</v>
      </c>
      <c r="G17" s="30">
        <v>1.2762509603829799</v>
      </c>
      <c r="H17" s="30"/>
      <c r="I17" s="30"/>
    </row>
    <row r="18" spans="1:9" ht="16" x14ac:dyDescent="0.2">
      <c r="A18" s="80" t="s">
        <v>14</v>
      </c>
      <c r="B18" s="32">
        <v>3.4644963918697945E-2</v>
      </c>
      <c r="C18" s="30">
        <v>0.14108196261280787</v>
      </c>
      <c r="D18" s="30">
        <v>0.245566217516971</v>
      </c>
      <c r="E18" s="86">
        <v>0.80623056066677834</v>
      </c>
      <c r="F18" s="30">
        <v>-0.24328988986338979</v>
      </c>
      <c r="G18" s="30">
        <v>0.31257981770078569</v>
      </c>
      <c r="H18" s="30"/>
      <c r="I18" s="30"/>
    </row>
    <row r="19" spans="1:9" ht="16" x14ac:dyDescent="0.2">
      <c r="A19" s="80" t="s">
        <v>13</v>
      </c>
      <c r="B19" s="32">
        <v>-7.5663088606399309E-2</v>
      </c>
      <c r="C19" s="30">
        <v>0.14019827749512162</v>
      </c>
      <c r="D19" s="30">
        <v>-0.53968629257254674</v>
      </c>
      <c r="E19" s="86">
        <v>0.58992008824964437</v>
      </c>
      <c r="F19" s="30">
        <v>-0.35185706148900886</v>
      </c>
      <c r="G19" s="30">
        <v>0.20053088427621024</v>
      </c>
      <c r="H19" s="30"/>
      <c r="I19" s="30"/>
    </row>
    <row r="20" spans="1:9" ht="16" x14ac:dyDescent="0.2">
      <c r="A20" s="80" t="s">
        <v>12</v>
      </c>
      <c r="B20" s="32">
        <v>5.2739820313689637E-2</v>
      </c>
      <c r="C20" s="30">
        <v>0.12033463898270615</v>
      </c>
      <c r="D20" s="30">
        <v>0.43827629982144312</v>
      </c>
      <c r="E20" s="86">
        <v>0.66158521876038801</v>
      </c>
      <c r="F20" s="30">
        <v>-0.18432230776548472</v>
      </c>
      <c r="G20" s="30">
        <v>0.28980194839286399</v>
      </c>
      <c r="H20" s="30"/>
      <c r="I20" s="30"/>
    </row>
    <row r="21" spans="1:9" ht="16" x14ac:dyDescent="0.2">
      <c r="A21" s="80" t="s">
        <v>11</v>
      </c>
      <c r="B21" s="32">
        <v>0.11247776856660155</v>
      </c>
      <c r="C21" s="30">
        <v>0.30752613372767862</v>
      </c>
      <c r="D21" s="30">
        <v>0.36575027690558215</v>
      </c>
      <c r="E21" s="86">
        <v>0.71487766655012119</v>
      </c>
      <c r="F21" s="30">
        <v>-0.49335609870349895</v>
      </c>
      <c r="G21" s="30">
        <v>0.71831163583670199</v>
      </c>
      <c r="H21" s="30"/>
      <c r="I21" s="30"/>
    </row>
    <row r="22" spans="1:9" ht="16" x14ac:dyDescent="0.2">
      <c r="A22" s="80" t="s">
        <v>10</v>
      </c>
      <c r="B22" s="32">
        <v>0.1748196179630844</v>
      </c>
      <c r="C22" s="30">
        <v>8.918719351795508E-2</v>
      </c>
      <c r="D22" s="30">
        <v>1.9601426064369867</v>
      </c>
      <c r="E22" s="32">
        <v>5.1150875884894476E-2</v>
      </c>
      <c r="F22" s="30">
        <v>-8.8129468779514421E-4</v>
      </c>
      <c r="G22" s="30">
        <v>0.35052053061396393</v>
      </c>
      <c r="H22" s="30"/>
      <c r="I22" s="30"/>
    </row>
    <row r="23" spans="1:9" ht="17" thickBot="1" x14ac:dyDescent="0.25">
      <c r="A23" s="81" t="s">
        <v>16</v>
      </c>
      <c r="B23" s="33">
        <v>9.432508775240149E-2</v>
      </c>
      <c r="C23" s="77">
        <v>9.5381734544041832E-3</v>
      </c>
      <c r="D23" s="77">
        <v>9.889219167936977</v>
      </c>
      <c r="E23" s="33">
        <v>1.578176098774409E-19</v>
      </c>
      <c r="F23" s="77">
        <v>7.5534657031831459E-2</v>
      </c>
      <c r="G23" s="77">
        <v>0.11311551847297152</v>
      </c>
      <c r="H23" s="30"/>
      <c r="I23" s="30"/>
    </row>
  </sheetData>
  <mergeCells count="3">
    <mergeCell ref="A1:B1"/>
    <mergeCell ref="C1:E1"/>
    <mergeCell ref="A3:B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B6A6-8E20-BC46-932C-E7C900EC4D35}">
  <dimension ref="A1:Q540"/>
  <sheetViews>
    <sheetView showGridLines="0" zoomScale="110" zoomScaleNormal="110" workbookViewId="0">
      <selection activeCell="C21" sqref="C21"/>
    </sheetView>
  </sheetViews>
  <sheetFormatPr baseColWidth="10" defaultRowHeight="15" x14ac:dyDescent="0.2"/>
  <cols>
    <col min="1" max="1" width="15.83203125" customWidth="1"/>
    <col min="2" max="2" width="18" customWidth="1"/>
    <col min="3" max="3" width="15.33203125" customWidth="1"/>
    <col min="4" max="4" width="18.33203125" customWidth="1"/>
    <col min="5" max="5" width="14.83203125" customWidth="1"/>
    <col min="6" max="6" width="16.6640625" customWidth="1"/>
    <col min="7" max="7" width="14.6640625" customWidth="1"/>
    <col min="9" max="9" width="30.5" customWidth="1"/>
  </cols>
  <sheetData>
    <row r="1" spans="1:10" x14ac:dyDescent="0.2">
      <c r="A1" s="122" t="s">
        <v>33</v>
      </c>
      <c r="B1" s="122"/>
      <c r="C1" s="48" t="s">
        <v>78</v>
      </c>
      <c r="D1" s="48"/>
    </row>
    <row r="2" spans="1:10" ht="16" thickBot="1" x14ac:dyDescent="0.25"/>
    <row r="3" spans="1:10" x14ac:dyDescent="0.2">
      <c r="A3" s="105" t="s">
        <v>34</v>
      </c>
      <c r="B3" s="105"/>
    </row>
    <row r="4" spans="1:10" x14ac:dyDescent="0.2">
      <c r="A4" t="s">
        <v>35</v>
      </c>
      <c r="B4">
        <v>0.68400972858295372</v>
      </c>
      <c r="C4" s="85">
        <v>0.68</v>
      </c>
    </row>
    <row r="5" spans="1:10" x14ac:dyDescent="0.2">
      <c r="A5" t="s">
        <v>36</v>
      </c>
      <c r="B5">
        <v>0.46786930879612609</v>
      </c>
      <c r="C5" s="85">
        <v>0.46</v>
      </c>
    </row>
    <row r="6" spans="1:10" x14ac:dyDescent="0.2">
      <c r="A6" t="s">
        <v>37</v>
      </c>
      <c r="B6">
        <v>0.46345328646248396</v>
      </c>
      <c r="C6" s="85">
        <v>0.46</v>
      </c>
    </row>
    <row r="7" spans="1:10" x14ac:dyDescent="0.2">
      <c r="A7" t="s">
        <v>38</v>
      </c>
      <c r="B7">
        <v>1.0135059665680684</v>
      </c>
    </row>
    <row r="8" spans="1:10" ht="16" thickBot="1" x14ac:dyDescent="0.25">
      <c r="A8" s="17" t="s">
        <v>39</v>
      </c>
      <c r="B8" s="17">
        <v>244</v>
      </c>
    </row>
    <row r="10" spans="1:10" ht="16" thickBot="1" x14ac:dyDescent="0.25">
      <c r="A10" t="s">
        <v>40</v>
      </c>
    </row>
    <row r="11" spans="1:10" x14ac:dyDescent="0.2">
      <c r="A11" s="18"/>
      <c r="B11" s="18" t="s">
        <v>45</v>
      </c>
      <c r="C11" s="18" t="s">
        <v>46</v>
      </c>
      <c r="D11" s="18" t="s">
        <v>47</v>
      </c>
      <c r="E11" s="18" t="s">
        <v>48</v>
      </c>
      <c r="F11" s="56" t="s">
        <v>49</v>
      </c>
    </row>
    <row r="12" spans="1:10" x14ac:dyDescent="0.2">
      <c r="A12" t="s">
        <v>41</v>
      </c>
      <c r="B12">
        <v>2</v>
      </c>
      <c r="C12">
        <v>217.65864008033392</v>
      </c>
      <c r="D12">
        <v>108.82932004016696</v>
      </c>
      <c r="E12">
        <v>105.94813011515087</v>
      </c>
      <c r="F12" s="50">
        <v>9.6650948240605644E-34</v>
      </c>
      <c r="I12" s="28"/>
      <c r="J12" s="28"/>
    </row>
    <row r="13" spans="1:10" x14ac:dyDescent="0.2">
      <c r="A13" t="s">
        <v>42</v>
      </c>
      <c r="B13">
        <v>241</v>
      </c>
      <c r="C13">
        <v>247.55383696884692</v>
      </c>
      <c r="D13">
        <v>1.0271943442690743</v>
      </c>
    </row>
    <row r="14" spans="1:10" ht="16" thickBot="1" x14ac:dyDescent="0.25">
      <c r="A14" s="17" t="s">
        <v>43</v>
      </c>
      <c r="B14" s="17">
        <v>243</v>
      </c>
      <c r="C14" s="17">
        <v>465.21247704918085</v>
      </c>
      <c r="D14" s="17"/>
      <c r="E14" s="17"/>
      <c r="F14" s="17"/>
    </row>
    <row r="15" spans="1:10" ht="16" thickBot="1" x14ac:dyDescent="0.25"/>
    <row r="16" spans="1:10" x14ac:dyDescent="0.2">
      <c r="A16" s="18"/>
      <c r="B16" s="19" t="s">
        <v>50</v>
      </c>
      <c r="C16" s="18" t="s">
        <v>38</v>
      </c>
      <c r="D16" s="18" t="s">
        <v>51</v>
      </c>
      <c r="E16" s="19" t="s">
        <v>52</v>
      </c>
      <c r="F16" s="18" t="s">
        <v>53</v>
      </c>
      <c r="G16" s="18" t="s">
        <v>54</v>
      </c>
      <c r="H16" s="29"/>
    </row>
    <row r="17" spans="1:17" x14ac:dyDescent="0.2">
      <c r="A17" s="4" t="s">
        <v>44</v>
      </c>
      <c r="B17" s="84">
        <v>0.6689447408125011</v>
      </c>
      <c r="C17">
        <v>0.19360933134415173</v>
      </c>
      <c r="D17">
        <v>3.4551265487478666</v>
      </c>
      <c r="E17">
        <v>6.4980607377792133E-4</v>
      </c>
      <c r="F17">
        <v>0.28756219664764793</v>
      </c>
      <c r="G17">
        <v>1.0503272849773544</v>
      </c>
    </row>
    <row r="18" spans="1:17" x14ac:dyDescent="0.2">
      <c r="A18" s="39" t="s">
        <v>10</v>
      </c>
      <c r="B18" s="20">
        <v>0.19259779439078689</v>
      </c>
      <c r="C18">
        <v>8.5314556726534319E-2</v>
      </c>
      <c r="D18">
        <v>2.2575021400877255</v>
      </c>
      <c r="E18" s="20">
        <v>2.4872445933337681E-2</v>
      </c>
      <c r="F18" s="23">
        <v>2.4540384798141281E-2</v>
      </c>
      <c r="G18">
        <v>0.36065520398343248</v>
      </c>
    </row>
    <row r="19" spans="1:17" ht="16" thickBot="1" x14ac:dyDescent="0.25">
      <c r="A19" s="40" t="s">
        <v>16</v>
      </c>
      <c r="B19" s="21">
        <v>9.2713336832269622E-2</v>
      </c>
      <c r="C19" s="17">
        <v>9.1146824764894475E-3</v>
      </c>
      <c r="D19" s="17">
        <v>10.171866883066507</v>
      </c>
      <c r="E19" s="21">
        <v>1.8809170134717627E-20</v>
      </c>
      <c r="F19" s="24">
        <v>7.4758722930116123E-2</v>
      </c>
      <c r="G19" s="17">
        <v>0.11066795073442312</v>
      </c>
    </row>
    <row r="20" spans="1:17" x14ac:dyDescent="0.2">
      <c r="I20" s="29"/>
      <c r="J20" s="29"/>
      <c r="K20" s="29"/>
      <c r="L20" s="29"/>
      <c r="M20" s="29"/>
      <c r="N20" s="29"/>
    </row>
    <row r="24" spans="1:17" x14ac:dyDescent="0.2">
      <c r="A24" s="29"/>
      <c r="B24" s="29"/>
      <c r="C24" s="29"/>
      <c r="D24" s="29"/>
    </row>
    <row r="25" spans="1:17" x14ac:dyDescent="0.2">
      <c r="B25" s="55"/>
      <c r="C25" s="55"/>
      <c r="D25" s="55"/>
      <c r="I25" s="29"/>
      <c r="J25" s="29"/>
      <c r="K25" s="29"/>
      <c r="L25" s="29"/>
      <c r="M25" s="29"/>
      <c r="N25" s="29"/>
      <c r="O25" s="29"/>
      <c r="P25" s="29"/>
      <c r="Q25" s="29"/>
    </row>
    <row r="26" spans="1:17" x14ac:dyDescent="0.2">
      <c r="B26" s="55"/>
      <c r="C26" s="55"/>
      <c r="D26" s="55"/>
    </row>
    <row r="27" spans="1:17" x14ac:dyDescent="0.2">
      <c r="B27" s="55"/>
      <c r="C27" s="55"/>
      <c r="D27" s="55"/>
    </row>
    <row r="28" spans="1:17" x14ac:dyDescent="0.2">
      <c r="B28" s="55"/>
      <c r="C28" s="55"/>
      <c r="D28" s="55"/>
    </row>
    <row r="29" spans="1:17" x14ac:dyDescent="0.2">
      <c r="B29" s="55"/>
      <c r="C29" s="55"/>
      <c r="D29" s="55"/>
    </row>
    <row r="30" spans="1:17" x14ac:dyDescent="0.2">
      <c r="B30" s="55"/>
      <c r="C30" s="55"/>
      <c r="D30" s="55"/>
    </row>
    <row r="31" spans="1:17" x14ac:dyDescent="0.2">
      <c r="B31" s="55"/>
      <c r="C31" s="55"/>
      <c r="D31" s="55"/>
    </row>
    <row r="32" spans="1:17" x14ac:dyDescent="0.2">
      <c r="B32" s="55"/>
      <c r="C32" s="55"/>
      <c r="D32" s="55"/>
    </row>
    <row r="33" spans="2:11" x14ac:dyDescent="0.2">
      <c r="B33" s="55"/>
      <c r="C33" s="55"/>
      <c r="D33" s="55"/>
      <c r="F33" s="29"/>
    </row>
    <row r="34" spans="2:11" x14ac:dyDescent="0.2">
      <c r="B34" s="55"/>
      <c r="C34" s="55"/>
      <c r="D34" s="55"/>
      <c r="I34" s="29"/>
      <c r="J34" s="29"/>
      <c r="K34" s="29"/>
    </row>
    <row r="35" spans="2:11" x14ac:dyDescent="0.2">
      <c r="B35" s="55"/>
      <c r="C35" s="55"/>
      <c r="D35" s="55"/>
    </row>
    <row r="36" spans="2:11" x14ac:dyDescent="0.2">
      <c r="B36" s="55"/>
      <c r="C36" s="55"/>
      <c r="D36" s="55"/>
    </row>
    <row r="37" spans="2:11" x14ac:dyDescent="0.2">
      <c r="B37" s="55"/>
      <c r="C37" s="55"/>
      <c r="D37" s="55"/>
    </row>
    <row r="38" spans="2:11" x14ac:dyDescent="0.2">
      <c r="B38" s="55"/>
      <c r="C38" s="55"/>
      <c r="D38" s="55"/>
      <c r="E38" s="29"/>
      <c r="F38" s="29"/>
      <c r="G38" s="29"/>
      <c r="H38" s="29"/>
    </row>
    <row r="39" spans="2:11" x14ac:dyDescent="0.2">
      <c r="B39" s="55"/>
      <c r="C39" s="55"/>
      <c r="D39" s="55"/>
    </row>
    <row r="40" spans="2:11" x14ac:dyDescent="0.2">
      <c r="B40" s="55"/>
      <c r="C40" s="55"/>
      <c r="D40" s="55"/>
    </row>
    <row r="41" spans="2:11" x14ac:dyDescent="0.2">
      <c r="B41" s="55"/>
      <c r="C41" s="55"/>
      <c r="D41" s="55"/>
    </row>
    <row r="42" spans="2:11" x14ac:dyDescent="0.2">
      <c r="B42" s="55"/>
      <c r="C42" s="55"/>
      <c r="D42" s="55"/>
    </row>
    <row r="43" spans="2:11" x14ac:dyDescent="0.2">
      <c r="B43" s="55"/>
      <c r="C43" s="55"/>
      <c r="D43" s="55"/>
    </row>
    <row r="44" spans="2:11" x14ac:dyDescent="0.2">
      <c r="B44" s="55"/>
      <c r="C44" s="55"/>
      <c r="D44" s="55"/>
    </row>
    <row r="45" spans="2:11" x14ac:dyDescent="0.2">
      <c r="B45" s="55"/>
      <c r="C45" s="55"/>
      <c r="D45" s="55"/>
    </row>
    <row r="46" spans="2:11" x14ac:dyDescent="0.2">
      <c r="B46" s="55"/>
      <c r="C46" s="55"/>
      <c r="D46" s="55"/>
    </row>
    <row r="47" spans="2:11" x14ac:dyDescent="0.2">
      <c r="B47" s="55"/>
      <c r="C47" s="55"/>
      <c r="D47" s="55"/>
    </row>
    <row r="48" spans="2:11" x14ac:dyDescent="0.2">
      <c r="B48" s="55"/>
      <c r="C48" s="55"/>
      <c r="D48" s="55"/>
    </row>
    <row r="49" spans="2:4" x14ac:dyDescent="0.2">
      <c r="B49" s="55"/>
      <c r="C49" s="55"/>
      <c r="D49" s="55"/>
    </row>
    <row r="50" spans="2:4" x14ac:dyDescent="0.2">
      <c r="B50" s="55"/>
      <c r="C50" s="55"/>
      <c r="D50" s="55"/>
    </row>
    <row r="51" spans="2:4" x14ac:dyDescent="0.2">
      <c r="B51" s="55"/>
      <c r="C51" s="55"/>
      <c r="D51" s="55"/>
    </row>
    <row r="52" spans="2:4" x14ac:dyDescent="0.2">
      <c r="B52" s="55"/>
      <c r="C52" s="55"/>
      <c r="D52" s="55"/>
    </row>
    <row r="53" spans="2:4" x14ac:dyDescent="0.2">
      <c r="B53" s="55"/>
      <c r="C53" s="55"/>
      <c r="D53" s="55"/>
    </row>
    <row r="54" spans="2:4" x14ac:dyDescent="0.2">
      <c r="B54" s="55"/>
      <c r="C54" s="55"/>
      <c r="D54" s="55"/>
    </row>
    <row r="55" spans="2:4" x14ac:dyDescent="0.2">
      <c r="B55" s="55"/>
      <c r="C55" s="55"/>
      <c r="D55" s="55"/>
    </row>
    <row r="56" spans="2:4" x14ac:dyDescent="0.2">
      <c r="B56" s="55"/>
      <c r="C56" s="55"/>
      <c r="D56" s="55"/>
    </row>
    <row r="57" spans="2:4" x14ac:dyDescent="0.2">
      <c r="B57" s="55"/>
      <c r="C57" s="55"/>
      <c r="D57" s="55"/>
    </row>
    <row r="58" spans="2:4" x14ac:dyDescent="0.2">
      <c r="B58" s="55"/>
      <c r="C58" s="55"/>
      <c r="D58" s="55"/>
    </row>
    <row r="59" spans="2:4" x14ac:dyDescent="0.2">
      <c r="B59" s="55"/>
      <c r="C59" s="55"/>
      <c r="D59" s="55"/>
    </row>
    <row r="60" spans="2:4" x14ac:dyDescent="0.2">
      <c r="B60" s="55"/>
      <c r="C60" s="55"/>
      <c r="D60" s="55"/>
    </row>
    <row r="61" spans="2:4" x14ac:dyDescent="0.2">
      <c r="B61" s="55"/>
      <c r="C61" s="55"/>
      <c r="D61" s="55"/>
    </row>
    <row r="62" spans="2:4" x14ac:dyDescent="0.2">
      <c r="B62" s="55"/>
      <c r="C62" s="55"/>
      <c r="D62" s="55"/>
    </row>
    <row r="63" spans="2:4" x14ac:dyDescent="0.2">
      <c r="B63" s="55"/>
      <c r="C63" s="55"/>
      <c r="D63" s="55"/>
    </row>
    <row r="64" spans="2:4" x14ac:dyDescent="0.2">
      <c r="B64" s="55"/>
      <c r="C64" s="55"/>
      <c r="D64" s="55"/>
    </row>
    <row r="65" spans="2:4" x14ac:dyDescent="0.2">
      <c r="B65" s="55"/>
      <c r="C65" s="55"/>
      <c r="D65" s="55"/>
    </row>
    <row r="66" spans="2:4" x14ac:dyDescent="0.2">
      <c r="B66" s="55"/>
      <c r="C66" s="55"/>
      <c r="D66" s="55"/>
    </row>
    <row r="67" spans="2:4" x14ac:dyDescent="0.2">
      <c r="B67" s="55"/>
      <c r="C67" s="55"/>
      <c r="D67" s="55"/>
    </row>
    <row r="68" spans="2:4" x14ac:dyDescent="0.2">
      <c r="B68" s="55"/>
      <c r="C68" s="55"/>
      <c r="D68" s="55"/>
    </row>
    <row r="69" spans="2:4" x14ac:dyDescent="0.2">
      <c r="B69" s="55"/>
      <c r="C69" s="55"/>
      <c r="D69" s="55"/>
    </row>
    <row r="70" spans="2:4" x14ac:dyDescent="0.2">
      <c r="B70" s="55"/>
      <c r="C70" s="55"/>
      <c r="D70" s="55"/>
    </row>
    <row r="71" spans="2:4" x14ac:dyDescent="0.2">
      <c r="B71" s="55"/>
      <c r="C71" s="55"/>
      <c r="D71" s="55"/>
    </row>
    <row r="72" spans="2:4" x14ac:dyDescent="0.2">
      <c r="B72" s="55"/>
      <c r="C72" s="55"/>
      <c r="D72" s="55"/>
    </row>
    <row r="73" spans="2:4" x14ac:dyDescent="0.2">
      <c r="B73" s="55"/>
      <c r="C73" s="55"/>
      <c r="D73" s="55"/>
    </row>
    <row r="74" spans="2:4" x14ac:dyDescent="0.2">
      <c r="B74" s="55"/>
      <c r="C74" s="55"/>
      <c r="D74" s="55"/>
    </row>
    <row r="75" spans="2:4" x14ac:dyDescent="0.2">
      <c r="B75" s="55"/>
      <c r="C75" s="55"/>
      <c r="D75" s="55"/>
    </row>
    <row r="76" spans="2:4" x14ac:dyDescent="0.2">
      <c r="B76" s="55"/>
      <c r="C76" s="55"/>
      <c r="D76" s="55"/>
    </row>
    <row r="77" spans="2:4" x14ac:dyDescent="0.2">
      <c r="B77" s="55"/>
      <c r="C77" s="55"/>
      <c r="D77" s="55"/>
    </row>
    <row r="78" spans="2:4" x14ac:dyDescent="0.2">
      <c r="B78" s="55"/>
      <c r="C78" s="55"/>
      <c r="D78" s="55"/>
    </row>
    <row r="79" spans="2:4" x14ac:dyDescent="0.2">
      <c r="B79" s="55"/>
      <c r="C79" s="55"/>
      <c r="D79" s="55"/>
    </row>
    <row r="80" spans="2:4" x14ac:dyDescent="0.2">
      <c r="B80" s="55"/>
      <c r="C80" s="55"/>
      <c r="D80" s="55"/>
    </row>
    <row r="81" spans="2:4" x14ac:dyDescent="0.2">
      <c r="B81" s="55"/>
      <c r="C81" s="55"/>
      <c r="D81" s="55"/>
    </row>
    <row r="82" spans="2:4" x14ac:dyDescent="0.2">
      <c r="B82" s="55"/>
      <c r="C82" s="55"/>
      <c r="D82" s="55"/>
    </row>
    <row r="83" spans="2:4" x14ac:dyDescent="0.2">
      <c r="B83" s="55"/>
      <c r="C83" s="55"/>
      <c r="D83" s="55"/>
    </row>
    <row r="84" spans="2:4" x14ac:dyDescent="0.2">
      <c r="B84" s="55"/>
      <c r="C84" s="55"/>
      <c r="D84" s="55"/>
    </row>
    <row r="85" spans="2:4" x14ac:dyDescent="0.2">
      <c r="B85" s="55"/>
      <c r="C85" s="55"/>
      <c r="D85" s="55"/>
    </row>
    <row r="86" spans="2:4" x14ac:dyDescent="0.2">
      <c r="B86" s="55"/>
      <c r="C86" s="55"/>
      <c r="D86" s="55"/>
    </row>
    <row r="87" spans="2:4" x14ac:dyDescent="0.2">
      <c r="B87" s="55"/>
      <c r="C87" s="55"/>
      <c r="D87" s="55"/>
    </row>
    <row r="88" spans="2:4" x14ac:dyDescent="0.2">
      <c r="B88" s="55"/>
      <c r="C88" s="55"/>
      <c r="D88" s="55"/>
    </row>
    <row r="89" spans="2:4" x14ac:dyDescent="0.2">
      <c r="B89" s="55"/>
      <c r="C89" s="55"/>
      <c r="D89" s="55"/>
    </row>
    <row r="90" spans="2:4" x14ac:dyDescent="0.2">
      <c r="B90" s="55"/>
      <c r="C90" s="55"/>
      <c r="D90" s="55"/>
    </row>
    <row r="91" spans="2:4" x14ac:dyDescent="0.2">
      <c r="B91" s="55"/>
      <c r="C91" s="55"/>
      <c r="D91" s="55"/>
    </row>
    <row r="92" spans="2:4" x14ac:dyDescent="0.2">
      <c r="B92" s="55"/>
      <c r="C92" s="55"/>
      <c r="D92" s="55"/>
    </row>
    <row r="93" spans="2:4" x14ac:dyDescent="0.2">
      <c r="B93" s="55"/>
      <c r="C93" s="55"/>
      <c r="D93" s="55"/>
    </row>
    <row r="94" spans="2:4" x14ac:dyDescent="0.2">
      <c r="B94" s="55"/>
      <c r="C94" s="55"/>
      <c r="D94" s="55"/>
    </row>
    <row r="95" spans="2:4" x14ac:dyDescent="0.2">
      <c r="B95" s="55"/>
      <c r="C95" s="55"/>
      <c r="D95" s="55"/>
    </row>
    <row r="96" spans="2:4" x14ac:dyDescent="0.2">
      <c r="B96" s="55"/>
      <c r="C96" s="55"/>
      <c r="D96" s="55"/>
    </row>
    <row r="97" spans="2:4" x14ac:dyDescent="0.2">
      <c r="B97" s="55"/>
      <c r="C97" s="55"/>
      <c r="D97" s="55"/>
    </row>
    <row r="98" spans="2:4" x14ac:dyDescent="0.2">
      <c r="B98" s="55"/>
      <c r="C98" s="55"/>
      <c r="D98" s="55"/>
    </row>
    <row r="99" spans="2:4" x14ac:dyDescent="0.2">
      <c r="B99" s="55"/>
      <c r="C99" s="55"/>
      <c r="D99" s="55"/>
    </row>
    <row r="100" spans="2:4" x14ac:dyDescent="0.2">
      <c r="B100" s="55"/>
      <c r="C100" s="55"/>
      <c r="D100" s="55"/>
    </row>
    <row r="101" spans="2:4" x14ac:dyDescent="0.2">
      <c r="B101" s="55"/>
      <c r="C101" s="55"/>
      <c r="D101" s="55"/>
    </row>
    <row r="102" spans="2:4" x14ac:dyDescent="0.2">
      <c r="B102" s="55"/>
      <c r="C102" s="55"/>
      <c r="D102" s="55"/>
    </row>
    <row r="103" spans="2:4" x14ac:dyDescent="0.2">
      <c r="B103" s="55"/>
      <c r="C103" s="55"/>
      <c r="D103" s="55"/>
    </row>
    <row r="104" spans="2:4" x14ac:dyDescent="0.2">
      <c r="B104" s="55"/>
      <c r="C104" s="55"/>
      <c r="D104" s="55"/>
    </row>
    <row r="105" spans="2:4" x14ac:dyDescent="0.2">
      <c r="B105" s="55"/>
      <c r="C105" s="55"/>
      <c r="D105" s="55"/>
    </row>
    <row r="106" spans="2:4" x14ac:dyDescent="0.2">
      <c r="B106" s="55"/>
      <c r="C106" s="55"/>
      <c r="D106" s="55"/>
    </row>
    <row r="107" spans="2:4" x14ac:dyDescent="0.2">
      <c r="B107" s="55"/>
      <c r="C107" s="55"/>
      <c r="D107" s="55"/>
    </row>
    <row r="108" spans="2:4" x14ac:dyDescent="0.2">
      <c r="B108" s="55"/>
      <c r="C108" s="55"/>
      <c r="D108" s="55"/>
    </row>
    <row r="109" spans="2:4" x14ac:dyDescent="0.2">
      <c r="B109" s="55"/>
      <c r="C109" s="55"/>
      <c r="D109" s="55"/>
    </row>
    <row r="110" spans="2:4" x14ac:dyDescent="0.2">
      <c r="B110" s="55"/>
      <c r="C110" s="55"/>
      <c r="D110" s="55"/>
    </row>
    <row r="111" spans="2:4" x14ac:dyDescent="0.2">
      <c r="B111" s="55"/>
      <c r="C111" s="55"/>
      <c r="D111" s="55"/>
    </row>
    <row r="112" spans="2:4" x14ac:dyDescent="0.2">
      <c r="B112" s="55"/>
      <c r="C112" s="55"/>
      <c r="D112" s="55"/>
    </row>
    <row r="113" spans="2:4" x14ac:dyDescent="0.2">
      <c r="B113" s="55"/>
      <c r="C113" s="55"/>
      <c r="D113" s="55"/>
    </row>
    <row r="114" spans="2:4" x14ac:dyDescent="0.2">
      <c r="B114" s="55"/>
      <c r="C114" s="55"/>
      <c r="D114" s="55"/>
    </row>
    <row r="115" spans="2:4" x14ac:dyDescent="0.2">
      <c r="B115" s="55"/>
      <c r="C115" s="55"/>
      <c r="D115" s="55"/>
    </row>
    <row r="116" spans="2:4" x14ac:dyDescent="0.2">
      <c r="B116" s="55"/>
      <c r="C116" s="55"/>
      <c r="D116" s="55"/>
    </row>
    <row r="117" spans="2:4" x14ac:dyDescent="0.2">
      <c r="B117" s="55"/>
      <c r="C117" s="55"/>
      <c r="D117" s="55"/>
    </row>
    <row r="118" spans="2:4" x14ac:dyDescent="0.2">
      <c r="B118" s="55"/>
      <c r="C118" s="55"/>
      <c r="D118" s="55"/>
    </row>
    <row r="119" spans="2:4" x14ac:dyDescent="0.2">
      <c r="B119" s="55"/>
      <c r="C119" s="55"/>
      <c r="D119" s="55"/>
    </row>
    <row r="120" spans="2:4" x14ac:dyDescent="0.2">
      <c r="B120" s="55"/>
      <c r="C120" s="55"/>
      <c r="D120" s="55"/>
    </row>
    <row r="121" spans="2:4" x14ac:dyDescent="0.2">
      <c r="B121" s="55"/>
      <c r="C121" s="55"/>
      <c r="D121" s="55"/>
    </row>
    <row r="122" spans="2:4" x14ac:dyDescent="0.2">
      <c r="B122" s="55"/>
      <c r="C122" s="55"/>
      <c r="D122" s="55"/>
    </row>
    <row r="123" spans="2:4" x14ac:dyDescent="0.2">
      <c r="B123" s="55"/>
      <c r="C123" s="55"/>
      <c r="D123" s="55"/>
    </row>
    <row r="124" spans="2:4" x14ac:dyDescent="0.2">
      <c r="B124" s="55"/>
      <c r="C124" s="55"/>
      <c r="D124" s="55"/>
    </row>
    <row r="125" spans="2:4" x14ac:dyDescent="0.2">
      <c r="B125" s="55"/>
      <c r="C125" s="55"/>
      <c r="D125" s="55"/>
    </row>
    <row r="126" spans="2:4" x14ac:dyDescent="0.2">
      <c r="B126" s="55"/>
      <c r="C126" s="55"/>
      <c r="D126" s="55"/>
    </row>
    <row r="127" spans="2:4" x14ac:dyDescent="0.2">
      <c r="B127" s="55"/>
      <c r="C127" s="55"/>
      <c r="D127" s="55"/>
    </row>
    <row r="128" spans="2:4" x14ac:dyDescent="0.2">
      <c r="B128" s="55"/>
      <c r="C128" s="55"/>
      <c r="D128" s="55"/>
    </row>
    <row r="129" spans="2:4" x14ac:dyDescent="0.2">
      <c r="B129" s="55"/>
      <c r="C129" s="55"/>
      <c r="D129" s="55"/>
    </row>
    <row r="130" spans="2:4" x14ac:dyDescent="0.2">
      <c r="B130" s="55"/>
      <c r="C130" s="55"/>
      <c r="D130" s="55"/>
    </row>
    <row r="131" spans="2:4" x14ac:dyDescent="0.2">
      <c r="B131" s="55"/>
      <c r="C131" s="55"/>
      <c r="D131" s="55"/>
    </row>
    <row r="132" spans="2:4" x14ac:dyDescent="0.2">
      <c r="B132" s="55"/>
      <c r="C132" s="55"/>
      <c r="D132" s="55"/>
    </row>
    <row r="133" spans="2:4" x14ac:dyDescent="0.2">
      <c r="B133" s="55"/>
      <c r="C133" s="55"/>
      <c r="D133" s="55"/>
    </row>
    <row r="134" spans="2:4" x14ac:dyDescent="0.2">
      <c r="B134" s="55"/>
      <c r="C134" s="55"/>
      <c r="D134" s="55"/>
    </row>
    <row r="135" spans="2:4" x14ac:dyDescent="0.2">
      <c r="B135" s="55"/>
      <c r="C135" s="55"/>
      <c r="D135" s="55"/>
    </row>
    <row r="136" spans="2:4" x14ac:dyDescent="0.2">
      <c r="B136" s="55"/>
      <c r="C136" s="55"/>
      <c r="D136" s="55"/>
    </row>
    <row r="137" spans="2:4" x14ac:dyDescent="0.2">
      <c r="B137" s="55"/>
      <c r="C137" s="55"/>
      <c r="D137" s="55"/>
    </row>
    <row r="138" spans="2:4" x14ac:dyDescent="0.2">
      <c r="B138" s="55"/>
      <c r="C138" s="55"/>
      <c r="D138" s="55"/>
    </row>
    <row r="139" spans="2:4" x14ac:dyDescent="0.2">
      <c r="B139" s="55"/>
      <c r="C139" s="55"/>
      <c r="D139" s="55"/>
    </row>
    <row r="140" spans="2:4" x14ac:dyDescent="0.2">
      <c r="B140" s="55"/>
      <c r="C140" s="55"/>
      <c r="D140" s="55"/>
    </row>
    <row r="141" spans="2:4" x14ac:dyDescent="0.2">
      <c r="B141" s="55"/>
      <c r="C141" s="55"/>
      <c r="D141" s="55"/>
    </row>
    <row r="142" spans="2:4" x14ac:dyDescent="0.2">
      <c r="B142" s="55"/>
      <c r="C142" s="55"/>
      <c r="D142" s="55"/>
    </row>
    <row r="143" spans="2:4" x14ac:dyDescent="0.2">
      <c r="B143" s="55"/>
      <c r="C143" s="55"/>
      <c r="D143" s="55"/>
    </row>
    <row r="144" spans="2:4" x14ac:dyDescent="0.2">
      <c r="B144" s="55"/>
      <c r="C144" s="55"/>
      <c r="D144" s="55"/>
    </row>
    <row r="145" spans="2:4" x14ac:dyDescent="0.2">
      <c r="B145" s="55"/>
      <c r="C145" s="55"/>
      <c r="D145" s="55"/>
    </row>
    <row r="146" spans="2:4" x14ac:dyDescent="0.2">
      <c r="B146" s="55"/>
      <c r="C146" s="55"/>
      <c r="D146" s="55"/>
    </row>
    <row r="147" spans="2:4" x14ac:dyDescent="0.2">
      <c r="B147" s="55"/>
      <c r="C147" s="55"/>
      <c r="D147" s="55"/>
    </row>
    <row r="148" spans="2:4" x14ac:dyDescent="0.2">
      <c r="B148" s="55"/>
      <c r="C148" s="55"/>
      <c r="D148" s="55"/>
    </row>
    <row r="149" spans="2:4" x14ac:dyDescent="0.2">
      <c r="B149" s="55"/>
      <c r="C149" s="55"/>
      <c r="D149" s="55"/>
    </row>
    <row r="150" spans="2:4" x14ac:dyDescent="0.2">
      <c r="B150" s="55"/>
      <c r="C150" s="55"/>
      <c r="D150" s="55"/>
    </row>
    <row r="151" spans="2:4" x14ac:dyDescent="0.2">
      <c r="B151" s="55"/>
      <c r="C151" s="55"/>
      <c r="D151" s="55"/>
    </row>
    <row r="152" spans="2:4" x14ac:dyDescent="0.2">
      <c r="B152" s="55"/>
      <c r="C152" s="55"/>
      <c r="D152" s="55"/>
    </row>
    <row r="153" spans="2:4" x14ac:dyDescent="0.2">
      <c r="B153" s="55"/>
      <c r="C153" s="55"/>
      <c r="D153" s="55"/>
    </row>
    <row r="154" spans="2:4" x14ac:dyDescent="0.2">
      <c r="B154" s="55"/>
      <c r="C154" s="55"/>
      <c r="D154" s="55"/>
    </row>
    <row r="155" spans="2:4" x14ac:dyDescent="0.2">
      <c r="B155" s="55"/>
      <c r="C155" s="55"/>
      <c r="D155" s="55"/>
    </row>
    <row r="156" spans="2:4" x14ac:dyDescent="0.2">
      <c r="B156" s="55"/>
      <c r="C156" s="55"/>
      <c r="D156" s="55"/>
    </row>
    <row r="157" spans="2:4" x14ac:dyDescent="0.2">
      <c r="B157" s="55"/>
      <c r="C157" s="55"/>
      <c r="D157" s="55"/>
    </row>
    <row r="158" spans="2:4" x14ac:dyDescent="0.2">
      <c r="B158" s="55"/>
      <c r="C158" s="55"/>
      <c r="D158" s="55"/>
    </row>
    <row r="159" spans="2:4" x14ac:dyDescent="0.2">
      <c r="B159" s="55"/>
      <c r="C159" s="55"/>
      <c r="D159" s="55"/>
    </row>
    <row r="160" spans="2:4" x14ac:dyDescent="0.2">
      <c r="B160" s="55"/>
      <c r="C160" s="55"/>
      <c r="D160" s="55"/>
    </row>
    <row r="161" spans="2:4" x14ac:dyDescent="0.2">
      <c r="B161" s="55"/>
      <c r="C161" s="55"/>
      <c r="D161" s="55"/>
    </row>
    <row r="162" spans="2:4" x14ac:dyDescent="0.2">
      <c r="B162" s="55"/>
      <c r="C162" s="55"/>
      <c r="D162" s="55"/>
    </row>
    <row r="163" spans="2:4" x14ac:dyDescent="0.2">
      <c r="B163" s="55"/>
      <c r="C163" s="55"/>
      <c r="D163" s="55"/>
    </row>
    <row r="164" spans="2:4" x14ac:dyDescent="0.2">
      <c r="B164" s="55"/>
      <c r="C164" s="55"/>
      <c r="D164" s="55"/>
    </row>
    <row r="165" spans="2:4" x14ac:dyDescent="0.2">
      <c r="B165" s="55"/>
      <c r="C165" s="55"/>
      <c r="D165" s="55"/>
    </row>
    <row r="166" spans="2:4" x14ac:dyDescent="0.2">
      <c r="B166" s="55"/>
      <c r="C166" s="55"/>
      <c r="D166" s="55"/>
    </row>
    <row r="167" spans="2:4" x14ac:dyDescent="0.2">
      <c r="B167" s="55"/>
      <c r="C167" s="55"/>
      <c r="D167" s="55"/>
    </row>
    <row r="168" spans="2:4" x14ac:dyDescent="0.2">
      <c r="B168" s="55"/>
      <c r="C168" s="55"/>
      <c r="D168" s="55"/>
    </row>
    <row r="169" spans="2:4" x14ac:dyDescent="0.2">
      <c r="B169" s="55"/>
      <c r="C169" s="55"/>
      <c r="D169" s="55"/>
    </row>
    <row r="170" spans="2:4" x14ac:dyDescent="0.2">
      <c r="B170" s="55"/>
      <c r="C170" s="55"/>
      <c r="D170" s="55"/>
    </row>
    <row r="171" spans="2:4" x14ac:dyDescent="0.2">
      <c r="B171" s="55"/>
      <c r="C171" s="55"/>
      <c r="D171" s="55"/>
    </row>
    <row r="172" spans="2:4" x14ac:dyDescent="0.2">
      <c r="B172" s="55"/>
      <c r="C172" s="55"/>
      <c r="D172" s="55"/>
    </row>
    <row r="173" spans="2:4" x14ac:dyDescent="0.2">
      <c r="B173" s="55"/>
      <c r="C173" s="55"/>
      <c r="D173" s="55"/>
    </row>
    <row r="174" spans="2:4" x14ac:dyDescent="0.2">
      <c r="B174" s="55"/>
      <c r="C174" s="55"/>
      <c r="D174" s="55"/>
    </row>
    <row r="175" spans="2:4" x14ac:dyDescent="0.2">
      <c r="B175" s="55"/>
      <c r="C175" s="55"/>
      <c r="D175" s="55"/>
    </row>
    <row r="176" spans="2:4" x14ac:dyDescent="0.2">
      <c r="B176" s="55"/>
      <c r="C176" s="55"/>
      <c r="D176" s="55"/>
    </row>
    <row r="177" spans="2:4" x14ac:dyDescent="0.2">
      <c r="B177" s="55"/>
      <c r="C177" s="55"/>
      <c r="D177" s="55"/>
    </row>
    <row r="178" spans="2:4" x14ac:dyDescent="0.2">
      <c r="B178" s="55"/>
      <c r="C178" s="55"/>
      <c r="D178" s="55"/>
    </row>
    <row r="179" spans="2:4" x14ac:dyDescent="0.2">
      <c r="B179" s="55"/>
      <c r="C179" s="55"/>
      <c r="D179" s="55"/>
    </row>
    <row r="180" spans="2:4" x14ac:dyDescent="0.2">
      <c r="B180" s="55"/>
      <c r="C180" s="55"/>
      <c r="D180" s="55"/>
    </row>
    <row r="181" spans="2:4" x14ac:dyDescent="0.2">
      <c r="B181" s="55"/>
      <c r="C181" s="55"/>
      <c r="D181" s="55"/>
    </row>
    <row r="182" spans="2:4" x14ac:dyDescent="0.2">
      <c r="B182" s="55"/>
      <c r="C182" s="55"/>
      <c r="D182" s="55"/>
    </row>
    <row r="183" spans="2:4" x14ac:dyDescent="0.2">
      <c r="B183" s="55"/>
      <c r="C183" s="55"/>
      <c r="D183" s="55"/>
    </row>
    <row r="184" spans="2:4" x14ac:dyDescent="0.2">
      <c r="B184" s="55"/>
      <c r="C184" s="55"/>
      <c r="D184" s="55"/>
    </row>
    <row r="185" spans="2:4" x14ac:dyDescent="0.2">
      <c r="B185" s="55"/>
      <c r="C185" s="55"/>
      <c r="D185" s="55"/>
    </row>
    <row r="186" spans="2:4" x14ac:dyDescent="0.2">
      <c r="B186" s="55"/>
      <c r="C186" s="55"/>
      <c r="D186" s="55"/>
    </row>
    <row r="187" spans="2:4" x14ac:dyDescent="0.2">
      <c r="B187" s="55"/>
      <c r="C187" s="55"/>
      <c r="D187" s="55"/>
    </row>
    <row r="188" spans="2:4" x14ac:dyDescent="0.2">
      <c r="B188" s="55"/>
      <c r="C188" s="55"/>
      <c r="D188" s="55"/>
    </row>
    <row r="189" spans="2:4" x14ac:dyDescent="0.2">
      <c r="B189" s="55"/>
      <c r="C189" s="55"/>
      <c r="D189" s="55"/>
    </row>
    <row r="190" spans="2:4" x14ac:dyDescent="0.2">
      <c r="B190" s="55"/>
      <c r="C190" s="55"/>
      <c r="D190" s="55"/>
    </row>
    <row r="191" spans="2:4" x14ac:dyDescent="0.2">
      <c r="B191" s="55"/>
      <c r="C191" s="55"/>
      <c r="D191" s="55"/>
    </row>
    <row r="192" spans="2:4" x14ac:dyDescent="0.2">
      <c r="B192" s="55"/>
      <c r="C192" s="55"/>
      <c r="D192" s="55"/>
    </row>
    <row r="193" spans="2:4" x14ac:dyDescent="0.2">
      <c r="B193" s="55"/>
      <c r="C193" s="55"/>
      <c r="D193" s="55"/>
    </row>
    <row r="194" spans="2:4" x14ac:dyDescent="0.2">
      <c r="B194" s="55"/>
      <c r="C194" s="55"/>
      <c r="D194" s="55"/>
    </row>
    <row r="195" spans="2:4" x14ac:dyDescent="0.2">
      <c r="B195" s="55"/>
      <c r="C195" s="55"/>
      <c r="D195" s="55"/>
    </row>
    <row r="196" spans="2:4" x14ac:dyDescent="0.2">
      <c r="B196" s="55"/>
      <c r="C196" s="55"/>
      <c r="D196" s="55"/>
    </row>
    <row r="197" spans="2:4" x14ac:dyDescent="0.2">
      <c r="B197" s="55"/>
      <c r="C197" s="55"/>
      <c r="D197" s="55"/>
    </row>
    <row r="198" spans="2:4" x14ac:dyDescent="0.2">
      <c r="B198" s="55"/>
      <c r="C198" s="55"/>
      <c r="D198" s="55"/>
    </row>
    <row r="199" spans="2:4" x14ac:dyDescent="0.2">
      <c r="B199" s="55"/>
      <c r="C199" s="55"/>
      <c r="D199" s="55"/>
    </row>
    <row r="200" spans="2:4" x14ac:dyDescent="0.2">
      <c r="B200" s="55"/>
      <c r="C200" s="55"/>
      <c r="D200" s="55"/>
    </row>
    <row r="201" spans="2:4" x14ac:dyDescent="0.2">
      <c r="B201" s="55"/>
      <c r="C201" s="55"/>
      <c r="D201" s="55"/>
    </row>
    <row r="202" spans="2:4" x14ac:dyDescent="0.2">
      <c r="B202" s="55"/>
      <c r="C202" s="55"/>
      <c r="D202" s="55"/>
    </row>
    <row r="203" spans="2:4" x14ac:dyDescent="0.2">
      <c r="B203" s="55"/>
      <c r="C203" s="55"/>
      <c r="D203" s="55"/>
    </row>
    <row r="204" spans="2:4" x14ac:dyDescent="0.2">
      <c r="B204" s="55"/>
      <c r="C204" s="55"/>
      <c r="D204" s="55"/>
    </row>
    <row r="205" spans="2:4" x14ac:dyDescent="0.2">
      <c r="B205" s="55"/>
      <c r="C205" s="55"/>
      <c r="D205" s="55"/>
    </row>
    <row r="206" spans="2:4" x14ac:dyDescent="0.2">
      <c r="B206" s="55"/>
      <c r="C206" s="55"/>
      <c r="D206" s="55"/>
    </row>
    <row r="207" spans="2:4" x14ac:dyDescent="0.2">
      <c r="B207" s="55"/>
      <c r="C207" s="55"/>
      <c r="D207" s="55"/>
    </row>
    <row r="208" spans="2:4" x14ac:dyDescent="0.2">
      <c r="B208" s="55"/>
      <c r="C208" s="55"/>
      <c r="D208" s="55"/>
    </row>
    <row r="209" spans="2:4" x14ac:dyDescent="0.2">
      <c r="B209" s="55"/>
      <c r="C209" s="55"/>
      <c r="D209" s="55"/>
    </row>
    <row r="210" spans="2:4" x14ac:dyDescent="0.2">
      <c r="B210" s="55"/>
      <c r="C210" s="55"/>
      <c r="D210" s="55"/>
    </row>
    <row r="211" spans="2:4" x14ac:dyDescent="0.2">
      <c r="B211" s="55"/>
      <c r="C211" s="55"/>
      <c r="D211" s="55"/>
    </row>
    <row r="212" spans="2:4" x14ac:dyDescent="0.2">
      <c r="B212" s="55"/>
      <c r="C212" s="55"/>
      <c r="D212" s="55"/>
    </row>
    <row r="213" spans="2:4" x14ac:dyDescent="0.2">
      <c r="B213" s="55"/>
      <c r="C213" s="55"/>
      <c r="D213" s="55"/>
    </row>
    <row r="214" spans="2:4" x14ac:dyDescent="0.2">
      <c r="B214" s="55"/>
      <c r="C214" s="55"/>
      <c r="D214" s="55"/>
    </row>
    <row r="215" spans="2:4" x14ac:dyDescent="0.2">
      <c r="B215" s="55"/>
      <c r="C215" s="55"/>
      <c r="D215" s="55"/>
    </row>
    <row r="216" spans="2:4" x14ac:dyDescent="0.2">
      <c r="B216" s="55"/>
      <c r="C216" s="55"/>
      <c r="D216" s="55"/>
    </row>
    <row r="217" spans="2:4" x14ac:dyDescent="0.2">
      <c r="B217" s="55"/>
      <c r="C217" s="55"/>
      <c r="D217" s="55"/>
    </row>
    <row r="218" spans="2:4" x14ac:dyDescent="0.2">
      <c r="B218" s="55"/>
      <c r="C218" s="55"/>
      <c r="D218" s="55"/>
    </row>
    <row r="219" spans="2:4" x14ac:dyDescent="0.2">
      <c r="B219" s="55"/>
      <c r="C219" s="55"/>
      <c r="D219" s="55"/>
    </row>
    <row r="220" spans="2:4" x14ac:dyDescent="0.2">
      <c r="B220" s="55"/>
      <c r="C220" s="55"/>
      <c r="D220" s="55"/>
    </row>
    <row r="221" spans="2:4" x14ac:dyDescent="0.2">
      <c r="B221" s="55"/>
      <c r="C221" s="55"/>
      <c r="D221" s="55"/>
    </row>
    <row r="222" spans="2:4" x14ac:dyDescent="0.2">
      <c r="B222" s="55"/>
      <c r="C222" s="55"/>
      <c r="D222" s="55"/>
    </row>
    <row r="223" spans="2:4" x14ac:dyDescent="0.2">
      <c r="B223" s="55"/>
      <c r="C223" s="55"/>
      <c r="D223" s="55"/>
    </row>
    <row r="224" spans="2:4" x14ac:dyDescent="0.2">
      <c r="B224" s="55"/>
      <c r="C224" s="55"/>
      <c r="D224" s="55"/>
    </row>
    <row r="225" spans="2:4" x14ac:dyDescent="0.2">
      <c r="B225" s="55"/>
      <c r="C225" s="55"/>
      <c r="D225" s="55"/>
    </row>
    <row r="226" spans="2:4" x14ac:dyDescent="0.2">
      <c r="B226" s="55"/>
      <c r="C226" s="55"/>
      <c r="D226" s="55"/>
    </row>
    <row r="227" spans="2:4" x14ac:dyDescent="0.2">
      <c r="B227" s="55"/>
      <c r="C227" s="55"/>
      <c r="D227" s="55"/>
    </row>
    <row r="228" spans="2:4" x14ac:dyDescent="0.2">
      <c r="B228" s="55"/>
      <c r="C228" s="55"/>
      <c r="D228" s="55"/>
    </row>
    <row r="229" spans="2:4" x14ac:dyDescent="0.2">
      <c r="B229" s="55"/>
      <c r="C229" s="55"/>
      <c r="D229" s="55"/>
    </row>
    <row r="230" spans="2:4" x14ac:dyDescent="0.2">
      <c r="B230" s="55"/>
      <c r="C230" s="55"/>
      <c r="D230" s="55"/>
    </row>
    <row r="231" spans="2:4" x14ac:dyDescent="0.2">
      <c r="B231" s="55"/>
      <c r="C231" s="55"/>
      <c r="D231" s="55"/>
    </row>
    <row r="232" spans="2:4" x14ac:dyDescent="0.2">
      <c r="B232" s="55"/>
      <c r="C232" s="55"/>
      <c r="D232" s="55"/>
    </row>
    <row r="233" spans="2:4" x14ac:dyDescent="0.2">
      <c r="B233" s="55"/>
      <c r="C233" s="55"/>
      <c r="D233" s="55"/>
    </row>
    <row r="234" spans="2:4" x14ac:dyDescent="0.2">
      <c r="B234" s="55"/>
      <c r="C234" s="55"/>
      <c r="D234" s="55"/>
    </row>
    <row r="235" spans="2:4" x14ac:dyDescent="0.2">
      <c r="B235" s="55"/>
      <c r="C235" s="55"/>
      <c r="D235" s="55"/>
    </row>
    <row r="236" spans="2:4" x14ac:dyDescent="0.2">
      <c r="B236" s="55"/>
      <c r="C236" s="55"/>
      <c r="D236" s="55"/>
    </row>
    <row r="237" spans="2:4" x14ac:dyDescent="0.2">
      <c r="B237" s="55"/>
      <c r="C237" s="55"/>
      <c r="D237" s="55"/>
    </row>
    <row r="238" spans="2:4" x14ac:dyDescent="0.2">
      <c r="B238" s="55"/>
      <c r="C238" s="55"/>
      <c r="D238" s="55"/>
    </row>
    <row r="239" spans="2:4" x14ac:dyDescent="0.2">
      <c r="B239" s="55"/>
      <c r="C239" s="55"/>
      <c r="D239" s="55"/>
    </row>
    <row r="240" spans="2:4" x14ac:dyDescent="0.2">
      <c r="B240" s="55"/>
      <c r="C240" s="55"/>
      <c r="D240" s="55"/>
    </row>
    <row r="241" spans="2:4" x14ac:dyDescent="0.2">
      <c r="B241" s="55"/>
      <c r="C241" s="55"/>
      <c r="D241" s="55"/>
    </row>
    <row r="242" spans="2:4" x14ac:dyDescent="0.2">
      <c r="B242" s="55"/>
      <c r="C242" s="55"/>
      <c r="D242" s="55"/>
    </row>
    <row r="243" spans="2:4" x14ac:dyDescent="0.2">
      <c r="B243" s="55"/>
      <c r="C243" s="55"/>
      <c r="D243" s="55"/>
    </row>
    <row r="244" spans="2:4" x14ac:dyDescent="0.2">
      <c r="B244" s="55"/>
      <c r="C244" s="55"/>
      <c r="D244" s="55"/>
    </row>
    <row r="245" spans="2:4" x14ac:dyDescent="0.2">
      <c r="B245" s="55"/>
      <c r="C245" s="55"/>
      <c r="D245" s="55"/>
    </row>
    <row r="246" spans="2:4" x14ac:dyDescent="0.2">
      <c r="B246" s="55"/>
      <c r="C246" s="55"/>
      <c r="D246" s="55"/>
    </row>
    <row r="247" spans="2:4" x14ac:dyDescent="0.2">
      <c r="B247" s="55"/>
      <c r="C247" s="55"/>
      <c r="D247" s="55"/>
    </row>
    <row r="248" spans="2:4" x14ac:dyDescent="0.2">
      <c r="B248" s="55"/>
      <c r="C248" s="55"/>
      <c r="D248" s="55"/>
    </row>
    <row r="249" spans="2:4" x14ac:dyDescent="0.2">
      <c r="B249" s="55"/>
      <c r="C249" s="55"/>
      <c r="D249" s="55"/>
    </row>
    <row r="250" spans="2:4" x14ac:dyDescent="0.2">
      <c r="B250" s="55"/>
      <c r="C250" s="55"/>
      <c r="D250" s="55"/>
    </row>
    <row r="251" spans="2:4" x14ac:dyDescent="0.2">
      <c r="B251" s="55"/>
      <c r="C251" s="55"/>
      <c r="D251" s="55"/>
    </row>
    <row r="252" spans="2:4" x14ac:dyDescent="0.2">
      <c r="B252" s="55"/>
      <c r="C252" s="55"/>
      <c r="D252" s="55"/>
    </row>
    <row r="253" spans="2:4" x14ac:dyDescent="0.2">
      <c r="B253" s="55"/>
      <c r="C253" s="55"/>
      <c r="D253" s="55"/>
    </row>
    <row r="254" spans="2:4" x14ac:dyDescent="0.2">
      <c r="B254" s="55"/>
      <c r="C254" s="55"/>
      <c r="D254" s="55"/>
    </row>
    <row r="255" spans="2:4" x14ac:dyDescent="0.2">
      <c r="B255" s="55"/>
      <c r="C255" s="55"/>
      <c r="D255" s="55"/>
    </row>
    <row r="256" spans="2:4" x14ac:dyDescent="0.2">
      <c r="B256" s="55"/>
      <c r="C256" s="55"/>
      <c r="D256" s="55"/>
    </row>
    <row r="257" spans="1:8" x14ac:dyDescent="0.2">
      <c r="B257" s="55"/>
      <c r="C257" s="55"/>
      <c r="D257" s="55"/>
    </row>
    <row r="258" spans="1:8" x14ac:dyDescent="0.2">
      <c r="B258" s="55"/>
      <c r="C258" s="55"/>
      <c r="D258" s="55"/>
    </row>
    <row r="259" spans="1:8" x14ac:dyDescent="0.2">
      <c r="B259" s="55"/>
      <c r="C259" s="55"/>
      <c r="D259" s="55"/>
    </row>
    <row r="260" spans="1:8" x14ac:dyDescent="0.2">
      <c r="B260" s="55"/>
      <c r="C260" s="55"/>
      <c r="D260" s="55"/>
    </row>
    <row r="261" spans="1:8" x14ac:dyDescent="0.2">
      <c r="B261" s="55"/>
      <c r="C261" s="55"/>
      <c r="D261" s="55"/>
    </row>
    <row r="262" spans="1:8" x14ac:dyDescent="0.2">
      <c r="B262" s="55"/>
      <c r="C262" s="55"/>
      <c r="D262" s="55"/>
    </row>
    <row r="263" spans="1:8" x14ac:dyDescent="0.2">
      <c r="B263" s="55"/>
      <c r="C263" s="55"/>
      <c r="D263" s="55"/>
    </row>
    <row r="264" spans="1:8" x14ac:dyDescent="0.2">
      <c r="B264" s="55"/>
      <c r="C264" s="55"/>
      <c r="D264" s="55"/>
    </row>
    <row r="265" spans="1:8" x14ac:dyDescent="0.2">
      <c r="B265" s="55"/>
      <c r="C265" s="55"/>
      <c r="D265" s="55"/>
    </row>
    <row r="266" spans="1:8" x14ac:dyDescent="0.2">
      <c r="B266" s="55"/>
      <c r="C266" s="55"/>
      <c r="D266" s="55"/>
    </row>
    <row r="267" spans="1:8" x14ac:dyDescent="0.2">
      <c r="B267" s="55"/>
      <c r="C267" s="55"/>
      <c r="D267" s="55"/>
    </row>
    <row r="268" spans="1:8" x14ac:dyDescent="0.2">
      <c r="B268" s="55"/>
      <c r="C268" s="55"/>
      <c r="D268" s="55"/>
    </row>
    <row r="272" spans="1:8" x14ac:dyDescent="0.2">
      <c r="A272" s="23"/>
      <c r="B272" s="23"/>
      <c r="C272" s="23"/>
      <c r="D272" s="23"/>
      <c r="E272" s="23"/>
      <c r="F272" s="23"/>
      <c r="G272" s="23"/>
      <c r="H272" s="23"/>
    </row>
    <row r="273" spans="1:10" x14ac:dyDescent="0.2">
      <c r="A273" s="23"/>
      <c r="B273" s="23"/>
      <c r="C273" s="23"/>
      <c r="D273" s="23"/>
      <c r="E273" s="23"/>
      <c r="F273" s="23"/>
      <c r="G273" s="23"/>
      <c r="H273" s="23"/>
    </row>
    <row r="274" spans="1:10" x14ac:dyDescent="0.2">
      <c r="A274" s="25"/>
      <c r="B274" s="25"/>
      <c r="C274" s="23"/>
      <c r="D274" s="23"/>
      <c r="E274" s="23"/>
      <c r="F274" s="23"/>
      <c r="G274" s="23"/>
      <c r="H274" s="23"/>
    </row>
    <row r="275" spans="1:10" x14ac:dyDescent="0.2">
      <c r="A275" s="23"/>
      <c r="B275" s="23"/>
      <c r="C275" s="87"/>
      <c r="D275" s="23"/>
      <c r="E275" s="23"/>
      <c r="F275" s="23"/>
      <c r="G275" s="23"/>
      <c r="H275" s="23"/>
    </row>
    <row r="276" spans="1:10" x14ac:dyDescent="0.2">
      <c r="A276" s="23"/>
      <c r="B276" s="23"/>
      <c r="C276" s="87"/>
      <c r="D276" s="23"/>
      <c r="E276" s="23"/>
      <c r="F276" s="23"/>
      <c r="G276" s="23"/>
      <c r="H276" s="23"/>
    </row>
    <row r="277" spans="1:10" x14ac:dyDescent="0.2">
      <c r="A277" s="23"/>
      <c r="B277" s="23"/>
      <c r="C277" s="87"/>
      <c r="D277" s="23"/>
      <c r="E277" s="23"/>
      <c r="F277" s="23"/>
      <c r="G277" s="23"/>
      <c r="H277" s="23"/>
    </row>
    <row r="278" spans="1:10" x14ac:dyDescent="0.2">
      <c r="A278" s="23"/>
      <c r="B278" s="23"/>
      <c r="C278" s="23"/>
      <c r="D278" s="23"/>
      <c r="E278" s="23"/>
      <c r="F278" s="23"/>
      <c r="G278" s="23"/>
      <c r="H278" s="23"/>
    </row>
    <row r="279" spans="1:10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</row>
    <row r="280" spans="1:10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</row>
    <row r="281" spans="1:10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</row>
    <row r="282" spans="1:10" x14ac:dyDescent="0.2">
      <c r="A282" s="26"/>
      <c r="B282" s="26"/>
      <c r="C282" s="26"/>
      <c r="D282" s="26"/>
      <c r="E282" s="26"/>
      <c r="F282" s="47"/>
      <c r="G282" s="23"/>
      <c r="H282" s="23"/>
      <c r="I282" s="23"/>
      <c r="J282" s="23"/>
    </row>
    <row r="283" spans="1:10" x14ac:dyDescent="0.2">
      <c r="A283" s="23"/>
      <c r="B283" s="23"/>
      <c r="C283" s="23"/>
      <c r="D283" s="23"/>
      <c r="E283" s="23"/>
      <c r="F283" s="51"/>
      <c r="G283" s="23"/>
      <c r="H283" s="23"/>
      <c r="I283" s="23"/>
      <c r="J283" s="23"/>
    </row>
    <row r="284" spans="1:10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</row>
    <row r="285" spans="1:10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</row>
    <row r="286" spans="1:10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</row>
    <row r="287" spans="1:10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3"/>
    </row>
    <row r="288" spans="1:10" x14ac:dyDescent="0.2">
      <c r="A288" s="27"/>
      <c r="B288" s="23"/>
      <c r="C288" s="23"/>
      <c r="D288" s="23"/>
      <c r="E288" s="23"/>
      <c r="F288" s="23"/>
      <c r="G288" s="23"/>
      <c r="H288" s="23"/>
      <c r="I288" s="23"/>
      <c r="J288" s="23"/>
    </row>
    <row r="289" spans="1:10" x14ac:dyDescent="0.2">
      <c r="A289" s="27"/>
      <c r="B289" s="23"/>
      <c r="C289" s="23"/>
      <c r="D289" s="23"/>
      <c r="E289" s="23"/>
      <c r="F289" s="23"/>
      <c r="G289" s="23"/>
      <c r="H289" s="23"/>
      <c r="I289" s="23"/>
      <c r="J289" s="23"/>
    </row>
    <row r="290" spans="1:10" x14ac:dyDescent="0.2">
      <c r="A290" s="27"/>
      <c r="B290" s="23"/>
      <c r="C290" s="23"/>
      <c r="D290" s="23"/>
      <c r="E290" s="23"/>
      <c r="F290" s="23"/>
      <c r="G290" s="23"/>
      <c r="H290" s="23"/>
      <c r="I290" s="23"/>
      <c r="J290" s="23"/>
    </row>
    <row r="291" spans="1:10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</row>
    <row r="292" spans="1:10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</row>
    <row r="293" spans="1:10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</row>
    <row r="294" spans="1:10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</row>
    <row r="295" spans="1:10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</row>
    <row r="296" spans="1:10" x14ac:dyDescent="0.2">
      <c r="A296" s="26"/>
      <c r="B296" s="26"/>
      <c r="C296" s="26"/>
      <c r="D296" s="26"/>
      <c r="E296" s="23"/>
      <c r="F296" s="23"/>
      <c r="G296" s="23"/>
      <c r="H296" s="23"/>
      <c r="I296" s="23"/>
      <c r="J296" s="23"/>
    </row>
    <row r="297" spans="1:10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</row>
    <row r="298" spans="1:10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</row>
    <row r="299" spans="1:10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</row>
    <row r="300" spans="1:10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</row>
    <row r="301" spans="1:10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</row>
    <row r="302" spans="1:10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</row>
    <row r="303" spans="1:10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</row>
    <row r="304" spans="1:10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</row>
    <row r="305" spans="1:10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</row>
    <row r="306" spans="1:10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</row>
    <row r="307" spans="1:10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</row>
    <row r="308" spans="1:10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</row>
    <row r="309" spans="1:10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</row>
    <row r="310" spans="1:10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</row>
    <row r="311" spans="1:10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</row>
    <row r="312" spans="1:10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</row>
    <row r="313" spans="1:10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</row>
    <row r="314" spans="1:10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</row>
    <row r="315" spans="1:10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</row>
    <row r="316" spans="1:10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</row>
    <row r="317" spans="1:10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</row>
    <row r="318" spans="1:10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</row>
    <row r="319" spans="1:10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</row>
    <row r="320" spans="1:10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</row>
    <row r="321" spans="1:10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</row>
    <row r="322" spans="1:10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</row>
    <row r="323" spans="1:10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</row>
    <row r="324" spans="1:10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</row>
    <row r="325" spans="1:10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</row>
    <row r="326" spans="1:10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</row>
    <row r="327" spans="1:10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</row>
    <row r="328" spans="1:10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</row>
    <row r="329" spans="1:10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</row>
    <row r="330" spans="1:10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</row>
    <row r="331" spans="1:10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</row>
    <row r="332" spans="1:10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</row>
    <row r="333" spans="1:10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</row>
    <row r="334" spans="1:10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</row>
    <row r="335" spans="1:10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</row>
    <row r="336" spans="1:10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</row>
    <row r="337" spans="1:10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</row>
    <row r="338" spans="1:10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</row>
    <row r="339" spans="1:10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</row>
    <row r="340" spans="1:10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</row>
    <row r="341" spans="1:10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</row>
    <row r="342" spans="1:10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</row>
    <row r="343" spans="1:10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</row>
    <row r="344" spans="1:10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</row>
    <row r="345" spans="1:10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</row>
    <row r="346" spans="1:10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</row>
    <row r="347" spans="1:10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</row>
    <row r="348" spans="1:10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</row>
    <row r="349" spans="1:10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</row>
    <row r="350" spans="1:10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</row>
    <row r="351" spans="1:10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</row>
    <row r="352" spans="1:10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</row>
    <row r="353" spans="1:10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</row>
    <row r="354" spans="1:10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</row>
    <row r="355" spans="1:10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</row>
    <row r="356" spans="1:10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</row>
    <row r="357" spans="1:10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</row>
    <row r="358" spans="1:10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</row>
    <row r="359" spans="1:10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</row>
    <row r="360" spans="1:10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</row>
    <row r="361" spans="1:10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</row>
    <row r="362" spans="1:10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</row>
    <row r="363" spans="1:10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</row>
    <row r="364" spans="1:10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</row>
    <row r="365" spans="1:10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</row>
    <row r="366" spans="1:10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</row>
    <row r="367" spans="1:10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</row>
    <row r="368" spans="1:10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</row>
    <row r="369" spans="1:10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</row>
    <row r="370" spans="1:10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</row>
    <row r="371" spans="1:10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</row>
    <row r="372" spans="1:10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</row>
    <row r="373" spans="1:10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</row>
    <row r="374" spans="1:10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</row>
    <row r="375" spans="1:10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</row>
    <row r="376" spans="1:10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</row>
    <row r="377" spans="1:10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</row>
    <row r="378" spans="1:10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</row>
    <row r="379" spans="1:10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</row>
    <row r="380" spans="1:10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</row>
    <row r="381" spans="1:10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</row>
    <row r="382" spans="1:10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</row>
    <row r="383" spans="1:10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</row>
    <row r="384" spans="1:10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</row>
    <row r="385" spans="1:10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</row>
    <row r="386" spans="1:10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</row>
    <row r="387" spans="1:10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</row>
    <row r="388" spans="1:10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</row>
    <row r="389" spans="1:10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</row>
    <row r="390" spans="1:10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</row>
    <row r="391" spans="1:10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</row>
    <row r="392" spans="1:10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</row>
    <row r="393" spans="1:10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</row>
    <row r="394" spans="1:10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</row>
    <row r="395" spans="1:10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</row>
    <row r="396" spans="1:10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</row>
    <row r="397" spans="1:10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</row>
    <row r="398" spans="1:10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</row>
    <row r="399" spans="1:10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</row>
    <row r="400" spans="1:10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</row>
    <row r="401" spans="1:10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</row>
    <row r="402" spans="1:10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</row>
    <row r="403" spans="1:10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</row>
    <row r="404" spans="1:10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</row>
    <row r="405" spans="1:10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</row>
    <row r="406" spans="1:10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</row>
    <row r="407" spans="1:10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</row>
    <row r="408" spans="1:10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</row>
    <row r="409" spans="1:10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</row>
    <row r="410" spans="1:10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</row>
    <row r="411" spans="1:10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</row>
    <row r="412" spans="1:10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</row>
    <row r="413" spans="1:10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</row>
    <row r="414" spans="1:10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</row>
    <row r="415" spans="1:10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</row>
    <row r="416" spans="1:10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</row>
    <row r="417" spans="1:10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</row>
    <row r="418" spans="1:10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</row>
    <row r="419" spans="1:10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</row>
    <row r="420" spans="1:10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</row>
    <row r="421" spans="1:10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</row>
    <row r="422" spans="1:10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</row>
    <row r="423" spans="1:10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</row>
    <row r="424" spans="1:10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</row>
    <row r="425" spans="1:10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</row>
    <row r="426" spans="1:10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</row>
    <row r="427" spans="1:10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</row>
    <row r="428" spans="1:10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</row>
    <row r="429" spans="1:10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</row>
    <row r="430" spans="1:10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</row>
    <row r="431" spans="1:10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</row>
    <row r="432" spans="1:10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</row>
    <row r="433" spans="1:10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</row>
    <row r="434" spans="1:10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</row>
    <row r="435" spans="1:10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</row>
    <row r="436" spans="1:10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</row>
    <row r="437" spans="1:10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</row>
    <row r="438" spans="1:10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</row>
    <row r="439" spans="1:10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</row>
    <row r="440" spans="1:10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</row>
    <row r="441" spans="1:10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</row>
    <row r="442" spans="1:10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</row>
    <row r="443" spans="1:10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</row>
    <row r="444" spans="1:10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</row>
    <row r="445" spans="1:10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</row>
    <row r="446" spans="1:10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</row>
    <row r="447" spans="1:10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</row>
    <row r="448" spans="1:10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</row>
    <row r="449" spans="1:10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</row>
    <row r="450" spans="1:10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</row>
    <row r="451" spans="1:10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</row>
    <row r="452" spans="1:10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</row>
    <row r="453" spans="1:10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</row>
    <row r="454" spans="1:10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</row>
    <row r="455" spans="1:10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</row>
    <row r="456" spans="1:10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</row>
    <row r="457" spans="1:10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</row>
    <row r="458" spans="1:10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</row>
    <row r="459" spans="1:10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</row>
    <row r="460" spans="1:10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</row>
    <row r="461" spans="1:10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</row>
    <row r="462" spans="1:10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</row>
    <row r="463" spans="1:10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</row>
    <row r="464" spans="1:10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</row>
    <row r="465" spans="1:10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</row>
    <row r="466" spans="1:10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</row>
    <row r="467" spans="1:10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</row>
    <row r="468" spans="1:10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</row>
    <row r="469" spans="1:10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</row>
    <row r="470" spans="1:10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</row>
    <row r="471" spans="1:10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</row>
    <row r="472" spans="1:10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</row>
    <row r="473" spans="1:10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</row>
    <row r="474" spans="1:10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</row>
    <row r="475" spans="1:10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</row>
    <row r="476" spans="1:10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</row>
    <row r="477" spans="1:10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</row>
    <row r="478" spans="1:10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</row>
    <row r="479" spans="1:10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</row>
    <row r="480" spans="1:10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</row>
    <row r="481" spans="1:10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</row>
    <row r="482" spans="1:10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</row>
    <row r="483" spans="1:10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</row>
    <row r="484" spans="1:10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</row>
    <row r="485" spans="1:10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</row>
    <row r="486" spans="1:10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</row>
    <row r="487" spans="1:10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</row>
    <row r="488" spans="1:10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</row>
    <row r="489" spans="1:10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</row>
    <row r="490" spans="1:10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</row>
    <row r="491" spans="1:10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</row>
    <row r="492" spans="1:10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</row>
    <row r="493" spans="1:10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</row>
    <row r="494" spans="1:10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</row>
    <row r="495" spans="1:10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</row>
    <row r="496" spans="1:10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</row>
    <row r="497" spans="1:10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</row>
    <row r="498" spans="1:10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</row>
    <row r="499" spans="1:10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</row>
    <row r="500" spans="1:10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</row>
    <row r="501" spans="1:10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</row>
    <row r="502" spans="1:10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</row>
    <row r="503" spans="1:10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</row>
    <row r="504" spans="1:10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</row>
    <row r="505" spans="1:10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</row>
    <row r="506" spans="1:10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</row>
    <row r="507" spans="1:10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</row>
    <row r="508" spans="1:10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</row>
    <row r="509" spans="1:10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</row>
    <row r="510" spans="1:10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</row>
    <row r="511" spans="1:10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</row>
    <row r="512" spans="1:10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</row>
    <row r="513" spans="1:10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</row>
    <row r="514" spans="1:10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</row>
    <row r="515" spans="1:10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</row>
    <row r="516" spans="1:10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</row>
    <row r="517" spans="1:10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</row>
    <row r="518" spans="1:10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</row>
    <row r="519" spans="1:10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</row>
    <row r="520" spans="1:10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</row>
    <row r="521" spans="1:10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</row>
    <row r="522" spans="1:10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</row>
    <row r="523" spans="1:10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</row>
    <row r="524" spans="1:10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</row>
    <row r="525" spans="1:10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</row>
    <row r="526" spans="1:10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</row>
    <row r="527" spans="1:10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</row>
    <row r="528" spans="1:10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</row>
    <row r="529" spans="1:10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</row>
    <row r="530" spans="1:10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</row>
    <row r="531" spans="1:10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</row>
    <row r="532" spans="1:10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</row>
    <row r="533" spans="1:10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</row>
    <row r="534" spans="1:10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</row>
    <row r="535" spans="1:10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</row>
    <row r="536" spans="1:10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</row>
    <row r="537" spans="1:10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</row>
    <row r="538" spans="1:10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</row>
    <row r="539" spans="1:10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</row>
    <row r="540" spans="1:10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</row>
  </sheetData>
  <mergeCells count="1">
    <mergeCell ref="A1: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D56A-6F84-E549-A0D3-1F587470FAB3}">
  <dimension ref="A1:O245"/>
  <sheetViews>
    <sheetView showGridLines="0" tabSelected="1" workbookViewId="0">
      <selection activeCell="K26" sqref="K26"/>
    </sheetView>
  </sheetViews>
  <sheetFormatPr baseColWidth="10" defaultRowHeight="15" x14ac:dyDescent="0.2"/>
  <cols>
    <col min="1" max="1" width="9.83203125" customWidth="1"/>
    <col min="2" max="2" width="12.83203125" customWidth="1"/>
    <col min="3" max="3" width="12.6640625" customWidth="1"/>
    <col min="4" max="4" width="13.5" style="2" customWidth="1"/>
    <col min="5" max="5" width="10.83203125" style="2"/>
    <col min="6" max="6" width="13.1640625" style="2" customWidth="1"/>
    <col min="7" max="7" width="13.1640625" style="37" customWidth="1"/>
    <col min="8" max="8" width="10.83203125" style="4"/>
    <col min="10" max="10" width="13.33203125" customWidth="1"/>
    <col min="11" max="11" width="28.83203125" customWidth="1"/>
    <col min="12" max="12" width="13.33203125" customWidth="1"/>
    <col min="13" max="13" width="14.6640625" customWidth="1"/>
    <col min="14" max="14" width="15.83203125" customWidth="1"/>
  </cols>
  <sheetData>
    <row r="1" spans="1:14" ht="23" customHeight="1" x14ac:dyDescent="0.2">
      <c r="A1" s="88" t="s">
        <v>67</v>
      </c>
      <c r="B1" s="88" t="s">
        <v>68</v>
      </c>
      <c r="C1" s="88" t="s">
        <v>69</v>
      </c>
      <c r="D1" s="88" t="s">
        <v>70</v>
      </c>
      <c r="E1" s="88" t="s">
        <v>58</v>
      </c>
      <c r="F1" s="88" t="s">
        <v>59</v>
      </c>
      <c r="G1" s="88" t="s">
        <v>60</v>
      </c>
      <c r="H1" s="88" t="s">
        <v>75</v>
      </c>
      <c r="J1" s="123"/>
      <c r="K1" s="123"/>
      <c r="L1" s="123"/>
      <c r="M1" s="123"/>
      <c r="N1" s="123"/>
    </row>
    <row r="2" spans="1:14" ht="15" customHeight="1" x14ac:dyDescent="0.2">
      <c r="A2" s="7">
        <v>2</v>
      </c>
      <c r="B2" s="9">
        <v>16.989999999999998</v>
      </c>
      <c r="C2" s="91">
        <v>1.01</v>
      </c>
      <c r="D2" s="92">
        <f>$L$9+$M$9*A2+$N$9*B2</f>
        <v>2.6293399223743354</v>
      </c>
      <c r="E2" s="93">
        <f>C2-D2</f>
        <v>-1.6193399223743354</v>
      </c>
      <c r="F2" s="92">
        <f>ABS(E2)</f>
        <v>1.6193399223743354</v>
      </c>
      <c r="G2" s="94">
        <f>E2^2</f>
        <v>2.6222617841953189</v>
      </c>
      <c r="H2" s="95">
        <f>F2/C2</f>
        <v>1.6033068538359756</v>
      </c>
      <c r="J2" s="124"/>
      <c r="K2" s="125"/>
      <c r="L2" s="125"/>
      <c r="M2" s="125"/>
      <c r="N2" s="125"/>
    </row>
    <row r="3" spans="1:14" ht="16" customHeight="1" x14ac:dyDescent="0.2">
      <c r="A3" s="5">
        <v>3</v>
      </c>
      <c r="B3" s="2">
        <v>10.34</v>
      </c>
      <c r="C3" s="14">
        <v>1.66</v>
      </c>
      <c r="D3" s="42">
        <f t="shared" ref="D2:D65" si="0">$L$9+$M$9*A3+$N$9*B3</f>
        <v>2.2053940268305294</v>
      </c>
      <c r="E3" s="55">
        <f t="shared" ref="E3:E66" si="1">C3-D3</f>
        <v>-0.54539402683052951</v>
      </c>
      <c r="F3" s="42">
        <f t="shared" ref="F3:F66" si="2">ABS(E3)</f>
        <v>0.54539402683052951</v>
      </c>
      <c r="G3" s="69">
        <f t="shared" ref="G3:G66" si="3">E3^2</f>
        <v>0.29745464450242032</v>
      </c>
      <c r="H3" s="43">
        <f t="shared" ref="H3:H66" si="4">F3/C3</f>
        <v>0.32855061857260814</v>
      </c>
      <c r="J3" s="125"/>
      <c r="K3" s="125"/>
      <c r="L3" s="125"/>
      <c r="M3" s="125"/>
      <c r="N3" s="125"/>
    </row>
    <row r="4" spans="1:14" x14ac:dyDescent="0.2">
      <c r="A4" s="5">
        <v>3</v>
      </c>
      <c r="B4" s="2">
        <v>21.01</v>
      </c>
      <c r="C4" s="14">
        <v>3.5</v>
      </c>
      <c r="D4" s="42">
        <f t="shared" si="0"/>
        <v>3.1946453308308467</v>
      </c>
      <c r="E4" s="55">
        <f t="shared" si="1"/>
        <v>0.30535466916915333</v>
      </c>
      <c r="F4" s="42">
        <f t="shared" si="2"/>
        <v>0.30535466916915333</v>
      </c>
      <c r="G4" s="69">
        <f t="shared" si="3"/>
        <v>9.3241473983403073E-2</v>
      </c>
      <c r="H4" s="43">
        <f t="shared" si="4"/>
        <v>8.7244191191186662E-2</v>
      </c>
    </row>
    <row r="5" spans="1:14" x14ac:dyDescent="0.2">
      <c r="A5" s="5">
        <v>2</v>
      </c>
      <c r="B5" s="2">
        <v>23.68</v>
      </c>
      <c r="C5" s="14">
        <v>3.31</v>
      </c>
      <c r="D5" s="42">
        <f t="shared" si="0"/>
        <v>3.249592145782219</v>
      </c>
      <c r="E5" s="55">
        <f t="shared" si="1"/>
        <v>6.0407854217781054E-2</v>
      </c>
      <c r="F5" s="42">
        <f t="shared" si="2"/>
        <v>6.0407854217781054E-2</v>
      </c>
      <c r="G5" s="69">
        <f t="shared" si="3"/>
        <v>3.6491088511966881E-3</v>
      </c>
      <c r="H5" s="43">
        <f t="shared" si="4"/>
        <v>1.8250107014435364E-2</v>
      </c>
    </row>
    <row r="6" spans="1:14" x14ac:dyDescent="0.2">
      <c r="A6" s="5">
        <v>4</v>
      </c>
      <c r="B6" s="2">
        <v>24.59</v>
      </c>
      <c r="C6" s="14">
        <v>3.61</v>
      </c>
      <c r="D6" s="42">
        <f t="shared" si="0"/>
        <v>3.7191568710811587</v>
      </c>
      <c r="E6" s="55">
        <f t="shared" si="1"/>
        <v>-0.10915687108115879</v>
      </c>
      <c r="F6" s="42">
        <f t="shared" si="2"/>
        <v>0.10915687108115879</v>
      </c>
      <c r="G6" s="69">
        <f t="shared" si="3"/>
        <v>1.1915222504228721E-2</v>
      </c>
      <c r="H6" s="43">
        <f t="shared" si="4"/>
        <v>3.0237360410293294E-2</v>
      </c>
    </row>
    <row r="7" spans="1:14" x14ac:dyDescent="0.2">
      <c r="A7" s="5">
        <v>4</v>
      </c>
      <c r="B7" s="2">
        <v>25.29</v>
      </c>
      <c r="C7" s="14">
        <v>4.71</v>
      </c>
      <c r="D7" s="42">
        <f t="shared" si="0"/>
        <v>3.7840562068637471</v>
      </c>
      <c r="E7" s="55">
        <f t="shared" si="1"/>
        <v>0.92594379313625286</v>
      </c>
      <c r="F7" s="42">
        <f t="shared" si="2"/>
        <v>0.92594379313625286</v>
      </c>
      <c r="G7" s="69">
        <f t="shared" si="3"/>
        <v>0.85737190804755181</v>
      </c>
      <c r="H7" s="43">
        <f t="shared" si="4"/>
        <v>0.1965910388824316</v>
      </c>
    </row>
    <row r="8" spans="1:14" x14ac:dyDescent="0.2">
      <c r="A8" s="5">
        <v>2</v>
      </c>
      <c r="B8" s="2">
        <v>8.77</v>
      </c>
      <c r="C8" s="14">
        <v>2</v>
      </c>
      <c r="D8" s="42">
        <f t="shared" si="0"/>
        <v>1.8672362936130793</v>
      </c>
      <c r="E8" s="55">
        <f t="shared" si="1"/>
        <v>0.1327637063869207</v>
      </c>
      <c r="F8" s="42">
        <f t="shared" si="2"/>
        <v>0.1327637063869207</v>
      </c>
      <c r="G8" s="69">
        <f t="shared" si="3"/>
        <v>1.7626201733592486E-2</v>
      </c>
      <c r="H8" s="43">
        <f t="shared" si="4"/>
        <v>6.638185319346035E-2</v>
      </c>
      <c r="L8" s="1" t="s">
        <v>74</v>
      </c>
      <c r="M8" s="52" t="s">
        <v>72</v>
      </c>
      <c r="N8" s="52" t="s">
        <v>73</v>
      </c>
    </row>
    <row r="9" spans="1:14" x14ac:dyDescent="0.2">
      <c r="A9" s="5">
        <v>4</v>
      </c>
      <c r="B9" s="2">
        <v>26.88</v>
      </c>
      <c r="C9" s="14">
        <v>3.12</v>
      </c>
      <c r="D9" s="42">
        <f t="shared" si="0"/>
        <v>3.9314704124270561</v>
      </c>
      <c r="E9" s="55">
        <f t="shared" si="1"/>
        <v>-0.81147041242705598</v>
      </c>
      <c r="F9" s="42">
        <f t="shared" si="2"/>
        <v>0.81147041242705598</v>
      </c>
      <c r="G9" s="69">
        <f t="shared" si="3"/>
        <v>0.65848423024453628</v>
      </c>
      <c r="H9" s="43">
        <f t="shared" si="4"/>
        <v>0.26008667064969743</v>
      </c>
      <c r="K9" s="52" t="s">
        <v>71</v>
      </c>
      <c r="L9" s="90">
        <v>0.66894474081250099</v>
      </c>
      <c r="M9" s="89">
        <v>0.19259779439078689</v>
      </c>
      <c r="N9" s="89">
        <v>9.2713336832269622E-2</v>
      </c>
    </row>
    <row r="10" spans="1:14" x14ac:dyDescent="0.2">
      <c r="A10" s="5">
        <v>2</v>
      </c>
      <c r="B10" s="2">
        <v>15.04</v>
      </c>
      <c r="C10" s="14">
        <v>1.96</v>
      </c>
      <c r="D10" s="42">
        <f t="shared" si="0"/>
        <v>2.4485489155514095</v>
      </c>
      <c r="E10" s="55">
        <f t="shared" si="1"/>
        <v>-0.48854891555140956</v>
      </c>
      <c r="F10" s="42">
        <f t="shared" si="2"/>
        <v>0.48854891555140956</v>
      </c>
      <c r="G10" s="69">
        <f t="shared" si="3"/>
        <v>0.2386800428864583</v>
      </c>
      <c r="H10" s="43">
        <f t="shared" si="4"/>
        <v>0.2492596507915355</v>
      </c>
    </row>
    <row r="11" spans="1:14" ht="16" x14ac:dyDescent="0.2">
      <c r="A11" s="5">
        <v>2</v>
      </c>
      <c r="B11" s="2">
        <v>14.78</v>
      </c>
      <c r="C11" s="14">
        <v>3.23</v>
      </c>
      <c r="D11" s="42">
        <f t="shared" si="0"/>
        <v>2.4244434479750199</v>
      </c>
      <c r="E11" s="55">
        <f t="shared" si="1"/>
        <v>0.80555655202498011</v>
      </c>
      <c r="F11" s="42">
        <f t="shared" si="2"/>
        <v>0.80555655202498011</v>
      </c>
      <c r="G11" s="69">
        <f t="shared" si="3"/>
        <v>0.64892135851037447</v>
      </c>
      <c r="H11" s="43">
        <f t="shared" si="4"/>
        <v>0.24939831332042728</v>
      </c>
      <c r="K11" s="99" t="s">
        <v>61</v>
      </c>
      <c r="L11" s="100">
        <f>SUM(G2:G245)</f>
        <v>247.55383696884687</v>
      </c>
    </row>
    <row r="12" spans="1:14" ht="16" x14ac:dyDescent="0.2">
      <c r="A12" s="5">
        <v>2</v>
      </c>
      <c r="B12" s="2">
        <v>10.27</v>
      </c>
      <c r="C12" s="14">
        <v>1.71</v>
      </c>
      <c r="D12" s="42">
        <f t="shared" si="0"/>
        <v>2.0063062988614835</v>
      </c>
      <c r="E12" s="55">
        <f t="shared" si="1"/>
        <v>-0.29630629886148352</v>
      </c>
      <c r="F12" s="42">
        <f t="shared" si="2"/>
        <v>0.29630629886148352</v>
      </c>
      <c r="G12" s="69">
        <f t="shared" si="3"/>
        <v>8.7797422744990791E-2</v>
      </c>
      <c r="H12" s="43">
        <f t="shared" si="4"/>
        <v>0.17327853734589679</v>
      </c>
      <c r="K12" s="101" t="s">
        <v>62</v>
      </c>
      <c r="L12" s="102">
        <f>AVERAGE(G2:G245)</f>
        <v>1.0145649056100281</v>
      </c>
    </row>
    <row r="13" spans="1:14" ht="16" x14ac:dyDescent="0.2">
      <c r="A13" s="5">
        <v>4</v>
      </c>
      <c r="B13" s="2">
        <v>35.26</v>
      </c>
      <c r="C13" s="14">
        <v>5</v>
      </c>
      <c r="D13" s="42">
        <f t="shared" si="0"/>
        <v>4.708408175081475</v>
      </c>
      <c r="E13" s="55">
        <f t="shared" si="1"/>
        <v>0.29159182491852498</v>
      </c>
      <c r="F13" s="42">
        <f t="shared" si="2"/>
        <v>0.29159182491852498</v>
      </c>
      <c r="G13" s="69">
        <f t="shared" si="3"/>
        <v>8.5025792359315719E-2</v>
      </c>
      <c r="H13" s="43">
        <f t="shared" si="4"/>
        <v>5.8318364983704997E-2</v>
      </c>
      <c r="K13" s="103" t="s">
        <v>63</v>
      </c>
      <c r="L13" s="104">
        <f>L12^1/2</f>
        <v>0.50728245280501405</v>
      </c>
    </row>
    <row r="14" spans="1:14" x14ac:dyDescent="0.2">
      <c r="A14" s="5">
        <v>2</v>
      </c>
      <c r="B14" s="2">
        <v>15.42</v>
      </c>
      <c r="C14" s="14">
        <v>1.57</v>
      </c>
      <c r="D14" s="42">
        <f t="shared" si="0"/>
        <v>2.4837799835476724</v>
      </c>
      <c r="E14" s="55">
        <f t="shared" si="1"/>
        <v>-0.91377998354767231</v>
      </c>
      <c r="F14" s="42">
        <f t="shared" si="2"/>
        <v>0.91377998354767231</v>
      </c>
      <c r="G14" s="69">
        <f t="shared" si="3"/>
        <v>0.83499385833238426</v>
      </c>
      <c r="H14" s="43">
        <f t="shared" si="4"/>
        <v>0.58202546722781678</v>
      </c>
    </row>
    <row r="15" spans="1:14" x14ac:dyDescent="0.2">
      <c r="A15" s="5">
        <v>4</v>
      </c>
      <c r="B15" s="2">
        <v>18.43</v>
      </c>
      <c r="C15" s="14">
        <v>3</v>
      </c>
      <c r="D15" s="42">
        <f t="shared" si="0"/>
        <v>3.1480427161943778</v>
      </c>
      <c r="E15" s="55">
        <f t="shared" si="1"/>
        <v>-0.14804271619437781</v>
      </c>
      <c r="F15" s="42">
        <f t="shared" si="2"/>
        <v>0.14804271619437781</v>
      </c>
      <c r="G15" s="69">
        <f t="shared" si="3"/>
        <v>2.1916645818209093E-2</v>
      </c>
      <c r="H15" s="43">
        <f t="shared" si="4"/>
        <v>4.9347572064792601E-2</v>
      </c>
    </row>
    <row r="16" spans="1:14" x14ac:dyDescent="0.2">
      <c r="A16" s="5">
        <v>2</v>
      </c>
      <c r="B16" s="2">
        <v>14.83</v>
      </c>
      <c r="C16" s="14">
        <v>3.02</v>
      </c>
      <c r="D16" s="42">
        <f t="shared" si="0"/>
        <v>2.4290791148166333</v>
      </c>
      <c r="E16" s="55">
        <f t="shared" si="1"/>
        <v>0.59092088518336672</v>
      </c>
      <c r="F16" s="42">
        <f t="shared" si="2"/>
        <v>0.59092088518336672</v>
      </c>
      <c r="G16" s="69">
        <f t="shared" si="3"/>
        <v>0.34918749254589365</v>
      </c>
      <c r="H16" s="43">
        <f t="shared" si="4"/>
        <v>0.19566916727926051</v>
      </c>
    </row>
    <row r="17" spans="1:15" ht="15" customHeight="1" x14ac:dyDescent="0.2">
      <c r="A17" s="5">
        <v>2</v>
      </c>
      <c r="B17" s="2">
        <v>21.58</v>
      </c>
      <c r="C17" s="14">
        <v>3.92</v>
      </c>
      <c r="D17" s="42">
        <f t="shared" si="0"/>
        <v>3.0548941384344532</v>
      </c>
      <c r="E17" s="55">
        <f t="shared" si="1"/>
        <v>0.8651058615655467</v>
      </c>
      <c r="F17" s="42">
        <f t="shared" si="2"/>
        <v>0.8651058615655467</v>
      </c>
      <c r="G17" s="69">
        <f t="shared" si="3"/>
        <v>0.74840815171506681</v>
      </c>
      <c r="H17" s="43">
        <f t="shared" si="4"/>
        <v>0.22069027080753742</v>
      </c>
      <c r="K17" s="126" t="s">
        <v>76</v>
      </c>
      <c r="L17" s="126"/>
      <c r="M17" s="126"/>
      <c r="N17" s="126"/>
      <c r="O17" s="126"/>
    </row>
    <row r="18" spans="1:15" ht="15" customHeight="1" x14ac:dyDescent="0.2">
      <c r="A18" s="5">
        <v>3</v>
      </c>
      <c r="B18" s="2">
        <v>10.33</v>
      </c>
      <c r="C18" s="14">
        <v>1.67</v>
      </c>
      <c r="D18" s="42">
        <f t="shared" si="0"/>
        <v>2.2044668934622069</v>
      </c>
      <c r="E18" s="55">
        <f t="shared" si="1"/>
        <v>-0.53446689346220699</v>
      </c>
      <c r="F18" s="42">
        <f t="shared" si="2"/>
        <v>0.53446689346220699</v>
      </c>
      <c r="G18" s="69">
        <f t="shared" si="3"/>
        <v>0.28565486020714215</v>
      </c>
      <c r="H18" s="43">
        <f t="shared" si="4"/>
        <v>0.32004005596539342</v>
      </c>
      <c r="K18" s="126"/>
      <c r="L18" s="126"/>
      <c r="M18" s="126"/>
      <c r="N18" s="126"/>
      <c r="O18" s="126"/>
    </row>
    <row r="19" spans="1:15" ht="15" customHeight="1" x14ac:dyDescent="0.2">
      <c r="A19" s="5">
        <v>3</v>
      </c>
      <c r="B19" s="2">
        <v>16.29</v>
      </c>
      <c r="C19" s="14">
        <v>3.71</v>
      </c>
      <c r="D19" s="42">
        <f t="shared" si="0"/>
        <v>2.7570383809825336</v>
      </c>
      <c r="E19" s="55">
        <f t="shared" si="1"/>
        <v>0.95296161901746634</v>
      </c>
      <c r="F19" s="42">
        <f t="shared" si="2"/>
        <v>0.95296161901746634</v>
      </c>
      <c r="G19" s="69">
        <f t="shared" si="3"/>
        <v>0.90813584732039065</v>
      </c>
      <c r="H19" s="43">
        <f t="shared" si="4"/>
        <v>0.25686297008557046</v>
      </c>
      <c r="K19" s="126"/>
      <c r="L19" s="126"/>
      <c r="M19" s="126"/>
      <c r="N19" s="126"/>
      <c r="O19" s="126"/>
    </row>
    <row r="20" spans="1:15" x14ac:dyDescent="0.2">
      <c r="A20" s="5">
        <v>3</v>
      </c>
      <c r="B20" s="2">
        <v>16.97</v>
      </c>
      <c r="C20" s="14">
        <v>3.5</v>
      </c>
      <c r="D20" s="42">
        <f t="shared" si="0"/>
        <v>2.820083450028477</v>
      </c>
      <c r="E20" s="55">
        <f t="shared" si="1"/>
        <v>0.67991654997152295</v>
      </c>
      <c r="F20" s="42">
        <f t="shared" si="2"/>
        <v>0.67991654997152295</v>
      </c>
      <c r="G20" s="69">
        <f t="shared" si="3"/>
        <v>0.46228651492517847</v>
      </c>
      <c r="H20" s="43">
        <f t="shared" si="4"/>
        <v>0.19426187142043513</v>
      </c>
      <c r="K20" s="126"/>
      <c r="L20" s="126"/>
      <c r="M20" s="126"/>
      <c r="N20" s="126"/>
      <c r="O20" s="126"/>
    </row>
    <row r="21" spans="1:15" x14ac:dyDescent="0.2">
      <c r="A21" s="5">
        <v>3</v>
      </c>
      <c r="B21" s="2">
        <v>20.65</v>
      </c>
      <c r="C21" s="14">
        <v>3.35</v>
      </c>
      <c r="D21" s="42">
        <f t="shared" si="0"/>
        <v>3.1612685295712293</v>
      </c>
      <c r="E21" s="55">
        <f t="shared" si="1"/>
        <v>0.18873147042877081</v>
      </c>
      <c r="F21" s="42">
        <f t="shared" si="2"/>
        <v>0.18873147042877081</v>
      </c>
      <c r="G21" s="69">
        <f t="shared" si="3"/>
        <v>3.5619567930205993E-2</v>
      </c>
      <c r="H21" s="43">
        <f t="shared" si="4"/>
        <v>5.6337752366797257E-2</v>
      </c>
    </row>
    <row r="22" spans="1:15" x14ac:dyDescent="0.2">
      <c r="A22" s="5">
        <v>2</v>
      </c>
      <c r="B22" s="2">
        <v>17.920000000000002</v>
      </c>
      <c r="C22" s="14">
        <v>4.08</v>
      </c>
      <c r="D22" s="42">
        <f t="shared" si="0"/>
        <v>2.7155633256283465</v>
      </c>
      <c r="E22" s="55">
        <f t="shared" si="1"/>
        <v>1.3644366743716536</v>
      </c>
      <c r="F22" s="42">
        <f t="shared" si="2"/>
        <v>1.3644366743716536</v>
      </c>
      <c r="G22" s="69">
        <f t="shared" si="3"/>
        <v>1.8616874383703779</v>
      </c>
      <c r="H22" s="43">
        <f t="shared" si="4"/>
        <v>0.33442075352246414</v>
      </c>
    </row>
    <row r="23" spans="1:15" x14ac:dyDescent="0.2">
      <c r="A23" s="5">
        <v>2</v>
      </c>
      <c r="B23" s="2">
        <v>20.29</v>
      </c>
      <c r="C23" s="14">
        <v>2.75</v>
      </c>
      <c r="D23" s="42">
        <f t="shared" si="0"/>
        <v>2.9352939339208253</v>
      </c>
      <c r="E23" s="55">
        <f t="shared" si="1"/>
        <v>-0.18529393392082527</v>
      </c>
      <c r="F23" s="42">
        <f t="shared" si="2"/>
        <v>0.18529393392082527</v>
      </c>
      <c r="G23" s="69">
        <f t="shared" si="3"/>
        <v>3.4333841947855159E-2</v>
      </c>
      <c r="H23" s="43">
        <f t="shared" si="4"/>
        <v>6.7379612334845559E-2</v>
      </c>
    </row>
    <row r="24" spans="1:15" x14ac:dyDescent="0.2">
      <c r="A24" s="5">
        <v>2</v>
      </c>
      <c r="B24" s="2">
        <v>15.77</v>
      </c>
      <c r="C24" s="14">
        <v>2.23</v>
      </c>
      <c r="D24" s="42">
        <f t="shared" si="0"/>
        <v>2.5162296514389668</v>
      </c>
      <c r="E24" s="55">
        <f t="shared" si="1"/>
        <v>-0.28622965143896684</v>
      </c>
      <c r="F24" s="42">
        <f t="shared" si="2"/>
        <v>0.28622965143896684</v>
      </c>
      <c r="G24" s="69">
        <f t="shared" si="3"/>
        <v>8.1927413362872445E-2</v>
      </c>
      <c r="H24" s="43">
        <f t="shared" si="4"/>
        <v>0.12835410378429007</v>
      </c>
    </row>
    <row r="25" spans="1:15" x14ac:dyDescent="0.2">
      <c r="A25" s="5">
        <v>4</v>
      </c>
      <c r="B25" s="2">
        <v>39.42</v>
      </c>
      <c r="C25" s="14">
        <v>7.58</v>
      </c>
      <c r="D25" s="42">
        <f t="shared" si="0"/>
        <v>5.0940956563037174</v>
      </c>
      <c r="E25" s="55">
        <f t="shared" si="1"/>
        <v>2.4859043436962827</v>
      </c>
      <c r="F25" s="42">
        <f t="shared" si="2"/>
        <v>2.4859043436962827</v>
      </c>
      <c r="G25" s="69">
        <f t="shared" si="3"/>
        <v>6.1797204060080455</v>
      </c>
      <c r="H25" s="43">
        <f t="shared" si="4"/>
        <v>0.32795571816573649</v>
      </c>
    </row>
    <row r="26" spans="1:15" x14ac:dyDescent="0.2">
      <c r="A26" s="5">
        <v>2</v>
      </c>
      <c r="B26" s="2">
        <v>19.82</v>
      </c>
      <c r="C26" s="14">
        <v>3.18</v>
      </c>
      <c r="D26" s="42">
        <f t="shared" si="0"/>
        <v>2.891718665609659</v>
      </c>
      <c r="E26" s="55">
        <f t="shared" si="1"/>
        <v>0.2882813343903412</v>
      </c>
      <c r="F26" s="42">
        <f t="shared" si="2"/>
        <v>0.2882813343903412</v>
      </c>
      <c r="G26" s="69">
        <f t="shared" si="3"/>
        <v>8.3106127757875722E-2</v>
      </c>
      <c r="H26" s="43">
        <f t="shared" si="4"/>
        <v>9.0654507669918616E-2</v>
      </c>
    </row>
    <row r="27" spans="1:15" x14ac:dyDescent="0.2">
      <c r="A27" s="5">
        <v>4</v>
      </c>
      <c r="B27" s="2">
        <v>17.809999999999999</v>
      </c>
      <c r="C27" s="14">
        <v>2.34</v>
      </c>
      <c r="D27" s="42">
        <f t="shared" si="0"/>
        <v>3.0905604473583708</v>
      </c>
      <c r="E27" s="55">
        <f t="shared" si="1"/>
        <v>-0.75056044735837091</v>
      </c>
      <c r="F27" s="42">
        <f t="shared" si="2"/>
        <v>0.75056044735837091</v>
      </c>
      <c r="G27" s="69">
        <f t="shared" si="3"/>
        <v>0.56334098513879782</v>
      </c>
      <c r="H27" s="43">
        <f t="shared" si="4"/>
        <v>0.32075232793092778</v>
      </c>
    </row>
    <row r="28" spans="1:15" x14ac:dyDescent="0.2">
      <c r="A28" s="5">
        <v>2</v>
      </c>
      <c r="B28" s="2">
        <v>13.37</v>
      </c>
      <c r="C28" s="14">
        <v>2</v>
      </c>
      <c r="D28" s="42">
        <f t="shared" si="0"/>
        <v>2.2937176430415196</v>
      </c>
      <c r="E28" s="55">
        <f t="shared" si="1"/>
        <v>-0.29371764304151959</v>
      </c>
      <c r="F28" s="42">
        <f t="shared" si="2"/>
        <v>0.29371764304151959</v>
      </c>
      <c r="G28" s="69">
        <f t="shared" si="3"/>
        <v>8.6270053833865518E-2</v>
      </c>
      <c r="H28" s="43">
        <f t="shared" si="4"/>
        <v>0.1468588215207598</v>
      </c>
    </row>
    <row r="29" spans="1:15" x14ac:dyDescent="0.2">
      <c r="A29" s="5">
        <v>2</v>
      </c>
      <c r="B29" s="2">
        <v>12.69</v>
      </c>
      <c r="C29" s="14">
        <v>2</v>
      </c>
      <c r="D29" s="42">
        <f t="shared" si="0"/>
        <v>2.2306725739955762</v>
      </c>
      <c r="E29" s="55">
        <f t="shared" si="1"/>
        <v>-0.23067257399557617</v>
      </c>
      <c r="F29" s="42">
        <f t="shared" si="2"/>
        <v>0.23067257399557617</v>
      </c>
      <c r="G29" s="69">
        <f t="shared" si="3"/>
        <v>5.3209836393744561E-2</v>
      </c>
      <c r="H29" s="43">
        <f t="shared" si="4"/>
        <v>0.11533628699778808</v>
      </c>
    </row>
    <row r="30" spans="1:15" x14ac:dyDescent="0.2">
      <c r="A30" s="5">
        <v>2</v>
      </c>
      <c r="B30" s="2">
        <v>21.7</v>
      </c>
      <c r="C30" s="14">
        <v>4.3</v>
      </c>
      <c r="D30" s="42">
        <f t="shared" si="0"/>
        <v>3.0660197388543251</v>
      </c>
      <c r="E30" s="55">
        <f t="shared" si="1"/>
        <v>1.2339802611456747</v>
      </c>
      <c r="F30" s="42">
        <f t="shared" si="2"/>
        <v>1.2339802611456747</v>
      </c>
      <c r="G30" s="69">
        <f t="shared" si="3"/>
        <v>1.5227072848971475</v>
      </c>
      <c r="H30" s="43">
        <f t="shared" si="4"/>
        <v>0.28697215375480811</v>
      </c>
    </row>
    <row r="31" spans="1:15" x14ac:dyDescent="0.2">
      <c r="A31" s="5">
        <v>2</v>
      </c>
      <c r="B31" s="2">
        <v>19.649999999999999</v>
      </c>
      <c r="C31" s="14">
        <v>3</v>
      </c>
      <c r="D31" s="42">
        <f t="shared" si="0"/>
        <v>2.8759573983481728</v>
      </c>
      <c r="E31" s="55">
        <f t="shared" si="1"/>
        <v>0.12404260165182723</v>
      </c>
      <c r="F31" s="42">
        <f t="shared" si="2"/>
        <v>0.12404260165182723</v>
      </c>
      <c r="G31" s="69">
        <f t="shared" si="3"/>
        <v>1.5386567024553892E-2</v>
      </c>
      <c r="H31" s="43">
        <f t="shared" si="4"/>
        <v>4.1347533883942411E-2</v>
      </c>
    </row>
    <row r="32" spans="1:15" x14ac:dyDescent="0.2">
      <c r="A32" s="5">
        <v>2</v>
      </c>
      <c r="B32" s="2">
        <v>9.5500000000000007</v>
      </c>
      <c r="C32" s="14">
        <v>1.45</v>
      </c>
      <c r="D32" s="42">
        <f t="shared" si="0"/>
        <v>1.9395526963422496</v>
      </c>
      <c r="E32" s="55">
        <f t="shared" si="1"/>
        <v>-0.48955269634224963</v>
      </c>
      <c r="F32" s="42">
        <f t="shared" si="2"/>
        <v>0.48955269634224963</v>
      </c>
      <c r="G32" s="69">
        <f t="shared" si="3"/>
        <v>0.23966184249596686</v>
      </c>
      <c r="H32" s="43">
        <f t="shared" si="4"/>
        <v>0.33762254920155149</v>
      </c>
    </row>
    <row r="33" spans="1:8" x14ac:dyDescent="0.2">
      <c r="A33" s="5">
        <v>4</v>
      </c>
      <c r="B33" s="2">
        <v>18.350000000000001</v>
      </c>
      <c r="C33" s="14">
        <v>2.5</v>
      </c>
      <c r="D33" s="42">
        <f t="shared" si="0"/>
        <v>3.1406256492477964</v>
      </c>
      <c r="E33" s="55">
        <f t="shared" si="1"/>
        <v>-0.64062564924779641</v>
      </c>
      <c r="F33" s="42">
        <f t="shared" si="2"/>
        <v>0.64062564924779641</v>
      </c>
      <c r="G33" s="69">
        <f t="shared" si="3"/>
        <v>0.41040122247416067</v>
      </c>
      <c r="H33" s="43">
        <f t="shared" si="4"/>
        <v>0.25625025969911858</v>
      </c>
    </row>
    <row r="34" spans="1:8" x14ac:dyDescent="0.2">
      <c r="A34" s="5">
        <v>2</v>
      </c>
      <c r="B34" s="2">
        <v>15.06</v>
      </c>
      <c r="C34" s="14">
        <v>3</v>
      </c>
      <c r="D34" s="42">
        <f t="shared" si="0"/>
        <v>2.4504031822880554</v>
      </c>
      <c r="E34" s="55">
        <f t="shared" si="1"/>
        <v>0.54959681771194457</v>
      </c>
      <c r="F34" s="42">
        <f t="shared" si="2"/>
        <v>0.54959681771194457</v>
      </c>
      <c r="G34" s="69">
        <f t="shared" si="3"/>
        <v>0.30205666203909642</v>
      </c>
      <c r="H34" s="43">
        <f t="shared" si="4"/>
        <v>0.18319893923731487</v>
      </c>
    </row>
    <row r="35" spans="1:8" x14ac:dyDescent="0.2">
      <c r="A35" s="5">
        <v>4</v>
      </c>
      <c r="B35" s="2">
        <v>20.69</v>
      </c>
      <c r="C35" s="14">
        <v>2.4500000000000002</v>
      </c>
      <c r="D35" s="42">
        <f t="shared" si="0"/>
        <v>3.3575748574353073</v>
      </c>
      <c r="E35" s="55">
        <f t="shared" si="1"/>
        <v>-0.90757485743530708</v>
      </c>
      <c r="F35" s="42">
        <f t="shared" si="2"/>
        <v>0.90757485743530708</v>
      </c>
      <c r="G35" s="69">
        <f t="shared" si="3"/>
        <v>0.82369212184871798</v>
      </c>
      <c r="H35" s="43">
        <f t="shared" si="4"/>
        <v>0.37043871732053346</v>
      </c>
    </row>
    <row r="36" spans="1:8" x14ac:dyDescent="0.2">
      <c r="A36" s="5">
        <v>2</v>
      </c>
      <c r="B36" s="2">
        <v>17.78</v>
      </c>
      <c r="C36" s="14">
        <v>3.27</v>
      </c>
      <c r="D36" s="42">
        <f t="shared" si="0"/>
        <v>2.7025834584718287</v>
      </c>
      <c r="E36" s="55">
        <f t="shared" si="1"/>
        <v>0.56741654152817134</v>
      </c>
      <c r="F36" s="42">
        <f t="shared" si="2"/>
        <v>0.56741654152817134</v>
      </c>
      <c r="G36" s="69">
        <f t="shared" si="3"/>
        <v>0.32196153159979096</v>
      </c>
      <c r="H36" s="43">
        <f t="shared" si="4"/>
        <v>0.17352187814317166</v>
      </c>
    </row>
    <row r="37" spans="1:8" x14ac:dyDescent="0.2">
      <c r="A37" s="5">
        <v>3</v>
      </c>
      <c r="B37" s="2">
        <v>24.06</v>
      </c>
      <c r="C37" s="14">
        <v>3.6</v>
      </c>
      <c r="D37" s="42">
        <f t="shared" si="0"/>
        <v>3.4774210081692685</v>
      </c>
      <c r="E37" s="55">
        <f t="shared" si="1"/>
        <v>0.12257899183073162</v>
      </c>
      <c r="F37" s="42">
        <f t="shared" si="2"/>
        <v>0.12257899183073162</v>
      </c>
      <c r="G37" s="69">
        <f t="shared" si="3"/>
        <v>1.502560923823857E-2</v>
      </c>
      <c r="H37" s="43">
        <f t="shared" si="4"/>
        <v>3.4049719952981006E-2</v>
      </c>
    </row>
    <row r="38" spans="1:8" x14ac:dyDescent="0.2">
      <c r="A38" s="5">
        <v>3</v>
      </c>
      <c r="B38" s="2">
        <v>16.309999999999999</v>
      </c>
      <c r="C38" s="14">
        <v>2</v>
      </c>
      <c r="D38" s="42">
        <f t="shared" si="0"/>
        <v>2.7588926477191791</v>
      </c>
      <c r="E38" s="55">
        <f t="shared" si="1"/>
        <v>-0.75889264771917908</v>
      </c>
      <c r="F38" s="42">
        <f t="shared" si="2"/>
        <v>0.75889264771917908</v>
      </c>
      <c r="G38" s="69">
        <f t="shared" si="3"/>
        <v>0.57591805076222602</v>
      </c>
      <c r="H38" s="43">
        <f t="shared" si="4"/>
        <v>0.37944632385958954</v>
      </c>
    </row>
    <row r="39" spans="1:8" x14ac:dyDescent="0.2">
      <c r="A39" s="5">
        <v>3</v>
      </c>
      <c r="B39" s="2">
        <v>16.93</v>
      </c>
      <c r="C39" s="14">
        <v>3.07</v>
      </c>
      <c r="D39" s="42">
        <f t="shared" si="0"/>
        <v>2.8163749165551861</v>
      </c>
      <c r="E39" s="55">
        <f t="shared" si="1"/>
        <v>0.25362508344481371</v>
      </c>
      <c r="F39" s="42">
        <f t="shared" si="2"/>
        <v>0.25362508344481371</v>
      </c>
      <c r="G39" s="69">
        <f t="shared" si="3"/>
        <v>6.4325682952388719E-2</v>
      </c>
      <c r="H39" s="43">
        <f t="shared" si="4"/>
        <v>8.2614033695379063E-2</v>
      </c>
    </row>
    <row r="40" spans="1:8" x14ac:dyDescent="0.2">
      <c r="A40" s="5">
        <v>3</v>
      </c>
      <c r="B40" s="2">
        <v>18.690000000000001</v>
      </c>
      <c r="C40" s="14">
        <v>2.31</v>
      </c>
      <c r="D40" s="42">
        <f t="shared" si="0"/>
        <v>2.9795503893799813</v>
      </c>
      <c r="E40" s="55">
        <f t="shared" si="1"/>
        <v>-0.66955038937998124</v>
      </c>
      <c r="F40" s="42">
        <f t="shared" si="2"/>
        <v>0.66955038937998124</v>
      </c>
      <c r="G40" s="69">
        <f t="shared" si="3"/>
        <v>0.44829772391888451</v>
      </c>
      <c r="H40" s="43">
        <f t="shared" si="4"/>
        <v>0.28984865341124727</v>
      </c>
    </row>
    <row r="41" spans="1:8" x14ac:dyDescent="0.2">
      <c r="A41" s="5">
        <v>3</v>
      </c>
      <c r="B41" s="2">
        <v>31.27</v>
      </c>
      <c r="C41" s="14">
        <v>5</v>
      </c>
      <c r="D41" s="42">
        <f t="shared" si="0"/>
        <v>4.1458841667299327</v>
      </c>
      <c r="E41" s="55">
        <f t="shared" si="1"/>
        <v>0.85411583327006735</v>
      </c>
      <c r="F41" s="42">
        <f t="shared" si="2"/>
        <v>0.85411583327006735</v>
      </c>
      <c r="G41" s="69">
        <f t="shared" si="3"/>
        <v>0.72951385664262147</v>
      </c>
      <c r="H41" s="43">
        <f t="shared" si="4"/>
        <v>0.17082316665401348</v>
      </c>
    </row>
    <row r="42" spans="1:8" x14ac:dyDescent="0.2">
      <c r="A42" s="5">
        <v>3</v>
      </c>
      <c r="B42" s="2">
        <v>16.04</v>
      </c>
      <c r="C42" s="14">
        <v>2.2400000000000002</v>
      </c>
      <c r="D42" s="42">
        <f t="shared" si="0"/>
        <v>2.733860046774466</v>
      </c>
      <c r="E42" s="55">
        <f t="shared" si="1"/>
        <v>-0.49386004677446582</v>
      </c>
      <c r="F42" s="42">
        <f t="shared" si="2"/>
        <v>0.49386004677446582</v>
      </c>
      <c r="G42" s="69">
        <f t="shared" si="3"/>
        <v>0.24389774580007756</v>
      </c>
      <c r="H42" s="43">
        <f t="shared" si="4"/>
        <v>0.22047323516717221</v>
      </c>
    </row>
    <row r="43" spans="1:8" x14ac:dyDescent="0.2">
      <c r="A43" s="5">
        <v>2</v>
      </c>
      <c r="B43" s="2">
        <v>17.46</v>
      </c>
      <c r="C43" s="14">
        <v>2.54</v>
      </c>
      <c r="D43" s="42">
        <f t="shared" si="0"/>
        <v>2.6729151906855027</v>
      </c>
      <c r="E43" s="55">
        <f t="shared" si="1"/>
        <v>-0.13291519068550262</v>
      </c>
      <c r="F43" s="42">
        <f t="shared" si="2"/>
        <v>0.13291519068550262</v>
      </c>
      <c r="G43" s="69">
        <f t="shared" si="3"/>
        <v>1.766644791496352E-2</v>
      </c>
      <c r="H43" s="43">
        <f t="shared" si="4"/>
        <v>5.2328815230512839E-2</v>
      </c>
    </row>
    <row r="44" spans="1:8" x14ac:dyDescent="0.2">
      <c r="A44" s="5">
        <v>2</v>
      </c>
      <c r="B44" s="2">
        <v>13.94</v>
      </c>
      <c r="C44" s="14">
        <v>3.06</v>
      </c>
      <c r="D44" s="42">
        <f t="shared" si="0"/>
        <v>2.3465642450359132</v>
      </c>
      <c r="E44" s="55">
        <f t="shared" si="1"/>
        <v>0.71343575496408684</v>
      </c>
      <c r="F44" s="42">
        <f t="shared" si="2"/>
        <v>0.71343575496408684</v>
      </c>
      <c r="G44" s="69">
        <f t="shared" si="3"/>
        <v>0.50899057646117651</v>
      </c>
      <c r="H44" s="43">
        <f t="shared" si="4"/>
        <v>0.23314893953074733</v>
      </c>
    </row>
    <row r="45" spans="1:8" x14ac:dyDescent="0.2">
      <c r="A45" s="5">
        <v>2</v>
      </c>
      <c r="B45" s="2">
        <v>9.68</v>
      </c>
      <c r="C45" s="14">
        <v>1.32</v>
      </c>
      <c r="D45" s="42">
        <f t="shared" si="0"/>
        <v>1.9516054301304449</v>
      </c>
      <c r="E45" s="55">
        <f t="shared" si="1"/>
        <v>-0.63160543013044479</v>
      </c>
      <c r="F45" s="42">
        <f t="shared" si="2"/>
        <v>0.63160543013044479</v>
      </c>
      <c r="G45" s="69">
        <f t="shared" si="3"/>
        <v>0.39892541937026416</v>
      </c>
      <c r="H45" s="43">
        <f t="shared" si="4"/>
        <v>0.4784889622200339</v>
      </c>
    </row>
    <row r="46" spans="1:8" x14ac:dyDescent="0.2">
      <c r="A46" s="5">
        <v>4</v>
      </c>
      <c r="B46" s="2">
        <v>30.4</v>
      </c>
      <c r="C46" s="14">
        <v>5.6</v>
      </c>
      <c r="D46" s="42">
        <f t="shared" si="0"/>
        <v>4.2578213580766455</v>
      </c>
      <c r="E46" s="55">
        <f t="shared" si="1"/>
        <v>1.3421786419233541</v>
      </c>
      <c r="F46" s="42">
        <f t="shared" si="2"/>
        <v>1.3421786419233541</v>
      </c>
      <c r="G46" s="69">
        <f t="shared" si="3"/>
        <v>1.8014435068352193</v>
      </c>
      <c r="H46" s="43">
        <f t="shared" si="4"/>
        <v>0.23967475748631326</v>
      </c>
    </row>
    <row r="47" spans="1:8" x14ac:dyDescent="0.2">
      <c r="A47" s="5">
        <v>2</v>
      </c>
      <c r="B47" s="2">
        <v>18.29</v>
      </c>
      <c r="C47" s="14">
        <v>3</v>
      </c>
      <c r="D47" s="42">
        <f t="shared" si="0"/>
        <v>2.7498672602562859</v>
      </c>
      <c r="E47" s="55">
        <f t="shared" si="1"/>
        <v>0.25013273974371408</v>
      </c>
      <c r="F47" s="42">
        <f t="shared" si="2"/>
        <v>0.25013273974371408</v>
      </c>
      <c r="G47" s="69">
        <f t="shared" si="3"/>
        <v>6.2566387491696601E-2</v>
      </c>
      <c r="H47" s="43">
        <f t="shared" si="4"/>
        <v>8.3377579914571356E-2</v>
      </c>
    </row>
    <row r="48" spans="1:8" x14ac:dyDescent="0.2">
      <c r="A48" s="5">
        <v>2</v>
      </c>
      <c r="B48" s="2">
        <v>22.23</v>
      </c>
      <c r="C48" s="14">
        <v>5</v>
      </c>
      <c r="D48" s="42">
        <f t="shared" si="0"/>
        <v>3.1151578073754287</v>
      </c>
      <c r="E48" s="55">
        <f t="shared" si="1"/>
        <v>1.8848421926245713</v>
      </c>
      <c r="F48" s="42">
        <f t="shared" si="2"/>
        <v>1.8848421926245713</v>
      </c>
      <c r="G48" s="69">
        <f t="shared" si="3"/>
        <v>3.5526300910978015</v>
      </c>
      <c r="H48" s="43">
        <f t="shared" si="4"/>
        <v>0.37696843852491424</v>
      </c>
    </row>
    <row r="49" spans="1:8" x14ac:dyDescent="0.2">
      <c r="A49" s="5">
        <v>4</v>
      </c>
      <c r="B49" s="2">
        <v>32.4</v>
      </c>
      <c r="C49" s="14">
        <v>6</v>
      </c>
      <c r="D49" s="42">
        <f t="shared" si="0"/>
        <v>4.4432480317411844</v>
      </c>
      <c r="E49" s="55">
        <f t="shared" si="1"/>
        <v>1.5567519682588156</v>
      </c>
      <c r="F49" s="42">
        <f t="shared" si="2"/>
        <v>1.5567519682588156</v>
      </c>
      <c r="G49" s="69">
        <f t="shared" si="3"/>
        <v>2.4234766906776963</v>
      </c>
      <c r="H49" s="43">
        <f t="shared" si="4"/>
        <v>0.25945866137646928</v>
      </c>
    </row>
    <row r="50" spans="1:8" x14ac:dyDescent="0.2">
      <c r="A50" s="5">
        <v>3</v>
      </c>
      <c r="B50" s="2">
        <v>28.55</v>
      </c>
      <c r="C50" s="14">
        <v>2.0499999999999998</v>
      </c>
      <c r="D50" s="42">
        <f t="shared" si="0"/>
        <v>3.8937038905461594</v>
      </c>
      <c r="E50" s="55">
        <f t="shared" si="1"/>
        <v>-1.8437038905461596</v>
      </c>
      <c r="F50" s="42">
        <f t="shared" si="2"/>
        <v>1.8437038905461596</v>
      </c>
      <c r="G50" s="69">
        <f t="shared" si="3"/>
        <v>3.3992440360150451</v>
      </c>
      <c r="H50" s="43">
        <f t="shared" si="4"/>
        <v>0.89936775148593162</v>
      </c>
    </row>
    <row r="51" spans="1:8" x14ac:dyDescent="0.2">
      <c r="A51" s="5">
        <v>2</v>
      </c>
      <c r="B51" s="2">
        <v>18.04</v>
      </c>
      <c r="C51" s="14">
        <v>3</v>
      </c>
      <c r="D51" s="42">
        <f t="shared" si="0"/>
        <v>2.7266889260482188</v>
      </c>
      <c r="E51" s="55">
        <f t="shared" si="1"/>
        <v>0.27331107395178122</v>
      </c>
      <c r="F51" s="42">
        <f t="shared" si="2"/>
        <v>0.27331107395178122</v>
      </c>
      <c r="G51" s="69">
        <f t="shared" si="3"/>
        <v>7.4698943144676025E-2</v>
      </c>
      <c r="H51" s="43">
        <f t="shared" si="4"/>
        <v>9.1103691317260413E-2</v>
      </c>
    </row>
    <row r="52" spans="1:8" x14ac:dyDescent="0.2">
      <c r="A52" s="5">
        <v>2</v>
      </c>
      <c r="B52" s="2">
        <v>12.54</v>
      </c>
      <c r="C52" s="14">
        <v>2.5</v>
      </c>
      <c r="D52" s="42">
        <f t="shared" si="0"/>
        <v>2.2167655734707354</v>
      </c>
      <c r="E52" s="55">
        <f t="shared" si="1"/>
        <v>0.28323442652926456</v>
      </c>
      <c r="F52" s="42">
        <f t="shared" si="2"/>
        <v>0.28323442652926456</v>
      </c>
      <c r="G52" s="69">
        <f t="shared" si="3"/>
        <v>8.0221740371361358E-2</v>
      </c>
      <c r="H52" s="43">
        <f t="shared" si="4"/>
        <v>0.11329377061170583</v>
      </c>
    </row>
    <row r="53" spans="1:8" x14ac:dyDescent="0.2">
      <c r="A53" s="5">
        <v>2</v>
      </c>
      <c r="B53" s="2">
        <v>10.29</v>
      </c>
      <c r="C53" s="14">
        <v>2.6</v>
      </c>
      <c r="D53" s="42">
        <f t="shared" si="0"/>
        <v>2.0081605655981289</v>
      </c>
      <c r="E53" s="55">
        <f t="shared" si="1"/>
        <v>0.59183943440187115</v>
      </c>
      <c r="F53" s="42">
        <f t="shared" si="2"/>
        <v>0.59183943440187115</v>
      </c>
      <c r="G53" s="69">
        <f t="shared" si="3"/>
        <v>0.35027391611312675</v>
      </c>
      <c r="H53" s="43">
        <f t="shared" si="4"/>
        <v>0.22763055169302734</v>
      </c>
    </row>
    <row r="54" spans="1:8" x14ac:dyDescent="0.2">
      <c r="A54" s="5">
        <v>4</v>
      </c>
      <c r="B54" s="2">
        <v>34.81</v>
      </c>
      <c r="C54" s="14">
        <v>5.2</v>
      </c>
      <c r="D54" s="42">
        <f t="shared" si="0"/>
        <v>4.6666871735069542</v>
      </c>
      <c r="E54" s="55">
        <f t="shared" si="1"/>
        <v>0.53331282649304601</v>
      </c>
      <c r="F54" s="42">
        <f t="shared" si="2"/>
        <v>0.53331282649304601</v>
      </c>
      <c r="G54" s="69">
        <f t="shared" si="3"/>
        <v>0.28442257090200179</v>
      </c>
      <c r="H54" s="43">
        <f t="shared" si="4"/>
        <v>0.10256015894097038</v>
      </c>
    </row>
    <row r="55" spans="1:8" x14ac:dyDescent="0.2">
      <c r="A55" s="5">
        <v>2</v>
      </c>
      <c r="B55" s="2">
        <v>9.94</v>
      </c>
      <c r="C55" s="14">
        <v>1.56</v>
      </c>
      <c r="D55" s="42">
        <f t="shared" si="0"/>
        <v>1.9757108977068347</v>
      </c>
      <c r="E55" s="55">
        <f t="shared" si="1"/>
        <v>-0.41571089770683467</v>
      </c>
      <c r="F55" s="42">
        <f t="shared" si="2"/>
        <v>0.41571089770683467</v>
      </c>
      <c r="G55" s="69">
        <f t="shared" si="3"/>
        <v>0.17281555047222236</v>
      </c>
      <c r="H55" s="43">
        <f t="shared" si="4"/>
        <v>0.26648134468386836</v>
      </c>
    </row>
    <row r="56" spans="1:8" x14ac:dyDescent="0.2">
      <c r="A56" s="5">
        <v>4</v>
      </c>
      <c r="B56" s="2">
        <v>25.56</v>
      </c>
      <c r="C56" s="14">
        <v>4.34</v>
      </c>
      <c r="D56" s="42">
        <f t="shared" si="0"/>
        <v>3.8090888078084602</v>
      </c>
      <c r="E56" s="55">
        <f t="shared" si="1"/>
        <v>0.5309111921915397</v>
      </c>
      <c r="F56" s="42">
        <f t="shared" si="2"/>
        <v>0.5309111921915397</v>
      </c>
      <c r="G56" s="69">
        <f t="shared" si="3"/>
        <v>0.28186669399424202</v>
      </c>
      <c r="H56" s="43">
        <f t="shared" si="4"/>
        <v>0.12232976778606906</v>
      </c>
    </row>
    <row r="57" spans="1:8" x14ac:dyDescent="0.2">
      <c r="A57" s="5">
        <v>2</v>
      </c>
      <c r="B57" s="2">
        <v>19.489999999999998</v>
      </c>
      <c r="C57" s="14">
        <v>3.51</v>
      </c>
      <c r="D57" s="42">
        <f t="shared" si="0"/>
        <v>2.8611232644550095</v>
      </c>
      <c r="E57" s="55">
        <f t="shared" si="1"/>
        <v>0.64887673554499026</v>
      </c>
      <c r="F57" s="42">
        <f t="shared" si="2"/>
        <v>0.64887673554499026</v>
      </c>
      <c r="G57" s="69">
        <f t="shared" si="3"/>
        <v>0.42104101793152321</v>
      </c>
      <c r="H57" s="43">
        <f t="shared" si="4"/>
        <v>0.18486516682193455</v>
      </c>
    </row>
    <row r="58" spans="1:8" x14ac:dyDescent="0.2">
      <c r="A58" s="5">
        <v>4</v>
      </c>
      <c r="B58" s="2">
        <v>38.01</v>
      </c>
      <c r="C58" s="14">
        <v>3</v>
      </c>
      <c r="D58" s="42">
        <f t="shared" si="0"/>
        <v>4.9633698513702171</v>
      </c>
      <c r="E58" s="55">
        <f t="shared" si="1"/>
        <v>-1.9633698513702171</v>
      </c>
      <c r="F58" s="42">
        <f t="shared" si="2"/>
        <v>1.9633698513702171</v>
      </c>
      <c r="G58" s="69">
        <f t="shared" si="3"/>
        <v>3.8548211732695083</v>
      </c>
      <c r="H58" s="43">
        <f t="shared" si="4"/>
        <v>0.65445661712340575</v>
      </c>
    </row>
    <row r="59" spans="1:8" x14ac:dyDescent="0.2">
      <c r="A59" s="5">
        <v>2</v>
      </c>
      <c r="B59" s="2">
        <v>26.41</v>
      </c>
      <c r="C59" s="14">
        <v>1.5</v>
      </c>
      <c r="D59" s="42">
        <f t="shared" si="0"/>
        <v>3.5026995553343152</v>
      </c>
      <c r="E59" s="55">
        <f t="shared" si="1"/>
        <v>-2.0026995553343152</v>
      </c>
      <c r="F59" s="42">
        <f t="shared" si="2"/>
        <v>2.0026995553343152</v>
      </c>
      <c r="G59" s="69">
        <f t="shared" si="3"/>
        <v>4.0108055089362642</v>
      </c>
      <c r="H59" s="43">
        <f t="shared" si="4"/>
        <v>1.3351330368895435</v>
      </c>
    </row>
    <row r="60" spans="1:8" x14ac:dyDescent="0.2">
      <c r="A60" s="5">
        <v>2</v>
      </c>
      <c r="B60" s="2">
        <v>11.24</v>
      </c>
      <c r="C60" s="14">
        <v>1.76</v>
      </c>
      <c r="D60" s="42">
        <f t="shared" si="0"/>
        <v>2.0962382355887854</v>
      </c>
      <c r="E60" s="55">
        <f t="shared" si="1"/>
        <v>-0.33623823558878541</v>
      </c>
      <c r="F60" s="42">
        <f t="shared" si="2"/>
        <v>0.33623823558878541</v>
      </c>
      <c r="G60" s="69">
        <f t="shared" si="3"/>
        <v>0.11305615107185955</v>
      </c>
      <c r="H60" s="43">
        <f t="shared" si="4"/>
        <v>0.19104445203908263</v>
      </c>
    </row>
    <row r="61" spans="1:8" x14ac:dyDescent="0.2">
      <c r="A61" s="5">
        <v>4</v>
      </c>
      <c r="B61" s="2">
        <v>48.27</v>
      </c>
      <c r="C61" s="14">
        <v>6.73</v>
      </c>
      <c r="D61" s="42">
        <f t="shared" si="0"/>
        <v>5.914608687269304</v>
      </c>
      <c r="E61" s="55">
        <f t="shared" si="1"/>
        <v>0.81539131273069643</v>
      </c>
      <c r="F61" s="42">
        <f t="shared" si="2"/>
        <v>0.81539131273069643</v>
      </c>
      <c r="G61" s="69">
        <f t="shared" si="3"/>
        <v>0.66486299287668837</v>
      </c>
      <c r="H61" s="43">
        <f t="shared" si="4"/>
        <v>0.12115769877127733</v>
      </c>
    </row>
    <row r="62" spans="1:8" x14ac:dyDescent="0.2">
      <c r="A62" s="5">
        <v>2</v>
      </c>
      <c r="B62" s="2">
        <v>20.29</v>
      </c>
      <c r="C62" s="14">
        <v>3.21</v>
      </c>
      <c r="D62" s="42">
        <f t="shared" si="0"/>
        <v>2.9352939339208253</v>
      </c>
      <c r="E62" s="55">
        <f t="shared" si="1"/>
        <v>0.27470606607917469</v>
      </c>
      <c r="F62" s="42">
        <f t="shared" si="2"/>
        <v>0.27470606607917469</v>
      </c>
      <c r="G62" s="69">
        <f t="shared" si="3"/>
        <v>7.5463422740695896E-2</v>
      </c>
      <c r="H62" s="43">
        <f t="shared" si="4"/>
        <v>8.5578213731830124E-2</v>
      </c>
    </row>
    <row r="63" spans="1:8" x14ac:dyDescent="0.2">
      <c r="A63" s="5">
        <v>2</v>
      </c>
      <c r="B63" s="2">
        <v>13.81</v>
      </c>
      <c r="C63" s="14">
        <v>2</v>
      </c>
      <c r="D63" s="42">
        <f t="shared" si="0"/>
        <v>2.3345115112477184</v>
      </c>
      <c r="E63" s="55">
        <f t="shared" si="1"/>
        <v>-0.33451151124771838</v>
      </c>
      <c r="F63" s="42">
        <f t="shared" si="2"/>
        <v>0.33451151124771838</v>
      </c>
      <c r="G63" s="69">
        <f t="shared" si="3"/>
        <v>0.11189795115723242</v>
      </c>
      <c r="H63" s="43">
        <f t="shared" si="4"/>
        <v>0.16725575562385919</v>
      </c>
    </row>
    <row r="64" spans="1:8" x14ac:dyDescent="0.2">
      <c r="A64" s="5">
        <v>2</v>
      </c>
      <c r="B64" s="2">
        <v>11.02</v>
      </c>
      <c r="C64" s="14">
        <v>1.98</v>
      </c>
      <c r="D64" s="42">
        <f t="shared" si="0"/>
        <v>2.0758413014856858</v>
      </c>
      <c r="E64" s="55">
        <f t="shared" si="1"/>
        <v>-9.5841301485685815E-2</v>
      </c>
      <c r="F64" s="42">
        <f t="shared" si="2"/>
        <v>9.5841301485685815E-2</v>
      </c>
      <c r="G64" s="69">
        <f t="shared" si="3"/>
        <v>9.1855550704701226E-3</v>
      </c>
      <c r="H64" s="43">
        <f t="shared" si="4"/>
        <v>4.8404697720043341E-2</v>
      </c>
    </row>
    <row r="65" spans="1:8" x14ac:dyDescent="0.2">
      <c r="A65" s="5">
        <v>4</v>
      </c>
      <c r="B65" s="2">
        <v>18.29</v>
      </c>
      <c r="C65" s="14">
        <v>3.76</v>
      </c>
      <c r="D65" s="42">
        <f t="shared" si="0"/>
        <v>3.13506284903786</v>
      </c>
      <c r="E65" s="55">
        <f t="shared" si="1"/>
        <v>0.62493715096213975</v>
      </c>
      <c r="F65" s="42">
        <f t="shared" si="2"/>
        <v>0.62493715096213975</v>
      </c>
      <c r="G65" s="69">
        <f t="shared" si="3"/>
        <v>0.39054644265267624</v>
      </c>
      <c r="H65" s="43">
        <f t="shared" si="4"/>
        <v>0.16620668908567549</v>
      </c>
    </row>
    <row r="66" spans="1:8" x14ac:dyDescent="0.2">
      <c r="A66" s="5">
        <v>3</v>
      </c>
      <c r="B66" s="2">
        <v>17.59</v>
      </c>
      <c r="C66" s="14">
        <v>2.64</v>
      </c>
      <c r="D66" s="42">
        <f t="shared" ref="D66:D129" si="5">$L$9+$M$9*A66+$N$9*B66</f>
        <v>2.8775657188644841</v>
      </c>
      <c r="E66" s="55">
        <f t="shared" si="1"/>
        <v>-0.23756571886448397</v>
      </c>
      <c r="F66" s="42">
        <f t="shared" si="2"/>
        <v>0.23756571886448397</v>
      </c>
      <c r="G66" s="69">
        <f t="shared" si="3"/>
        <v>5.6437470779599035E-2</v>
      </c>
      <c r="H66" s="43">
        <f t="shared" si="4"/>
        <v>8.9987014721395434E-2</v>
      </c>
    </row>
    <row r="67" spans="1:8" x14ac:dyDescent="0.2">
      <c r="A67" s="5">
        <v>3</v>
      </c>
      <c r="B67" s="2">
        <v>20.079999999999998</v>
      </c>
      <c r="C67" s="14">
        <v>3.15</v>
      </c>
      <c r="D67" s="42">
        <f t="shared" si="5"/>
        <v>3.1084219275768357</v>
      </c>
      <c r="E67" s="55">
        <f t="shared" ref="E67:E130" si="6">C67-D67</f>
        <v>4.1578072423164247E-2</v>
      </c>
      <c r="F67" s="42">
        <f t="shared" ref="F67:F130" si="7">ABS(E67)</f>
        <v>4.1578072423164247E-2</v>
      </c>
      <c r="G67" s="69">
        <f t="shared" ref="G67:G130" si="8">E67^2</f>
        <v>1.7287361064258914E-3</v>
      </c>
      <c r="H67" s="43">
        <f t="shared" ref="H67:H130" si="9">F67/C67</f>
        <v>1.3199388070845794E-2</v>
      </c>
    </row>
    <row r="68" spans="1:8" x14ac:dyDescent="0.2">
      <c r="A68" s="5">
        <v>2</v>
      </c>
      <c r="B68" s="2">
        <v>16.45</v>
      </c>
      <c r="C68" s="14">
        <v>2.4700000000000002</v>
      </c>
      <c r="D68" s="42">
        <f t="shared" si="5"/>
        <v>2.5792747204849098</v>
      </c>
      <c r="E68" s="55">
        <f t="shared" si="6"/>
        <v>-0.1092747204849096</v>
      </c>
      <c r="F68" s="42">
        <f t="shared" si="7"/>
        <v>0.1092747204849096</v>
      </c>
      <c r="G68" s="69">
        <f t="shared" si="8"/>
        <v>1.1940964537055123E-2</v>
      </c>
      <c r="H68" s="43">
        <f t="shared" si="9"/>
        <v>4.4240777524254898E-2</v>
      </c>
    </row>
    <row r="69" spans="1:8" x14ac:dyDescent="0.2">
      <c r="A69" s="5">
        <v>1</v>
      </c>
      <c r="B69" s="2">
        <v>3.07</v>
      </c>
      <c r="C69" s="14">
        <v>1</v>
      </c>
      <c r="D69" s="42">
        <f t="shared" si="5"/>
        <v>1.1461724792783556</v>
      </c>
      <c r="E69" s="55">
        <f t="shared" si="6"/>
        <v>-0.14617247927835564</v>
      </c>
      <c r="F69" s="42">
        <f t="shared" si="7"/>
        <v>0.14617247927835564</v>
      </c>
      <c r="G69" s="69">
        <f t="shared" si="8"/>
        <v>2.1366393698381309E-2</v>
      </c>
      <c r="H69" s="43">
        <f t="shared" si="9"/>
        <v>0.14617247927835564</v>
      </c>
    </row>
    <row r="70" spans="1:8" x14ac:dyDescent="0.2">
      <c r="A70" s="5">
        <v>2</v>
      </c>
      <c r="B70" s="2">
        <v>20.23</v>
      </c>
      <c r="C70" s="14">
        <v>2.0099999999999998</v>
      </c>
      <c r="D70" s="42">
        <f t="shared" si="5"/>
        <v>2.9297311337108893</v>
      </c>
      <c r="E70" s="55">
        <f t="shared" si="6"/>
        <v>-0.91973113371088955</v>
      </c>
      <c r="F70" s="42">
        <f t="shared" si="7"/>
        <v>0.91973113371088955</v>
      </c>
      <c r="G70" s="69">
        <f t="shared" si="8"/>
        <v>0.84590535831711822</v>
      </c>
      <c r="H70" s="43">
        <f t="shared" si="9"/>
        <v>0.45757767846312919</v>
      </c>
    </row>
    <row r="71" spans="1:8" x14ac:dyDescent="0.2">
      <c r="A71" s="5">
        <v>2</v>
      </c>
      <c r="B71" s="2">
        <v>15.01</v>
      </c>
      <c r="C71" s="14">
        <v>2.09</v>
      </c>
      <c r="D71" s="42">
        <f t="shared" si="5"/>
        <v>2.445767515446442</v>
      </c>
      <c r="E71" s="55">
        <f t="shared" si="6"/>
        <v>-0.35576751544644214</v>
      </c>
      <c r="F71" s="42">
        <f t="shared" si="7"/>
        <v>0.35576751544644214</v>
      </c>
      <c r="G71" s="69">
        <f t="shared" si="8"/>
        <v>0.12657052504693445</v>
      </c>
      <c r="H71" s="43">
        <f t="shared" si="9"/>
        <v>0.17022369160116849</v>
      </c>
    </row>
    <row r="72" spans="1:8" x14ac:dyDescent="0.2">
      <c r="A72" s="5">
        <v>2</v>
      </c>
      <c r="B72" s="2">
        <v>12.02</v>
      </c>
      <c r="C72" s="14">
        <v>1.97</v>
      </c>
      <c r="D72" s="42">
        <f t="shared" si="5"/>
        <v>2.1685546383179557</v>
      </c>
      <c r="E72" s="55">
        <f t="shared" si="6"/>
        <v>-0.19855463831795572</v>
      </c>
      <c r="F72" s="42">
        <f t="shared" si="7"/>
        <v>0.19855463831795572</v>
      </c>
      <c r="G72" s="69">
        <f t="shared" si="8"/>
        <v>3.9423944397574212E-2</v>
      </c>
      <c r="H72" s="43">
        <f t="shared" si="9"/>
        <v>0.10078915650657651</v>
      </c>
    </row>
    <row r="73" spans="1:8" x14ac:dyDescent="0.2">
      <c r="A73" s="5">
        <v>3</v>
      </c>
      <c r="B73" s="2">
        <v>17.07</v>
      </c>
      <c r="C73" s="14">
        <v>3</v>
      </c>
      <c r="D73" s="42">
        <f t="shared" si="5"/>
        <v>2.8293547837117039</v>
      </c>
      <c r="E73" s="55">
        <f t="shared" si="6"/>
        <v>0.1706452162882961</v>
      </c>
      <c r="F73" s="42">
        <f t="shared" si="7"/>
        <v>0.1706452162882961</v>
      </c>
      <c r="G73" s="69">
        <f t="shared" si="8"/>
        <v>2.9119789842079354E-2</v>
      </c>
      <c r="H73" s="43">
        <f t="shared" si="9"/>
        <v>5.6881738762765366E-2</v>
      </c>
    </row>
    <row r="74" spans="1:8" x14ac:dyDescent="0.2">
      <c r="A74" s="5">
        <v>2</v>
      </c>
      <c r="B74" s="2">
        <v>26.86</v>
      </c>
      <c r="C74" s="14">
        <v>3.14</v>
      </c>
      <c r="D74" s="42">
        <f t="shared" si="5"/>
        <v>3.544420556908837</v>
      </c>
      <c r="E74" s="55">
        <f t="shared" si="6"/>
        <v>-0.40442055690883683</v>
      </c>
      <c r="F74" s="42">
        <f t="shared" si="7"/>
        <v>0.40442055690883683</v>
      </c>
      <c r="G74" s="69">
        <f t="shared" si="8"/>
        <v>0.16355598685045372</v>
      </c>
      <c r="H74" s="43">
        <f t="shared" si="9"/>
        <v>0.12879635570345122</v>
      </c>
    </row>
    <row r="75" spans="1:8" x14ac:dyDescent="0.2">
      <c r="A75" s="5">
        <v>2</v>
      </c>
      <c r="B75" s="2">
        <v>25.28</v>
      </c>
      <c r="C75" s="14">
        <v>5</v>
      </c>
      <c r="D75" s="42">
        <f t="shared" si="5"/>
        <v>3.3979334847138505</v>
      </c>
      <c r="E75" s="55">
        <f t="shared" si="6"/>
        <v>1.6020665152861495</v>
      </c>
      <c r="F75" s="42">
        <f t="shared" si="7"/>
        <v>1.6020665152861495</v>
      </c>
      <c r="G75" s="69">
        <f t="shared" si="8"/>
        <v>2.5666171194011063</v>
      </c>
      <c r="H75" s="43">
        <f t="shared" si="9"/>
        <v>0.32041330305722993</v>
      </c>
    </row>
    <row r="76" spans="1:8" x14ac:dyDescent="0.2">
      <c r="A76" s="5">
        <v>2</v>
      </c>
      <c r="B76" s="2">
        <v>14.73</v>
      </c>
      <c r="C76" s="14">
        <v>2.2000000000000002</v>
      </c>
      <c r="D76" s="42">
        <f t="shared" si="5"/>
        <v>2.4198077811334064</v>
      </c>
      <c r="E76" s="55">
        <f t="shared" si="6"/>
        <v>-0.21980778113340627</v>
      </c>
      <c r="F76" s="42">
        <f t="shared" si="7"/>
        <v>0.21980778113340627</v>
      </c>
      <c r="G76" s="69">
        <f t="shared" si="8"/>
        <v>4.831546064679143E-2</v>
      </c>
      <c r="H76" s="43">
        <f t="shared" si="9"/>
        <v>9.9912627787911934E-2</v>
      </c>
    </row>
    <row r="77" spans="1:8" x14ac:dyDescent="0.2">
      <c r="A77" s="5">
        <v>2</v>
      </c>
      <c r="B77" s="2">
        <v>10.51</v>
      </c>
      <c r="C77" s="14">
        <v>1.25</v>
      </c>
      <c r="D77" s="42">
        <f t="shared" si="5"/>
        <v>2.0285574997012286</v>
      </c>
      <c r="E77" s="55">
        <f t="shared" si="6"/>
        <v>-0.77855749970122856</v>
      </c>
      <c r="F77" s="42">
        <f t="shared" si="7"/>
        <v>0.77855749970122856</v>
      </c>
      <c r="G77" s="69">
        <f t="shared" si="8"/>
        <v>0.60615178034102846</v>
      </c>
      <c r="H77" s="43">
        <f t="shared" si="9"/>
        <v>0.62284599976098287</v>
      </c>
    </row>
    <row r="78" spans="1:8" x14ac:dyDescent="0.2">
      <c r="A78" s="5">
        <v>2</v>
      </c>
      <c r="B78" s="2">
        <v>17.920000000000002</v>
      </c>
      <c r="C78" s="14">
        <v>3.08</v>
      </c>
      <c r="D78" s="42">
        <f t="shared" si="5"/>
        <v>2.7155633256283465</v>
      </c>
      <c r="E78" s="55">
        <f t="shared" si="6"/>
        <v>0.36443667437165361</v>
      </c>
      <c r="F78" s="42">
        <f t="shared" si="7"/>
        <v>0.36443667437165361</v>
      </c>
      <c r="G78" s="69">
        <f t="shared" si="8"/>
        <v>0.1328140896270707</v>
      </c>
      <c r="H78" s="43">
        <f t="shared" si="9"/>
        <v>0.11832359557521221</v>
      </c>
    </row>
    <row r="79" spans="1:8" x14ac:dyDescent="0.2">
      <c r="A79" s="5">
        <v>4</v>
      </c>
      <c r="B79" s="2">
        <v>27.2</v>
      </c>
      <c r="C79" s="14">
        <v>4</v>
      </c>
      <c r="D79" s="42">
        <f t="shared" si="5"/>
        <v>3.9611386802133821</v>
      </c>
      <c r="E79" s="55">
        <f t="shared" si="6"/>
        <v>3.8861319786617887E-2</v>
      </c>
      <c r="F79" s="42">
        <f t="shared" si="7"/>
        <v>3.8861319786617887E-2</v>
      </c>
      <c r="G79" s="69">
        <f t="shared" si="8"/>
        <v>1.5102021755577788E-3</v>
      </c>
      <c r="H79" s="43">
        <f t="shared" si="9"/>
        <v>9.7153299466544718E-3</v>
      </c>
    </row>
    <row r="80" spans="1:8" x14ac:dyDescent="0.2">
      <c r="A80" s="5">
        <v>2</v>
      </c>
      <c r="B80" s="2">
        <v>22.76</v>
      </c>
      <c r="C80" s="14">
        <v>3</v>
      </c>
      <c r="D80" s="42">
        <f t="shared" si="5"/>
        <v>3.1642958758965314</v>
      </c>
      <c r="E80" s="55">
        <f t="shared" si="6"/>
        <v>-0.16429587589653138</v>
      </c>
      <c r="F80" s="42">
        <f t="shared" si="7"/>
        <v>0.16429587589653138</v>
      </c>
      <c r="G80" s="69">
        <f t="shared" si="8"/>
        <v>2.6993134836608441E-2</v>
      </c>
      <c r="H80" s="43">
        <f t="shared" si="9"/>
        <v>5.4765291965510464E-2</v>
      </c>
    </row>
    <row r="81" spans="1:8" x14ac:dyDescent="0.2">
      <c r="A81" s="5">
        <v>2</v>
      </c>
      <c r="B81" s="2">
        <v>17.29</v>
      </c>
      <c r="C81" s="14">
        <v>2.71</v>
      </c>
      <c r="D81" s="42">
        <f t="shared" si="5"/>
        <v>2.6571539234240165</v>
      </c>
      <c r="E81" s="55">
        <f t="shared" si="6"/>
        <v>5.2846076575983503E-2</v>
      </c>
      <c r="F81" s="42">
        <f t="shared" si="7"/>
        <v>5.2846076575983503E-2</v>
      </c>
      <c r="G81" s="69">
        <f t="shared" si="8"/>
        <v>2.7927078094747123E-3</v>
      </c>
      <c r="H81" s="43">
        <f t="shared" si="9"/>
        <v>1.9500397260510519E-2</v>
      </c>
    </row>
    <row r="82" spans="1:8" x14ac:dyDescent="0.2">
      <c r="A82" s="5">
        <v>2</v>
      </c>
      <c r="B82" s="2">
        <v>19.440000000000001</v>
      </c>
      <c r="C82" s="14">
        <v>3</v>
      </c>
      <c r="D82" s="42">
        <f t="shared" si="5"/>
        <v>2.8564875976133965</v>
      </c>
      <c r="E82" s="55">
        <f t="shared" si="6"/>
        <v>0.14351240238660345</v>
      </c>
      <c r="F82" s="42">
        <f t="shared" si="7"/>
        <v>0.14351240238660345</v>
      </c>
      <c r="G82" s="69">
        <f t="shared" si="8"/>
        <v>2.0595809638774384E-2</v>
      </c>
      <c r="H82" s="43">
        <f t="shared" si="9"/>
        <v>4.7837467462201154E-2</v>
      </c>
    </row>
    <row r="83" spans="1:8" x14ac:dyDescent="0.2">
      <c r="A83" s="5">
        <v>2</v>
      </c>
      <c r="B83" s="2">
        <v>16.66</v>
      </c>
      <c r="C83" s="14">
        <v>3.4</v>
      </c>
      <c r="D83" s="42">
        <f t="shared" si="5"/>
        <v>2.5987445212196869</v>
      </c>
      <c r="E83" s="55">
        <f t="shared" si="6"/>
        <v>0.801255478780313</v>
      </c>
      <c r="F83" s="42">
        <f t="shared" si="7"/>
        <v>0.801255478780313</v>
      </c>
      <c r="G83" s="69">
        <f t="shared" si="8"/>
        <v>0.6420103422754686</v>
      </c>
      <c r="H83" s="43">
        <f t="shared" si="9"/>
        <v>0.23566337611185678</v>
      </c>
    </row>
    <row r="84" spans="1:8" x14ac:dyDescent="0.2">
      <c r="A84" s="5">
        <v>1</v>
      </c>
      <c r="B84" s="2">
        <v>10.07</v>
      </c>
      <c r="C84" s="14">
        <v>1.83</v>
      </c>
      <c r="D84" s="42">
        <f t="shared" si="5"/>
        <v>1.7951658371042432</v>
      </c>
      <c r="E84" s="55">
        <f t="shared" si="6"/>
        <v>3.4834162895756915E-2</v>
      </c>
      <c r="F84" s="42">
        <f t="shared" si="7"/>
        <v>3.4834162895756915E-2</v>
      </c>
      <c r="G84" s="69">
        <f t="shared" si="8"/>
        <v>1.2134189046481279E-3</v>
      </c>
      <c r="H84" s="43">
        <f t="shared" si="9"/>
        <v>1.9035061691670446E-2</v>
      </c>
    </row>
    <row r="85" spans="1:8" x14ac:dyDescent="0.2">
      <c r="A85" s="5">
        <v>2</v>
      </c>
      <c r="B85" s="2">
        <v>32.68</v>
      </c>
      <c r="C85" s="14">
        <v>5</v>
      </c>
      <c r="D85" s="42">
        <f t="shared" si="5"/>
        <v>4.0840121772726459</v>
      </c>
      <c r="E85" s="55">
        <f t="shared" si="6"/>
        <v>0.91598782272735413</v>
      </c>
      <c r="F85" s="42">
        <f t="shared" si="7"/>
        <v>0.91598782272735413</v>
      </c>
      <c r="G85" s="69">
        <f t="shared" si="8"/>
        <v>0.83903369138479877</v>
      </c>
      <c r="H85" s="43">
        <f t="shared" si="9"/>
        <v>0.18319756454547081</v>
      </c>
    </row>
    <row r="86" spans="1:8" x14ac:dyDescent="0.2">
      <c r="A86" s="5">
        <v>2</v>
      </c>
      <c r="B86" s="2">
        <v>15.98</v>
      </c>
      <c r="C86" s="14">
        <v>2.0299999999999998</v>
      </c>
      <c r="D86" s="42">
        <f t="shared" si="5"/>
        <v>2.535699452173743</v>
      </c>
      <c r="E86" s="55">
        <f t="shared" si="6"/>
        <v>-0.50569945217374324</v>
      </c>
      <c r="F86" s="42">
        <f t="shared" si="7"/>
        <v>0.50569945217374324</v>
      </c>
      <c r="G86" s="69">
        <f t="shared" si="8"/>
        <v>0.25573193592882404</v>
      </c>
      <c r="H86" s="43">
        <f t="shared" si="9"/>
        <v>0.24911303062745974</v>
      </c>
    </row>
    <row r="87" spans="1:8" x14ac:dyDescent="0.2">
      <c r="A87" s="5">
        <v>4</v>
      </c>
      <c r="B87" s="2">
        <v>34.83</v>
      </c>
      <c r="C87" s="14">
        <v>5.17</v>
      </c>
      <c r="D87" s="42">
        <f t="shared" si="5"/>
        <v>4.6685414402435992</v>
      </c>
      <c r="E87" s="55">
        <f t="shared" si="6"/>
        <v>0.50145855975640075</v>
      </c>
      <c r="F87" s="42">
        <f t="shared" si="7"/>
        <v>0.50145855975640075</v>
      </c>
      <c r="G87" s="69">
        <f t="shared" si="8"/>
        <v>0.25146068715296371</v>
      </c>
      <c r="H87" s="43">
        <f t="shared" si="9"/>
        <v>9.6993918714971136E-2</v>
      </c>
    </row>
    <row r="88" spans="1:8" x14ac:dyDescent="0.2">
      <c r="A88" s="5">
        <v>2</v>
      </c>
      <c r="B88" s="2">
        <v>13.03</v>
      </c>
      <c r="C88" s="14">
        <v>2</v>
      </c>
      <c r="D88" s="42">
        <f t="shared" si="5"/>
        <v>2.2621951085185481</v>
      </c>
      <c r="E88" s="55">
        <f t="shared" si="6"/>
        <v>-0.2621951085185481</v>
      </c>
      <c r="F88" s="42">
        <f t="shared" si="7"/>
        <v>0.2621951085185481</v>
      </c>
      <c r="G88" s="69">
        <f t="shared" si="8"/>
        <v>6.8746274931053217E-2</v>
      </c>
      <c r="H88" s="43">
        <f t="shared" si="9"/>
        <v>0.13109755425927405</v>
      </c>
    </row>
    <row r="89" spans="1:8" x14ac:dyDescent="0.2">
      <c r="A89" s="5">
        <v>2</v>
      </c>
      <c r="B89" s="2">
        <v>18.28</v>
      </c>
      <c r="C89" s="14">
        <v>4</v>
      </c>
      <c r="D89" s="42">
        <f t="shared" si="5"/>
        <v>2.7489401268879634</v>
      </c>
      <c r="E89" s="55">
        <f t="shared" si="6"/>
        <v>1.2510598731120366</v>
      </c>
      <c r="F89" s="42">
        <f t="shared" si="7"/>
        <v>1.2510598731120366</v>
      </c>
      <c r="G89" s="69">
        <f t="shared" si="8"/>
        <v>1.565150806111105</v>
      </c>
      <c r="H89" s="43">
        <f t="shared" si="9"/>
        <v>0.31276496827800915</v>
      </c>
    </row>
    <row r="90" spans="1:8" x14ac:dyDescent="0.2">
      <c r="A90" s="5">
        <v>2</v>
      </c>
      <c r="B90" s="2">
        <v>24.71</v>
      </c>
      <c r="C90" s="14">
        <v>5.85</v>
      </c>
      <c r="D90" s="42">
        <f t="shared" si="5"/>
        <v>3.3450868827194569</v>
      </c>
      <c r="E90" s="55">
        <f t="shared" si="6"/>
        <v>2.5049131172805428</v>
      </c>
      <c r="F90" s="42">
        <f t="shared" si="7"/>
        <v>2.5049131172805428</v>
      </c>
      <c r="G90" s="69">
        <f t="shared" si="8"/>
        <v>6.2745897251241258</v>
      </c>
      <c r="H90" s="43">
        <f t="shared" si="9"/>
        <v>0.42819027645821245</v>
      </c>
    </row>
    <row r="91" spans="1:8" x14ac:dyDescent="0.2">
      <c r="A91" s="5">
        <v>2</v>
      </c>
      <c r="B91" s="2">
        <v>21.16</v>
      </c>
      <c r="C91" s="14">
        <v>3</v>
      </c>
      <c r="D91" s="42">
        <f t="shared" si="5"/>
        <v>3.0159545369648999</v>
      </c>
      <c r="E91" s="55">
        <f t="shared" si="6"/>
        <v>-1.5954536964899901E-2</v>
      </c>
      <c r="F91" s="42">
        <f t="shared" si="7"/>
        <v>1.5954536964899901E-2</v>
      </c>
      <c r="G91" s="69">
        <f t="shared" si="8"/>
        <v>2.5454724976435735E-4</v>
      </c>
      <c r="H91" s="43">
        <f t="shared" si="9"/>
        <v>5.3181789882999668E-3</v>
      </c>
    </row>
    <row r="92" spans="1:8" x14ac:dyDescent="0.2">
      <c r="A92" s="5">
        <v>2</v>
      </c>
      <c r="B92" s="2">
        <v>28.97</v>
      </c>
      <c r="C92" s="14">
        <v>3</v>
      </c>
      <c r="D92" s="42">
        <f t="shared" si="5"/>
        <v>3.7400456976249252</v>
      </c>
      <c r="E92" s="55">
        <f t="shared" si="6"/>
        <v>-0.74004569762492522</v>
      </c>
      <c r="F92" s="42">
        <f t="shared" si="7"/>
        <v>0.74004569762492522</v>
      </c>
      <c r="G92" s="69">
        <f t="shared" si="8"/>
        <v>0.54766763457316225</v>
      </c>
      <c r="H92" s="43">
        <f t="shared" si="9"/>
        <v>0.24668189920830841</v>
      </c>
    </row>
    <row r="93" spans="1:8" x14ac:dyDescent="0.2">
      <c r="A93" s="5">
        <v>2</v>
      </c>
      <c r="B93" s="2">
        <v>22.49</v>
      </c>
      <c r="C93" s="14">
        <v>3.5</v>
      </c>
      <c r="D93" s="42">
        <f t="shared" si="5"/>
        <v>3.1392632749518183</v>
      </c>
      <c r="E93" s="55">
        <f t="shared" si="6"/>
        <v>0.36073672504818166</v>
      </c>
      <c r="F93" s="42">
        <f t="shared" si="7"/>
        <v>0.36073672504818166</v>
      </c>
      <c r="G93" s="69">
        <f t="shared" si="8"/>
        <v>0.13013098479848742</v>
      </c>
      <c r="H93" s="43">
        <f t="shared" si="9"/>
        <v>0.1030676357280519</v>
      </c>
    </row>
    <row r="94" spans="1:8" x14ac:dyDescent="0.2">
      <c r="A94" s="5">
        <v>2</v>
      </c>
      <c r="B94" s="2">
        <v>5.75</v>
      </c>
      <c r="C94" s="14">
        <v>1</v>
      </c>
      <c r="D94" s="42">
        <f t="shared" si="5"/>
        <v>1.587242016379625</v>
      </c>
      <c r="E94" s="55">
        <f t="shared" si="6"/>
        <v>-0.58724201637962503</v>
      </c>
      <c r="F94" s="42">
        <f t="shared" si="7"/>
        <v>0.58724201637962503</v>
      </c>
      <c r="G94" s="69">
        <f t="shared" si="8"/>
        <v>0.34485318580160779</v>
      </c>
      <c r="H94" s="43">
        <f t="shared" si="9"/>
        <v>0.58724201637962503</v>
      </c>
    </row>
    <row r="95" spans="1:8" x14ac:dyDescent="0.2">
      <c r="A95" s="5">
        <v>2</v>
      </c>
      <c r="B95" s="2">
        <v>16.32</v>
      </c>
      <c r="C95" s="14">
        <v>4.3</v>
      </c>
      <c r="D95" s="42">
        <f t="shared" si="5"/>
        <v>2.567221986696715</v>
      </c>
      <c r="E95" s="55">
        <f t="shared" si="6"/>
        <v>1.7327780133032848</v>
      </c>
      <c r="F95" s="42">
        <f t="shared" si="7"/>
        <v>1.7327780133032848</v>
      </c>
      <c r="G95" s="69">
        <f t="shared" si="8"/>
        <v>3.0025196433872789</v>
      </c>
      <c r="H95" s="43">
        <f t="shared" si="9"/>
        <v>0.40297163100076394</v>
      </c>
    </row>
    <row r="96" spans="1:8" x14ac:dyDescent="0.2">
      <c r="A96" s="5">
        <v>2</v>
      </c>
      <c r="B96" s="2">
        <v>22.75</v>
      </c>
      <c r="C96" s="14">
        <v>3.25</v>
      </c>
      <c r="D96" s="42">
        <f t="shared" si="5"/>
        <v>3.1633687425282089</v>
      </c>
      <c r="E96" s="55">
        <f t="shared" si="6"/>
        <v>8.6631257471791123E-2</v>
      </c>
      <c r="F96" s="42">
        <f t="shared" si="7"/>
        <v>8.6631257471791123E-2</v>
      </c>
      <c r="G96" s="69">
        <f t="shared" si="8"/>
        <v>7.5049747711437654E-3</v>
      </c>
      <c r="H96" s="43">
        <f t="shared" si="9"/>
        <v>2.6655771529781883E-2</v>
      </c>
    </row>
    <row r="97" spans="1:8" x14ac:dyDescent="0.2">
      <c r="A97" s="5">
        <v>4</v>
      </c>
      <c r="B97" s="2">
        <v>40.17</v>
      </c>
      <c r="C97" s="14">
        <v>4.7300000000000004</v>
      </c>
      <c r="D97" s="42">
        <f t="shared" si="5"/>
        <v>5.1636306589279197</v>
      </c>
      <c r="E97" s="55">
        <f t="shared" si="6"/>
        <v>-0.4336306589279193</v>
      </c>
      <c r="F97" s="42">
        <f t="shared" si="7"/>
        <v>0.4336306589279193</v>
      </c>
      <c r="G97" s="69">
        <f t="shared" si="8"/>
        <v>0.18803554836226147</v>
      </c>
      <c r="H97" s="43">
        <f t="shared" si="9"/>
        <v>9.1676672077784196E-2</v>
      </c>
    </row>
    <row r="98" spans="1:8" x14ac:dyDescent="0.2">
      <c r="A98" s="5">
        <v>2</v>
      </c>
      <c r="B98" s="2">
        <v>27.28</v>
      </c>
      <c r="C98" s="14">
        <v>4</v>
      </c>
      <c r="D98" s="42">
        <f t="shared" si="5"/>
        <v>3.5833601583783903</v>
      </c>
      <c r="E98" s="55">
        <f t="shared" si="6"/>
        <v>0.41663984162160972</v>
      </c>
      <c r="F98" s="42">
        <f t="shared" si="7"/>
        <v>0.41663984162160972</v>
      </c>
      <c r="G98" s="69">
        <f t="shared" si="8"/>
        <v>0.17358875762648002</v>
      </c>
      <c r="H98" s="43">
        <f t="shared" si="9"/>
        <v>0.10415996040540243</v>
      </c>
    </row>
    <row r="99" spans="1:8" x14ac:dyDescent="0.2">
      <c r="A99" s="5">
        <v>2</v>
      </c>
      <c r="B99" s="2">
        <v>12.03</v>
      </c>
      <c r="C99" s="14">
        <v>1.5</v>
      </c>
      <c r="D99" s="42">
        <f t="shared" si="5"/>
        <v>2.1694817716862782</v>
      </c>
      <c r="E99" s="55">
        <f t="shared" si="6"/>
        <v>-0.6694817716862782</v>
      </c>
      <c r="F99" s="42">
        <f t="shared" si="7"/>
        <v>0.6694817716862782</v>
      </c>
      <c r="G99" s="69">
        <f t="shared" si="8"/>
        <v>0.44820584262019791</v>
      </c>
      <c r="H99" s="43">
        <f t="shared" si="9"/>
        <v>0.44632118112418545</v>
      </c>
    </row>
    <row r="100" spans="1:8" x14ac:dyDescent="0.2">
      <c r="A100" s="5">
        <v>2</v>
      </c>
      <c r="B100" s="2">
        <v>21.01</v>
      </c>
      <c r="C100" s="14">
        <v>3</v>
      </c>
      <c r="D100" s="42">
        <f t="shared" si="5"/>
        <v>3.0020475364400596</v>
      </c>
      <c r="E100" s="55">
        <f t="shared" si="6"/>
        <v>-2.0475364400596163E-3</v>
      </c>
      <c r="F100" s="42">
        <f t="shared" si="7"/>
        <v>2.0475364400596163E-3</v>
      </c>
      <c r="G100" s="69">
        <f t="shared" si="8"/>
        <v>4.1924054733720064E-6</v>
      </c>
      <c r="H100" s="43">
        <f t="shared" si="9"/>
        <v>6.8251214668653881E-4</v>
      </c>
    </row>
    <row r="101" spans="1:8" x14ac:dyDescent="0.2">
      <c r="A101" s="5">
        <v>2</v>
      </c>
      <c r="B101" s="2">
        <v>12.46</v>
      </c>
      <c r="C101" s="14">
        <v>1.5</v>
      </c>
      <c r="D101" s="42">
        <f t="shared" si="5"/>
        <v>2.2093485065241545</v>
      </c>
      <c r="E101" s="55">
        <f t="shared" si="6"/>
        <v>-0.70934850652415449</v>
      </c>
      <c r="F101" s="42">
        <f t="shared" si="7"/>
        <v>0.70934850652415449</v>
      </c>
      <c r="G101" s="69">
        <f t="shared" si="8"/>
        <v>0.50317530370804842</v>
      </c>
      <c r="H101" s="43">
        <f t="shared" si="9"/>
        <v>0.47289900434943632</v>
      </c>
    </row>
    <row r="102" spans="1:8" x14ac:dyDescent="0.2">
      <c r="A102" s="5">
        <v>2</v>
      </c>
      <c r="B102" s="2">
        <v>11.35</v>
      </c>
      <c r="C102" s="14">
        <v>2.5</v>
      </c>
      <c r="D102" s="42">
        <f t="shared" si="5"/>
        <v>2.1064367026403348</v>
      </c>
      <c r="E102" s="55">
        <f t="shared" si="6"/>
        <v>0.39356329735966522</v>
      </c>
      <c r="F102" s="42">
        <f t="shared" si="7"/>
        <v>0.39356329735966522</v>
      </c>
      <c r="G102" s="69">
        <f t="shared" si="8"/>
        <v>0.15489206902861227</v>
      </c>
      <c r="H102" s="43">
        <f t="shared" si="9"/>
        <v>0.15742531894386608</v>
      </c>
    </row>
    <row r="103" spans="1:8" x14ac:dyDescent="0.2">
      <c r="A103" s="5">
        <v>2</v>
      </c>
      <c r="B103" s="2">
        <v>15.38</v>
      </c>
      <c r="C103" s="14">
        <v>3</v>
      </c>
      <c r="D103" s="42">
        <f t="shared" si="5"/>
        <v>2.4800714500743819</v>
      </c>
      <c r="E103" s="55">
        <f t="shared" si="6"/>
        <v>0.5199285499256181</v>
      </c>
      <c r="F103" s="42">
        <f t="shared" si="7"/>
        <v>0.5199285499256181</v>
      </c>
      <c r="G103" s="69">
        <f t="shared" si="8"/>
        <v>0.27032569702775594</v>
      </c>
      <c r="H103" s="43">
        <f t="shared" si="9"/>
        <v>0.17330951664187269</v>
      </c>
    </row>
    <row r="104" spans="1:8" x14ac:dyDescent="0.2">
      <c r="A104" s="5">
        <v>3</v>
      </c>
      <c r="B104" s="2">
        <v>44.3</v>
      </c>
      <c r="C104" s="14">
        <v>2.5</v>
      </c>
      <c r="D104" s="42">
        <f t="shared" si="5"/>
        <v>5.3539389456544058</v>
      </c>
      <c r="E104" s="55">
        <f t="shared" si="6"/>
        <v>-2.8539389456544058</v>
      </c>
      <c r="F104" s="42">
        <f t="shared" si="7"/>
        <v>2.8539389456544058</v>
      </c>
      <c r="G104" s="69">
        <f t="shared" si="8"/>
        <v>8.1449675055229811</v>
      </c>
      <c r="H104" s="43">
        <f t="shared" si="9"/>
        <v>1.1415755782617623</v>
      </c>
    </row>
    <row r="105" spans="1:8" x14ac:dyDescent="0.2">
      <c r="A105" s="5">
        <v>2</v>
      </c>
      <c r="B105" s="2">
        <v>22.42</v>
      </c>
      <c r="C105" s="14">
        <v>3.48</v>
      </c>
      <c r="D105" s="42">
        <f t="shared" si="5"/>
        <v>3.1327733413735599</v>
      </c>
      <c r="E105" s="55">
        <f t="shared" si="6"/>
        <v>0.34722665862644009</v>
      </c>
      <c r="F105" s="42">
        <f t="shared" si="7"/>
        <v>0.34722665862644009</v>
      </c>
      <c r="G105" s="69">
        <f t="shared" si="8"/>
        <v>0.12056635246088236</v>
      </c>
      <c r="H105" s="43">
        <f t="shared" si="9"/>
        <v>9.9777775467367838E-2</v>
      </c>
    </row>
    <row r="106" spans="1:8" x14ac:dyDescent="0.2">
      <c r="A106" s="5">
        <v>2</v>
      </c>
      <c r="B106" s="2">
        <v>20.92</v>
      </c>
      <c r="C106" s="14">
        <v>4.08</v>
      </c>
      <c r="D106" s="42">
        <f t="shared" si="5"/>
        <v>2.9937033361251553</v>
      </c>
      <c r="E106" s="55">
        <f t="shared" si="6"/>
        <v>1.0862966638748448</v>
      </c>
      <c r="F106" s="42">
        <f t="shared" si="7"/>
        <v>1.0862966638748448</v>
      </c>
      <c r="G106" s="69">
        <f t="shared" si="8"/>
        <v>1.1800404419456176</v>
      </c>
      <c r="H106" s="43">
        <f t="shared" si="9"/>
        <v>0.26624918232226585</v>
      </c>
    </row>
    <row r="107" spans="1:8" x14ac:dyDescent="0.2">
      <c r="A107" s="5">
        <v>2</v>
      </c>
      <c r="B107" s="2">
        <v>15.36</v>
      </c>
      <c r="C107" s="14">
        <v>1.64</v>
      </c>
      <c r="D107" s="42">
        <f t="shared" si="5"/>
        <v>2.478217183337736</v>
      </c>
      <c r="E107" s="55">
        <f t="shared" si="6"/>
        <v>-0.83821718333773609</v>
      </c>
      <c r="F107" s="42">
        <f t="shared" si="7"/>
        <v>0.83821718333773609</v>
      </c>
      <c r="G107" s="69">
        <f t="shared" si="8"/>
        <v>0.70260804644264785</v>
      </c>
      <c r="H107" s="43">
        <f t="shared" si="9"/>
        <v>0.51110803862057086</v>
      </c>
    </row>
    <row r="108" spans="1:8" x14ac:dyDescent="0.2">
      <c r="A108" s="5">
        <v>2</v>
      </c>
      <c r="B108" s="2">
        <v>20.49</v>
      </c>
      <c r="C108" s="14">
        <v>4.0599999999999996</v>
      </c>
      <c r="D108" s="42">
        <f t="shared" si="5"/>
        <v>2.9538366012872794</v>
      </c>
      <c r="E108" s="55">
        <f t="shared" si="6"/>
        <v>1.1061633987127202</v>
      </c>
      <c r="F108" s="42">
        <f t="shared" si="7"/>
        <v>1.1061633987127202</v>
      </c>
      <c r="G108" s="69">
        <f t="shared" si="8"/>
        <v>1.2235974646516763</v>
      </c>
      <c r="H108" s="43">
        <f t="shared" si="9"/>
        <v>0.27245403909180305</v>
      </c>
    </row>
    <row r="109" spans="1:8" x14ac:dyDescent="0.2">
      <c r="A109" s="5">
        <v>2</v>
      </c>
      <c r="B109" s="2">
        <v>25.21</v>
      </c>
      <c r="C109" s="14">
        <v>4.29</v>
      </c>
      <c r="D109" s="42">
        <f t="shared" si="5"/>
        <v>3.391443551135592</v>
      </c>
      <c r="E109" s="55">
        <f t="shared" si="6"/>
        <v>0.898556448864408</v>
      </c>
      <c r="F109" s="42">
        <f t="shared" si="7"/>
        <v>0.898556448864408</v>
      </c>
      <c r="G109" s="69">
        <f t="shared" si="8"/>
        <v>0.8074036917958155</v>
      </c>
      <c r="H109" s="43">
        <f t="shared" si="9"/>
        <v>0.20945371768401119</v>
      </c>
    </row>
    <row r="110" spans="1:8" x14ac:dyDescent="0.2">
      <c r="A110" s="5">
        <v>2</v>
      </c>
      <c r="B110" s="2">
        <v>18.239999999999998</v>
      </c>
      <c r="C110" s="14">
        <v>3.76</v>
      </c>
      <c r="D110" s="42">
        <f t="shared" si="5"/>
        <v>2.7452315934146725</v>
      </c>
      <c r="E110" s="55">
        <f t="shared" si="6"/>
        <v>1.0147684065853273</v>
      </c>
      <c r="F110" s="42">
        <f t="shared" si="7"/>
        <v>1.0147684065853273</v>
      </c>
      <c r="G110" s="69">
        <f t="shared" si="8"/>
        <v>1.0297549190037241</v>
      </c>
      <c r="H110" s="43">
        <f t="shared" si="9"/>
        <v>0.26988521451737429</v>
      </c>
    </row>
    <row r="111" spans="1:8" x14ac:dyDescent="0.2">
      <c r="A111" s="5">
        <v>2</v>
      </c>
      <c r="B111" s="2">
        <v>14.31</v>
      </c>
      <c r="C111" s="14">
        <v>4</v>
      </c>
      <c r="D111" s="42">
        <f t="shared" si="5"/>
        <v>2.3808681796638531</v>
      </c>
      <c r="E111" s="55">
        <f t="shared" si="6"/>
        <v>1.6191318203361469</v>
      </c>
      <c r="F111" s="42">
        <f t="shared" si="7"/>
        <v>1.6191318203361469</v>
      </c>
      <c r="G111" s="69">
        <f t="shared" si="8"/>
        <v>2.6215878516250446</v>
      </c>
      <c r="H111" s="43">
        <f t="shared" si="9"/>
        <v>0.40478295508403672</v>
      </c>
    </row>
    <row r="112" spans="1:8" x14ac:dyDescent="0.2">
      <c r="A112" s="5">
        <v>2</v>
      </c>
      <c r="B112" s="2">
        <v>14</v>
      </c>
      <c r="C112" s="14">
        <v>3</v>
      </c>
      <c r="D112" s="42">
        <f t="shared" si="5"/>
        <v>2.3521270452458491</v>
      </c>
      <c r="E112" s="55">
        <f t="shared" si="6"/>
        <v>0.64787295475415085</v>
      </c>
      <c r="F112" s="42">
        <f t="shared" si="7"/>
        <v>0.64787295475415085</v>
      </c>
      <c r="G112" s="69">
        <f t="shared" si="8"/>
        <v>0.41973936550187402</v>
      </c>
      <c r="H112" s="43">
        <f t="shared" si="9"/>
        <v>0.21595765158471694</v>
      </c>
    </row>
    <row r="113" spans="1:8" x14ac:dyDescent="0.2">
      <c r="A113" s="5">
        <v>1</v>
      </c>
      <c r="B113" s="2">
        <v>7.25</v>
      </c>
      <c r="C113" s="14">
        <v>1</v>
      </c>
      <c r="D113" s="42">
        <f t="shared" si="5"/>
        <v>1.5337142272372426</v>
      </c>
      <c r="E113" s="55">
        <f t="shared" si="6"/>
        <v>-0.5337142272372426</v>
      </c>
      <c r="F113" s="42">
        <f t="shared" si="7"/>
        <v>0.5337142272372426</v>
      </c>
      <c r="G113" s="69">
        <f t="shared" si="8"/>
        <v>0.28485087635544704</v>
      </c>
      <c r="H113" s="43">
        <f t="shared" si="9"/>
        <v>0.5337142272372426</v>
      </c>
    </row>
    <row r="114" spans="1:8" x14ac:dyDescent="0.2">
      <c r="A114" s="5">
        <v>3</v>
      </c>
      <c r="B114" s="2">
        <v>38.07</v>
      </c>
      <c r="C114" s="14">
        <v>4</v>
      </c>
      <c r="D114" s="42">
        <f t="shared" si="5"/>
        <v>4.776334857189366</v>
      </c>
      <c r="E114" s="55">
        <f t="shared" si="6"/>
        <v>-0.77633485718936601</v>
      </c>
      <c r="F114" s="42">
        <f t="shared" si="7"/>
        <v>0.77633485718936601</v>
      </c>
      <c r="G114" s="69">
        <f t="shared" si="8"/>
        <v>0.60269581048723331</v>
      </c>
      <c r="H114" s="43">
        <f t="shared" si="9"/>
        <v>0.1940837142973415</v>
      </c>
    </row>
    <row r="115" spans="1:8" x14ac:dyDescent="0.2">
      <c r="A115" s="5">
        <v>2</v>
      </c>
      <c r="B115" s="2">
        <v>23.95</v>
      </c>
      <c r="C115" s="14">
        <v>2.5499999999999998</v>
      </c>
      <c r="D115" s="42">
        <f t="shared" si="5"/>
        <v>3.274624746726932</v>
      </c>
      <c r="E115" s="55">
        <f t="shared" si="6"/>
        <v>-0.72462474672693222</v>
      </c>
      <c r="F115" s="42">
        <f t="shared" si="7"/>
        <v>0.72462474672693222</v>
      </c>
      <c r="G115" s="69">
        <f t="shared" si="8"/>
        <v>0.52508102356907072</v>
      </c>
      <c r="H115" s="43">
        <f t="shared" si="9"/>
        <v>0.284166567343895</v>
      </c>
    </row>
    <row r="116" spans="1:8" x14ac:dyDescent="0.2">
      <c r="A116" s="5">
        <v>3</v>
      </c>
      <c r="B116" s="2">
        <v>25.71</v>
      </c>
      <c r="C116" s="14">
        <v>4</v>
      </c>
      <c r="D116" s="42">
        <f t="shared" si="5"/>
        <v>3.6303980139425138</v>
      </c>
      <c r="E116" s="55">
        <f t="shared" si="6"/>
        <v>0.36960198605748618</v>
      </c>
      <c r="F116" s="42">
        <f t="shared" si="7"/>
        <v>0.36960198605748618</v>
      </c>
      <c r="G116" s="69">
        <f t="shared" si="8"/>
        <v>0.13660562809763821</v>
      </c>
      <c r="H116" s="43">
        <f t="shared" si="9"/>
        <v>9.2400496514371544E-2</v>
      </c>
    </row>
    <row r="117" spans="1:8" x14ac:dyDescent="0.2">
      <c r="A117" s="5">
        <v>2</v>
      </c>
      <c r="B117" s="2">
        <v>17.309999999999999</v>
      </c>
      <c r="C117" s="14">
        <v>3.5</v>
      </c>
      <c r="D117" s="42">
        <f t="shared" si="5"/>
        <v>2.6590081901606615</v>
      </c>
      <c r="E117" s="55">
        <f t="shared" si="6"/>
        <v>0.84099180983933852</v>
      </c>
      <c r="F117" s="42">
        <f t="shared" si="7"/>
        <v>0.84099180983933852</v>
      </c>
      <c r="G117" s="69">
        <f t="shared" si="8"/>
        <v>0.70726722421684618</v>
      </c>
      <c r="H117" s="43">
        <f t="shared" si="9"/>
        <v>0.240283374239811</v>
      </c>
    </row>
    <row r="118" spans="1:8" x14ac:dyDescent="0.2">
      <c r="A118" s="5">
        <v>4</v>
      </c>
      <c r="B118" s="2">
        <v>29.93</v>
      </c>
      <c r="C118" s="14">
        <v>5.07</v>
      </c>
      <c r="D118" s="42">
        <f t="shared" si="5"/>
        <v>4.2142460897654779</v>
      </c>
      <c r="E118" s="55">
        <f t="shared" si="6"/>
        <v>0.85575391023452241</v>
      </c>
      <c r="F118" s="42">
        <f t="shared" si="7"/>
        <v>0.85575391023452241</v>
      </c>
      <c r="G118" s="69">
        <f t="shared" si="8"/>
        <v>0.73231475488167508</v>
      </c>
      <c r="H118" s="43">
        <f t="shared" si="9"/>
        <v>0.1687877534979334</v>
      </c>
    </row>
    <row r="119" spans="1:8" x14ac:dyDescent="0.2">
      <c r="A119" s="5">
        <v>2</v>
      </c>
      <c r="B119" s="2">
        <v>10.65</v>
      </c>
      <c r="C119" s="14">
        <v>1.5</v>
      </c>
      <c r="D119" s="42">
        <f t="shared" si="5"/>
        <v>2.0415373668577463</v>
      </c>
      <c r="E119" s="55">
        <f t="shared" si="6"/>
        <v>-0.54153736685774634</v>
      </c>
      <c r="F119" s="42">
        <f t="shared" si="7"/>
        <v>0.54153736685774634</v>
      </c>
      <c r="G119" s="69">
        <f t="shared" si="8"/>
        <v>0.29326271970322132</v>
      </c>
      <c r="H119" s="43">
        <f t="shared" si="9"/>
        <v>0.36102491123849756</v>
      </c>
    </row>
    <row r="120" spans="1:8" x14ac:dyDescent="0.2">
      <c r="A120" s="5">
        <v>2</v>
      </c>
      <c r="B120" s="2">
        <v>12.43</v>
      </c>
      <c r="C120" s="14">
        <v>1.8</v>
      </c>
      <c r="D120" s="42">
        <f t="shared" si="5"/>
        <v>2.2065671064191861</v>
      </c>
      <c r="E120" s="55">
        <f t="shared" si="6"/>
        <v>-0.40656710641918603</v>
      </c>
      <c r="F120" s="42">
        <f t="shared" si="7"/>
        <v>0.40656710641918603</v>
      </c>
      <c r="G120" s="69">
        <f t="shared" si="8"/>
        <v>0.16529681202206975</v>
      </c>
      <c r="H120" s="43">
        <f t="shared" si="9"/>
        <v>0.22587061467732555</v>
      </c>
    </row>
    <row r="121" spans="1:8" x14ac:dyDescent="0.2">
      <c r="A121" s="5">
        <v>4</v>
      </c>
      <c r="B121" s="2">
        <v>24.08</v>
      </c>
      <c r="C121" s="14">
        <v>2.92</v>
      </c>
      <c r="D121" s="42">
        <f t="shared" si="5"/>
        <v>3.671873069296701</v>
      </c>
      <c r="E121" s="55">
        <f t="shared" si="6"/>
        <v>-0.75187306929670106</v>
      </c>
      <c r="F121" s="42">
        <f t="shared" si="7"/>
        <v>0.75187306929670106</v>
      </c>
      <c r="G121" s="69">
        <f t="shared" si="8"/>
        <v>0.56531311233364179</v>
      </c>
      <c r="H121" s="43">
        <f t="shared" si="9"/>
        <v>0.2574907771564045</v>
      </c>
    </row>
    <row r="122" spans="1:8" x14ac:dyDescent="0.2">
      <c r="A122" s="5">
        <v>2</v>
      </c>
      <c r="B122" s="2">
        <v>11.69</v>
      </c>
      <c r="C122" s="14">
        <v>2.31</v>
      </c>
      <c r="D122" s="42">
        <f t="shared" si="5"/>
        <v>2.1379592371633067</v>
      </c>
      <c r="E122" s="55">
        <f t="shared" si="6"/>
        <v>0.17204076283669334</v>
      </c>
      <c r="F122" s="42">
        <f t="shared" si="7"/>
        <v>0.17204076283669334</v>
      </c>
      <c r="G122" s="69">
        <f t="shared" si="8"/>
        <v>2.9598024077431364E-2</v>
      </c>
      <c r="H122" s="43">
        <f t="shared" si="9"/>
        <v>7.4476520708525257E-2</v>
      </c>
    </row>
    <row r="123" spans="1:8" x14ac:dyDescent="0.2">
      <c r="A123" s="5">
        <v>2</v>
      </c>
      <c r="B123" s="2">
        <v>13.42</v>
      </c>
      <c r="C123" s="14">
        <v>1.68</v>
      </c>
      <c r="D123" s="42">
        <f t="shared" si="5"/>
        <v>2.298353309883133</v>
      </c>
      <c r="E123" s="55">
        <f t="shared" si="6"/>
        <v>-0.61835330988313308</v>
      </c>
      <c r="F123" s="42">
        <f t="shared" si="7"/>
        <v>0.61835330988313308</v>
      </c>
      <c r="G123" s="69">
        <f t="shared" si="8"/>
        <v>0.38236081584342602</v>
      </c>
      <c r="H123" s="43">
        <f t="shared" si="9"/>
        <v>0.36806744635900779</v>
      </c>
    </row>
    <row r="124" spans="1:8" x14ac:dyDescent="0.2">
      <c r="A124" s="5">
        <v>2</v>
      </c>
      <c r="B124" s="2">
        <v>14.26</v>
      </c>
      <c r="C124" s="14">
        <v>2.5</v>
      </c>
      <c r="D124" s="42">
        <f t="shared" si="5"/>
        <v>2.3762325128222397</v>
      </c>
      <c r="E124" s="55">
        <f t="shared" si="6"/>
        <v>0.12376748717776032</v>
      </c>
      <c r="F124" s="42">
        <f t="shared" si="7"/>
        <v>0.12376748717776032</v>
      </c>
      <c r="G124" s="69">
        <f t="shared" si="8"/>
        <v>1.5318390882297065E-2</v>
      </c>
      <c r="H124" s="43">
        <f t="shared" si="9"/>
        <v>4.9506994871104125E-2</v>
      </c>
    </row>
    <row r="125" spans="1:8" x14ac:dyDescent="0.2">
      <c r="A125" s="5">
        <v>2</v>
      </c>
      <c r="B125" s="2">
        <v>15.95</v>
      </c>
      <c r="C125" s="14">
        <v>2</v>
      </c>
      <c r="D125" s="42">
        <f t="shared" si="5"/>
        <v>2.5329180520687751</v>
      </c>
      <c r="E125" s="55">
        <f t="shared" si="6"/>
        <v>-0.53291805206877507</v>
      </c>
      <c r="F125" s="42">
        <f t="shared" si="7"/>
        <v>0.53291805206877507</v>
      </c>
      <c r="G125" s="69">
        <f t="shared" si="8"/>
        <v>0.28400165022077767</v>
      </c>
      <c r="H125" s="43">
        <f t="shared" si="9"/>
        <v>0.26645902603438754</v>
      </c>
    </row>
    <row r="126" spans="1:8" x14ac:dyDescent="0.2">
      <c r="A126" s="5">
        <v>2</v>
      </c>
      <c r="B126" s="2">
        <v>12.48</v>
      </c>
      <c r="C126" s="14">
        <v>2.52</v>
      </c>
      <c r="D126" s="42">
        <f t="shared" si="5"/>
        <v>2.2112027732607995</v>
      </c>
      <c r="E126" s="55">
        <f t="shared" si="6"/>
        <v>0.30879722673920051</v>
      </c>
      <c r="F126" s="42">
        <f t="shared" si="7"/>
        <v>0.30879722673920051</v>
      </c>
      <c r="G126" s="69">
        <f t="shared" si="8"/>
        <v>9.5355727241821217E-2</v>
      </c>
      <c r="H126" s="43">
        <f t="shared" si="9"/>
        <v>0.12253858203936528</v>
      </c>
    </row>
    <row r="127" spans="1:8" x14ac:dyDescent="0.2">
      <c r="A127" s="5">
        <v>6</v>
      </c>
      <c r="B127" s="2">
        <v>29.8</v>
      </c>
      <c r="C127" s="14">
        <v>4.2</v>
      </c>
      <c r="D127" s="42">
        <f t="shared" si="5"/>
        <v>4.5873889447588567</v>
      </c>
      <c r="E127" s="55">
        <f t="shared" si="6"/>
        <v>-0.38738894475885655</v>
      </c>
      <c r="F127" s="42">
        <f t="shared" si="7"/>
        <v>0.38738894475885655</v>
      </c>
      <c r="G127" s="69">
        <f t="shared" si="8"/>
        <v>0.1500701945213804</v>
      </c>
      <c r="H127" s="43">
        <f t="shared" si="9"/>
        <v>9.2235463037822985E-2</v>
      </c>
    </row>
    <row r="128" spans="1:8" x14ac:dyDescent="0.2">
      <c r="A128" s="5">
        <v>2</v>
      </c>
      <c r="B128" s="2">
        <v>8.52</v>
      </c>
      <c r="C128" s="14">
        <v>1.48</v>
      </c>
      <c r="D128" s="42">
        <f t="shared" si="5"/>
        <v>1.8440579594050119</v>
      </c>
      <c r="E128" s="55">
        <f t="shared" si="6"/>
        <v>-0.36405795940501195</v>
      </c>
      <c r="F128" s="42">
        <f t="shared" si="7"/>
        <v>0.36405795940501195</v>
      </c>
      <c r="G128" s="69">
        <f t="shared" si="8"/>
        <v>0.13253819780614134</v>
      </c>
      <c r="H128" s="43">
        <f t="shared" si="9"/>
        <v>0.24598510770608917</v>
      </c>
    </row>
    <row r="129" spans="1:8" x14ac:dyDescent="0.2">
      <c r="A129" s="5">
        <v>2</v>
      </c>
      <c r="B129" s="2">
        <v>14.52</v>
      </c>
      <c r="C129" s="14">
        <v>2</v>
      </c>
      <c r="D129" s="42">
        <f t="shared" si="5"/>
        <v>2.4003379803986293</v>
      </c>
      <c r="E129" s="55">
        <f t="shared" si="6"/>
        <v>-0.40033798039862933</v>
      </c>
      <c r="F129" s="42">
        <f t="shared" si="7"/>
        <v>0.40033798039862933</v>
      </c>
      <c r="G129" s="69">
        <f t="shared" si="8"/>
        <v>0.16027049854965333</v>
      </c>
      <c r="H129" s="43">
        <f t="shared" si="9"/>
        <v>0.20016899019931467</v>
      </c>
    </row>
    <row r="130" spans="1:8" x14ac:dyDescent="0.2">
      <c r="A130" s="5">
        <v>2</v>
      </c>
      <c r="B130" s="2">
        <v>11.38</v>
      </c>
      <c r="C130" s="14">
        <v>2</v>
      </c>
      <c r="D130" s="42">
        <f t="shared" ref="D130:D193" si="10">$L$9+$M$9*A130+$N$9*B130</f>
        <v>2.1092181027453032</v>
      </c>
      <c r="E130" s="55">
        <f t="shared" si="6"/>
        <v>-0.10921810274530319</v>
      </c>
      <c r="F130" s="42">
        <f t="shared" si="7"/>
        <v>0.10921810274530319</v>
      </c>
      <c r="G130" s="69">
        <f t="shared" si="8"/>
        <v>1.1928593967283605E-2</v>
      </c>
      <c r="H130" s="43">
        <f t="shared" si="9"/>
        <v>5.4609051372651596E-2</v>
      </c>
    </row>
    <row r="131" spans="1:8" x14ac:dyDescent="0.2">
      <c r="A131" s="5">
        <v>3</v>
      </c>
      <c r="B131" s="2">
        <v>22.82</v>
      </c>
      <c r="C131" s="14">
        <v>2.1800000000000002</v>
      </c>
      <c r="D131" s="42">
        <f t="shared" si="10"/>
        <v>3.3624564704972544</v>
      </c>
      <c r="E131" s="55">
        <f t="shared" ref="E131:E194" si="11">C131-D131</f>
        <v>-1.1824564704972542</v>
      </c>
      <c r="F131" s="42">
        <f t="shared" ref="F131:F194" si="12">ABS(E131)</f>
        <v>1.1824564704972542</v>
      </c>
      <c r="G131" s="69">
        <f t="shared" ref="G131:G194" si="13">E131^2</f>
        <v>1.3982033046208238</v>
      </c>
      <c r="H131" s="43">
        <f t="shared" ref="H131:H194" si="14">F131/C131</f>
        <v>0.54241122499874039</v>
      </c>
    </row>
    <row r="132" spans="1:8" x14ac:dyDescent="0.2">
      <c r="A132" s="5">
        <v>2</v>
      </c>
      <c r="B132" s="2">
        <v>19.079999999999998</v>
      </c>
      <c r="C132" s="14">
        <v>1.5</v>
      </c>
      <c r="D132" s="42">
        <f t="shared" si="10"/>
        <v>2.8231107963537792</v>
      </c>
      <c r="E132" s="55">
        <f t="shared" si="11"/>
        <v>-1.3231107963537792</v>
      </c>
      <c r="F132" s="42">
        <f t="shared" si="12"/>
        <v>1.3231107963537792</v>
      </c>
      <c r="G132" s="69">
        <f t="shared" si="13"/>
        <v>1.7506221794279317</v>
      </c>
      <c r="H132" s="43">
        <f t="shared" si="14"/>
        <v>0.88207386423585277</v>
      </c>
    </row>
    <row r="133" spans="1:8" x14ac:dyDescent="0.2">
      <c r="A133" s="5">
        <v>2</v>
      </c>
      <c r="B133" s="2">
        <v>20.27</v>
      </c>
      <c r="C133" s="14">
        <v>2.83</v>
      </c>
      <c r="D133" s="42">
        <f t="shared" si="10"/>
        <v>2.9334396671841798</v>
      </c>
      <c r="E133" s="55">
        <f t="shared" si="11"/>
        <v>-0.10343966718417974</v>
      </c>
      <c r="F133" s="42">
        <f t="shared" si="12"/>
        <v>0.10343966718417974</v>
      </c>
      <c r="G133" s="69">
        <f t="shared" si="13"/>
        <v>1.069976474717387E-2</v>
      </c>
      <c r="H133" s="43">
        <f t="shared" si="14"/>
        <v>3.6551119146353263E-2</v>
      </c>
    </row>
    <row r="134" spans="1:8" x14ac:dyDescent="0.2">
      <c r="A134" s="5">
        <v>2</v>
      </c>
      <c r="B134" s="2">
        <v>11.17</v>
      </c>
      <c r="C134" s="14">
        <v>1.5</v>
      </c>
      <c r="D134" s="42">
        <f t="shared" si="10"/>
        <v>2.0897483020105265</v>
      </c>
      <c r="E134" s="55">
        <f t="shared" si="11"/>
        <v>-0.58974830201052653</v>
      </c>
      <c r="F134" s="42">
        <f t="shared" si="12"/>
        <v>0.58974830201052653</v>
      </c>
      <c r="G134" s="69">
        <f t="shared" si="13"/>
        <v>0.3478030597242992</v>
      </c>
      <c r="H134" s="43">
        <f t="shared" si="14"/>
        <v>0.39316553467368437</v>
      </c>
    </row>
    <row r="135" spans="1:8" x14ac:dyDescent="0.2">
      <c r="A135" s="5">
        <v>2</v>
      </c>
      <c r="B135" s="2">
        <v>12.26</v>
      </c>
      <c r="C135" s="14">
        <v>2</v>
      </c>
      <c r="D135" s="42">
        <f t="shared" si="10"/>
        <v>2.1908058391577003</v>
      </c>
      <c r="E135" s="55">
        <f t="shared" si="11"/>
        <v>-0.19080583915770033</v>
      </c>
      <c r="F135" s="42">
        <f t="shared" si="12"/>
        <v>0.19080583915770033</v>
      </c>
      <c r="G135" s="69">
        <f t="shared" si="13"/>
        <v>3.6406868256674212E-2</v>
      </c>
      <c r="H135" s="43">
        <f t="shared" si="14"/>
        <v>9.5402919578850165E-2</v>
      </c>
    </row>
    <row r="136" spans="1:8" x14ac:dyDescent="0.2">
      <c r="A136" s="5">
        <v>2</v>
      </c>
      <c r="B136" s="2">
        <v>18.260000000000002</v>
      </c>
      <c r="C136" s="14">
        <v>3.25</v>
      </c>
      <c r="D136" s="42">
        <f t="shared" si="10"/>
        <v>2.7470858601513184</v>
      </c>
      <c r="E136" s="55">
        <f t="shared" si="11"/>
        <v>0.50291413984868161</v>
      </c>
      <c r="F136" s="42">
        <f t="shared" si="12"/>
        <v>0.50291413984868161</v>
      </c>
      <c r="G136" s="69">
        <f t="shared" si="13"/>
        <v>0.25292263205973931</v>
      </c>
      <c r="H136" s="43">
        <f t="shared" si="14"/>
        <v>0.15474281226113279</v>
      </c>
    </row>
    <row r="137" spans="1:8" x14ac:dyDescent="0.2">
      <c r="A137" s="5">
        <v>2</v>
      </c>
      <c r="B137" s="2">
        <v>8.51</v>
      </c>
      <c r="C137" s="14">
        <v>1.25</v>
      </c>
      <c r="D137" s="42">
        <f t="shared" si="10"/>
        <v>1.8431308260366892</v>
      </c>
      <c r="E137" s="55">
        <f t="shared" si="11"/>
        <v>-0.59313082603668921</v>
      </c>
      <c r="F137" s="42">
        <f t="shared" si="12"/>
        <v>0.59313082603668921</v>
      </c>
      <c r="G137" s="69">
        <f t="shared" si="13"/>
        <v>0.35180417679496528</v>
      </c>
      <c r="H137" s="43">
        <f t="shared" si="14"/>
        <v>0.47450466082935139</v>
      </c>
    </row>
    <row r="138" spans="1:8" x14ac:dyDescent="0.2">
      <c r="A138" s="5">
        <v>2</v>
      </c>
      <c r="B138" s="2">
        <v>10.33</v>
      </c>
      <c r="C138" s="14">
        <v>2</v>
      </c>
      <c r="D138" s="42">
        <f t="shared" si="10"/>
        <v>2.0118690990714199</v>
      </c>
      <c r="E138" s="55">
        <f t="shared" si="11"/>
        <v>-1.1869099071419864E-2</v>
      </c>
      <c r="F138" s="42">
        <f t="shared" si="12"/>
        <v>1.1869099071419864E-2</v>
      </c>
      <c r="G138" s="69">
        <f t="shared" si="13"/>
        <v>1.4087551276717987E-4</v>
      </c>
      <c r="H138" s="43">
        <f t="shared" si="14"/>
        <v>5.934549535709932E-3</v>
      </c>
    </row>
    <row r="139" spans="1:8" x14ac:dyDescent="0.2">
      <c r="A139" s="5">
        <v>2</v>
      </c>
      <c r="B139" s="2">
        <v>14.15</v>
      </c>
      <c r="C139" s="14">
        <v>2</v>
      </c>
      <c r="D139" s="42">
        <f t="shared" si="10"/>
        <v>2.3660340457706899</v>
      </c>
      <c r="E139" s="55">
        <f t="shared" si="11"/>
        <v>-0.36603404577068988</v>
      </c>
      <c r="F139" s="42">
        <f t="shared" si="12"/>
        <v>0.36603404577068988</v>
      </c>
      <c r="G139" s="69">
        <f t="shared" si="13"/>
        <v>0.13398092266325948</v>
      </c>
      <c r="H139" s="43">
        <f t="shared" si="14"/>
        <v>0.18301702288534494</v>
      </c>
    </row>
    <row r="140" spans="1:8" x14ac:dyDescent="0.2">
      <c r="A140" s="5">
        <v>2</v>
      </c>
      <c r="B140" s="2">
        <v>16</v>
      </c>
      <c r="C140" s="14">
        <v>2</v>
      </c>
      <c r="D140" s="42">
        <f t="shared" si="10"/>
        <v>2.5375537189103889</v>
      </c>
      <c r="E140" s="55">
        <f t="shared" si="11"/>
        <v>-0.53755371891038894</v>
      </c>
      <c r="F140" s="42">
        <f t="shared" si="12"/>
        <v>0.53755371891038894</v>
      </c>
      <c r="G140" s="69">
        <f t="shared" si="13"/>
        <v>0.28896400071438944</v>
      </c>
      <c r="H140" s="43">
        <f t="shared" si="14"/>
        <v>0.26877685945519447</v>
      </c>
    </row>
    <row r="141" spans="1:8" x14ac:dyDescent="0.2">
      <c r="A141" s="5">
        <v>2</v>
      </c>
      <c r="B141" s="2">
        <v>13.16</v>
      </c>
      <c r="C141" s="14">
        <v>2.75</v>
      </c>
      <c r="D141" s="42">
        <f t="shared" si="10"/>
        <v>2.2742478423067429</v>
      </c>
      <c r="E141" s="55">
        <f t="shared" si="11"/>
        <v>0.47575215769325707</v>
      </c>
      <c r="F141" s="42">
        <f t="shared" si="12"/>
        <v>0.47575215769325707</v>
      </c>
      <c r="G141" s="69">
        <f t="shared" si="13"/>
        <v>0.22634011554978975</v>
      </c>
      <c r="H141" s="43">
        <f t="shared" si="14"/>
        <v>0.17300078461572985</v>
      </c>
    </row>
    <row r="142" spans="1:8" x14ac:dyDescent="0.2">
      <c r="A142" s="5">
        <v>2</v>
      </c>
      <c r="B142" s="2">
        <v>17.47</v>
      </c>
      <c r="C142" s="14">
        <v>3.5</v>
      </c>
      <c r="D142" s="42">
        <f t="shared" si="10"/>
        <v>2.6738423240538252</v>
      </c>
      <c r="E142" s="55">
        <f t="shared" si="11"/>
        <v>0.82615767594617484</v>
      </c>
      <c r="F142" s="42">
        <f t="shared" si="12"/>
        <v>0.82615767594617484</v>
      </c>
      <c r="G142" s="69">
        <f t="shared" si="13"/>
        <v>0.68253650552478484</v>
      </c>
      <c r="H142" s="43">
        <f t="shared" si="14"/>
        <v>0.23604505027033568</v>
      </c>
    </row>
    <row r="143" spans="1:8" x14ac:dyDescent="0.2">
      <c r="A143" s="5">
        <v>6</v>
      </c>
      <c r="B143" s="2">
        <v>34.299999999999997</v>
      </c>
      <c r="C143" s="14">
        <v>6.7</v>
      </c>
      <c r="D143" s="42">
        <f t="shared" si="10"/>
        <v>5.0045989605040706</v>
      </c>
      <c r="E143" s="55">
        <f t="shared" si="11"/>
        <v>1.6954010394959296</v>
      </c>
      <c r="F143" s="42">
        <f t="shared" si="12"/>
        <v>1.6954010394959296</v>
      </c>
      <c r="G143" s="69">
        <f t="shared" si="13"/>
        <v>2.8743846847238785</v>
      </c>
      <c r="H143" s="43">
        <f t="shared" si="14"/>
        <v>0.25304493126804917</v>
      </c>
    </row>
    <row r="144" spans="1:8" x14ac:dyDescent="0.2">
      <c r="A144" s="5">
        <v>5</v>
      </c>
      <c r="B144" s="2">
        <v>41.19</v>
      </c>
      <c r="C144" s="14">
        <v>5</v>
      </c>
      <c r="D144" s="42">
        <f t="shared" si="10"/>
        <v>5.4507960568876204</v>
      </c>
      <c r="E144" s="55">
        <f t="shared" si="11"/>
        <v>-0.45079605688762037</v>
      </c>
      <c r="F144" s="42">
        <f t="shared" si="12"/>
        <v>0.45079605688762037</v>
      </c>
      <c r="G144" s="69">
        <f t="shared" si="13"/>
        <v>0.20321708490542667</v>
      </c>
      <c r="H144" s="43">
        <f t="shared" si="14"/>
        <v>9.0159211377524071E-2</v>
      </c>
    </row>
    <row r="145" spans="1:8" x14ac:dyDescent="0.2">
      <c r="A145" s="5">
        <v>6</v>
      </c>
      <c r="B145" s="2">
        <v>27.05</v>
      </c>
      <c r="C145" s="14">
        <v>5</v>
      </c>
      <c r="D145" s="42">
        <f t="shared" si="10"/>
        <v>4.3324272684701155</v>
      </c>
      <c r="E145" s="55">
        <f t="shared" si="11"/>
        <v>0.6675727315298845</v>
      </c>
      <c r="F145" s="42">
        <f t="shared" si="12"/>
        <v>0.6675727315298845</v>
      </c>
      <c r="G145" s="69">
        <f t="shared" si="13"/>
        <v>0.44565335188227123</v>
      </c>
      <c r="H145" s="43">
        <f t="shared" si="14"/>
        <v>0.13351454630597689</v>
      </c>
    </row>
    <row r="146" spans="1:8" x14ac:dyDescent="0.2">
      <c r="A146" s="5">
        <v>2</v>
      </c>
      <c r="B146" s="2">
        <v>16.43</v>
      </c>
      <c r="C146" s="14">
        <v>2.2999999999999998</v>
      </c>
      <c r="D146" s="42">
        <f t="shared" si="10"/>
        <v>2.5774204537482648</v>
      </c>
      <c r="E146" s="55">
        <f t="shared" si="11"/>
        <v>-0.27742045374826496</v>
      </c>
      <c r="F146" s="42">
        <f t="shared" si="12"/>
        <v>0.27742045374826496</v>
      </c>
      <c r="G146" s="69">
        <f t="shared" si="13"/>
        <v>7.6962108157893214E-2</v>
      </c>
      <c r="H146" s="43">
        <f t="shared" si="14"/>
        <v>0.12061758858620217</v>
      </c>
    </row>
    <row r="147" spans="1:8" x14ac:dyDescent="0.2">
      <c r="A147" s="5">
        <v>2</v>
      </c>
      <c r="B147" s="2">
        <v>8.35</v>
      </c>
      <c r="C147" s="14">
        <v>1.5</v>
      </c>
      <c r="D147" s="42">
        <f t="shared" si="10"/>
        <v>1.828296692143526</v>
      </c>
      <c r="E147" s="55">
        <f t="shared" si="11"/>
        <v>-0.32829669214352597</v>
      </c>
      <c r="F147" s="42">
        <f t="shared" si="12"/>
        <v>0.32829669214352597</v>
      </c>
      <c r="G147" s="69">
        <f t="shared" si="13"/>
        <v>0.10777871807238107</v>
      </c>
      <c r="H147" s="43">
        <f t="shared" si="14"/>
        <v>0.2188644614290173</v>
      </c>
    </row>
    <row r="148" spans="1:8" x14ac:dyDescent="0.2">
      <c r="A148" s="5">
        <v>3</v>
      </c>
      <c r="B148" s="2">
        <v>18.64</v>
      </c>
      <c r="C148" s="14">
        <v>1.36</v>
      </c>
      <c r="D148" s="42">
        <f t="shared" si="10"/>
        <v>2.9749147225383674</v>
      </c>
      <c r="E148" s="55">
        <f t="shared" si="11"/>
        <v>-1.6149147225383673</v>
      </c>
      <c r="F148" s="42">
        <f t="shared" si="12"/>
        <v>1.6149147225383673</v>
      </c>
      <c r="G148" s="69">
        <f t="shared" si="13"/>
        <v>2.6079495610711718</v>
      </c>
      <c r="H148" s="43">
        <f t="shared" si="14"/>
        <v>1.1874372959840935</v>
      </c>
    </row>
    <row r="149" spans="1:8" x14ac:dyDescent="0.2">
      <c r="A149" s="5">
        <v>2</v>
      </c>
      <c r="B149" s="2">
        <v>11.87</v>
      </c>
      <c r="C149" s="14">
        <v>1.63</v>
      </c>
      <c r="D149" s="42">
        <f t="shared" si="10"/>
        <v>2.154647637793115</v>
      </c>
      <c r="E149" s="55">
        <f t="shared" si="11"/>
        <v>-0.52464763779311507</v>
      </c>
      <c r="F149" s="42">
        <f t="shared" si="12"/>
        <v>0.52464763779311507</v>
      </c>
      <c r="G149" s="69">
        <f t="shared" si="13"/>
        <v>0.27525514384189564</v>
      </c>
      <c r="H149" s="43">
        <f t="shared" si="14"/>
        <v>0.32186971643749396</v>
      </c>
    </row>
    <row r="150" spans="1:8" x14ac:dyDescent="0.2">
      <c r="A150" s="5">
        <v>2</v>
      </c>
      <c r="B150" s="2">
        <v>9.7799999999999994</v>
      </c>
      <c r="C150" s="14">
        <v>1.73</v>
      </c>
      <c r="D150" s="42">
        <f t="shared" si="10"/>
        <v>1.9608767638136717</v>
      </c>
      <c r="E150" s="55">
        <f t="shared" si="11"/>
        <v>-0.23087676381367173</v>
      </c>
      <c r="F150" s="42">
        <f t="shared" si="12"/>
        <v>0.23087676381367173</v>
      </c>
      <c r="G150" s="69">
        <f t="shared" si="13"/>
        <v>5.3304080069073959E-2</v>
      </c>
      <c r="H150" s="43">
        <f t="shared" si="14"/>
        <v>0.1334547767709085</v>
      </c>
    </row>
    <row r="151" spans="1:8" x14ac:dyDescent="0.2">
      <c r="A151" s="5">
        <v>2</v>
      </c>
      <c r="B151" s="2">
        <v>7.51</v>
      </c>
      <c r="C151" s="14">
        <v>2</v>
      </c>
      <c r="D151" s="42">
        <f t="shared" si="10"/>
        <v>1.7504174892044198</v>
      </c>
      <c r="E151" s="55">
        <f t="shared" si="11"/>
        <v>0.24958251079558025</v>
      </c>
      <c r="F151" s="42">
        <f t="shared" si="12"/>
        <v>0.24958251079558025</v>
      </c>
      <c r="G151" s="69">
        <f t="shared" si="13"/>
        <v>6.2291429695025928E-2</v>
      </c>
      <c r="H151" s="43">
        <f t="shared" si="14"/>
        <v>0.12479125539779012</v>
      </c>
    </row>
    <row r="152" spans="1:8" x14ac:dyDescent="0.2">
      <c r="A152" s="5">
        <v>2</v>
      </c>
      <c r="B152" s="2">
        <v>14.07</v>
      </c>
      <c r="C152" s="14">
        <v>2.5</v>
      </c>
      <c r="D152" s="42">
        <f t="shared" si="10"/>
        <v>2.3586169788241085</v>
      </c>
      <c r="E152" s="55">
        <f t="shared" si="11"/>
        <v>0.14138302117589152</v>
      </c>
      <c r="F152" s="42">
        <f t="shared" si="12"/>
        <v>0.14138302117589152</v>
      </c>
      <c r="G152" s="69">
        <f t="shared" si="13"/>
        <v>1.9989158676822591E-2</v>
      </c>
      <c r="H152" s="43">
        <f t="shared" si="14"/>
        <v>5.6553208470356608E-2</v>
      </c>
    </row>
    <row r="153" spans="1:8" x14ac:dyDescent="0.2">
      <c r="A153" s="5">
        <v>2</v>
      </c>
      <c r="B153" s="2">
        <v>13.13</v>
      </c>
      <c r="C153" s="14">
        <v>2</v>
      </c>
      <c r="D153" s="42">
        <f t="shared" si="10"/>
        <v>2.271466442201775</v>
      </c>
      <c r="E153" s="55">
        <f t="shared" si="11"/>
        <v>-0.27146644220177496</v>
      </c>
      <c r="F153" s="42">
        <f t="shared" si="12"/>
        <v>0.27146644220177496</v>
      </c>
      <c r="G153" s="69">
        <f t="shared" si="13"/>
        <v>7.3694029241689621E-2</v>
      </c>
      <c r="H153" s="43">
        <f t="shared" si="14"/>
        <v>0.13573322110088748</v>
      </c>
    </row>
    <row r="154" spans="1:8" x14ac:dyDescent="0.2">
      <c r="A154" s="5">
        <v>3</v>
      </c>
      <c r="B154" s="2">
        <v>17.260000000000002</v>
      </c>
      <c r="C154" s="14">
        <v>2.74</v>
      </c>
      <c r="D154" s="42">
        <f t="shared" si="10"/>
        <v>2.8469703177098351</v>
      </c>
      <c r="E154" s="55">
        <f t="shared" si="11"/>
        <v>-0.10697031770983489</v>
      </c>
      <c r="F154" s="42">
        <f t="shared" si="12"/>
        <v>0.10697031770983489</v>
      </c>
      <c r="G154" s="69">
        <f t="shared" si="13"/>
        <v>1.1442648870943017E-2</v>
      </c>
      <c r="H154" s="43">
        <f t="shared" si="14"/>
        <v>3.9040261937895941E-2</v>
      </c>
    </row>
    <row r="155" spans="1:8" x14ac:dyDescent="0.2">
      <c r="A155" s="5">
        <v>4</v>
      </c>
      <c r="B155" s="2">
        <v>24.55</v>
      </c>
      <c r="C155" s="14">
        <v>2</v>
      </c>
      <c r="D155" s="42">
        <f t="shared" si="10"/>
        <v>3.7154483376078677</v>
      </c>
      <c r="E155" s="55">
        <f t="shared" si="11"/>
        <v>-1.7154483376078677</v>
      </c>
      <c r="F155" s="42">
        <f t="shared" si="12"/>
        <v>1.7154483376078677</v>
      </c>
      <c r="G155" s="69">
        <f t="shared" si="13"/>
        <v>2.9427629990015971</v>
      </c>
      <c r="H155" s="43">
        <f t="shared" si="14"/>
        <v>0.85772416880393387</v>
      </c>
    </row>
    <row r="156" spans="1:8" x14ac:dyDescent="0.2">
      <c r="A156" s="5">
        <v>4</v>
      </c>
      <c r="B156" s="2">
        <v>19.77</v>
      </c>
      <c r="C156" s="14">
        <v>2</v>
      </c>
      <c r="D156" s="42">
        <f t="shared" si="10"/>
        <v>3.2722785875496188</v>
      </c>
      <c r="E156" s="55">
        <f t="shared" si="11"/>
        <v>-1.2722785875496188</v>
      </c>
      <c r="F156" s="42">
        <f t="shared" si="12"/>
        <v>1.2722785875496188</v>
      </c>
      <c r="G156" s="69">
        <f t="shared" si="13"/>
        <v>1.6186928043372528</v>
      </c>
      <c r="H156" s="43">
        <f t="shared" si="14"/>
        <v>0.63613929377480938</v>
      </c>
    </row>
    <row r="157" spans="1:8" x14ac:dyDescent="0.2">
      <c r="A157" s="5">
        <v>5</v>
      </c>
      <c r="B157" s="2">
        <v>29.85</v>
      </c>
      <c r="C157" s="14">
        <v>5.14</v>
      </c>
      <c r="D157" s="42">
        <f t="shared" si="10"/>
        <v>4.3994268172096831</v>
      </c>
      <c r="E157" s="55">
        <f t="shared" si="11"/>
        <v>0.74057318279031659</v>
      </c>
      <c r="F157" s="42">
        <f t="shared" si="12"/>
        <v>0.74057318279031659</v>
      </c>
      <c r="G157" s="69">
        <f t="shared" si="13"/>
        <v>0.54844863906817964</v>
      </c>
      <c r="H157" s="43">
        <f t="shared" si="14"/>
        <v>0.14408038575687093</v>
      </c>
    </row>
    <row r="158" spans="1:8" x14ac:dyDescent="0.2">
      <c r="A158" s="5">
        <v>6</v>
      </c>
      <c r="B158" s="2">
        <v>48.17</v>
      </c>
      <c r="C158" s="14">
        <v>5</v>
      </c>
      <c r="D158" s="42">
        <f t="shared" si="10"/>
        <v>6.2905329423676504</v>
      </c>
      <c r="E158" s="55">
        <f t="shared" si="11"/>
        <v>-1.2905329423676504</v>
      </c>
      <c r="F158" s="42">
        <f t="shared" si="12"/>
        <v>1.2905329423676504</v>
      </c>
      <c r="G158" s="69">
        <f t="shared" si="13"/>
        <v>1.6654752753361053</v>
      </c>
      <c r="H158" s="43">
        <f t="shared" si="14"/>
        <v>0.25810658847353007</v>
      </c>
    </row>
    <row r="159" spans="1:8" x14ac:dyDescent="0.2">
      <c r="A159" s="5">
        <v>4</v>
      </c>
      <c r="B159" s="2">
        <v>25</v>
      </c>
      <c r="C159" s="14">
        <v>3.75</v>
      </c>
      <c r="D159" s="42">
        <f t="shared" si="10"/>
        <v>3.757169339182389</v>
      </c>
      <c r="E159" s="55">
        <f t="shared" si="11"/>
        <v>-7.1693391823890451E-3</v>
      </c>
      <c r="F159" s="42">
        <f t="shared" si="12"/>
        <v>7.1693391823890451E-3</v>
      </c>
      <c r="G159" s="69">
        <f t="shared" si="13"/>
        <v>5.1399424312138824E-5</v>
      </c>
      <c r="H159" s="43">
        <f t="shared" si="14"/>
        <v>1.911823781970412E-3</v>
      </c>
    </row>
    <row r="160" spans="1:8" x14ac:dyDescent="0.2">
      <c r="A160" s="5">
        <v>2</v>
      </c>
      <c r="B160" s="2">
        <v>13.39</v>
      </c>
      <c r="C160" s="14">
        <v>2.61</v>
      </c>
      <c r="D160" s="42">
        <f t="shared" si="10"/>
        <v>2.2955719097781651</v>
      </c>
      <c r="E160" s="55">
        <f t="shared" si="11"/>
        <v>0.31442809022183482</v>
      </c>
      <c r="F160" s="42">
        <f t="shared" si="12"/>
        <v>0.31442809022183482</v>
      </c>
      <c r="G160" s="69">
        <f t="shared" si="13"/>
        <v>9.8865023920550299E-2</v>
      </c>
      <c r="H160" s="43">
        <f t="shared" si="14"/>
        <v>0.12047053265204399</v>
      </c>
    </row>
    <row r="161" spans="1:8" x14ac:dyDescent="0.2">
      <c r="A161" s="5">
        <v>4</v>
      </c>
      <c r="B161" s="2">
        <v>16.489999999999998</v>
      </c>
      <c r="C161" s="14">
        <v>2</v>
      </c>
      <c r="D161" s="42">
        <f t="shared" si="10"/>
        <v>2.9681788427397748</v>
      </c>
      <c r="E161" s="55">
        <f t="shared" si="11"/>
        <v>-0.96817884273977484</v>
      </c>
      <c r="F161" s="42">
        <f t="shared" si="12"/>
        <v>0.96817884273977484</v>
      </c>
      <c r="G161" s="69">
        <f t="shared" si="13"/>
        <v>0.9373702715289296</v>
      </c>
      <c r="H161" s="43">
        <f t="shared" si="14"/>
        <v>0.48408942136988742</v>
      </c>
    </row>
    <row r="162" spans="1:8" x14ac:dyDescent="0.2">
      <c r="A162" s="5">
        <v>4</v>
      </c>
      <c r="B162" s="2">
        <v>21.5</v>
      </c>
      <c r="C162" s="14">
        <v>3.5</v>
      </c>
      <c r="D162" s="42">
        <f t="shared" si="10"/>
        <v>3.4326726602694455</v>
      </c>
      <c r="E162" s="55">
        <f t="shared" si="11"/>
        <v>6.7327339730554492E-2</v>
      </c>
      <c r="F162" s="42">
        <f t="shared" si="12"/>
        <v>6.7327339730554492E-2</v>
      </c>
      <c r="G162" s="69">
        <f t="shared" si="13"/>
        <v>4.5329706751935017E-3</v>
      </c>
      <c r="H162" s="43">
        <f t="shared" si="14"/>
        <v>1.9236382780158427E-2</v>
      </c>
    </row>
    <row r="163" spans="1:8" x14ac:dyDescent="0.2">
      <c r="A163" s="5">
        <v>2</v>
      </c>
      <c r="B163" s="2">
        <v>12.66</v>
      </c>
      <c r="C163" s="14">
        <v>2.5</v>
      </c>
      <c r="D163" s="42">
        <f t="shared" si="10"/>
        <v>2.2278911738906082</v>
      </c>
      <c r="E163" s="55">
        <f t="shared" si="11"/>
        <v>0.2721088261093918</v>
      </c>
      <c r="F163" s="42">
        <f t="shared" si="12"/>
        <v>0.2721088261093918</v>
      </c>
      <c r="G163" s="69">
        <f t="shared" si="13"/>
        <v>7.4043213246631226E-2</v>
      </c>
      <c r="H163" s="43">
        <f t="shared" si="14"/>
        <v>0.10884353044375672</v>
      </c>
    </row>
    <row r="164" spans="1:8" x14ac:dyDescent="0.2">
      <c r="A164" s="5">
        <v>3</v>
      </c>
      <c r="B164" s="2">
        <v>16.21</v>
      </c>
      <c r="C164" s="14">
        <v>2</v>
      </c>
      <c r="D164" s="42">
        <f t="shared" si="10"/>
        <v>2.7496213140359522</v>
      </c>
      <c r="E164" s="55">
        <f t="shared" si="11"/>
        <v>-0.74962131403595222</v>
      </c>
      <c r="F164" s="42">
        <f t="shared" si="12"/>
        <v>0.74962131403595222</v>
      </c>
      <c r="G164" s="69">
        <f t="shared" si="13"/>
        <v>0.56193211445698765</v>
      </c>
      <c r="H164" s="43">
        <f t="shared" si="14"/>
        <v>0.37481065701797611</v>
      </c>
    </row>
    <row r="165" spans="1:8" x14ac:dyDescent="0.2">
      <c r="A165" s="5">
        <v>2</v>
      </c>
      <c r="B165" s="2">
        <v>13.81</v>
      </c>
      <c r="C165" s="14">
        <v>2</v>
      </c>
      <c r="D165" s="42">
        <f t="shared" si="10"/>
        <v>2.3345115112477184</v>
      </c>
      <c r="E165" s="55">
        <f t="shared" si="11"/>
        <v>-0.33451151124771838</v>
      </c>
      <c r="F165" s="42">
        <f t="shared" si="12"/>
        <v>0.33451151124771838</v>
      </c>
      <c r="G165" s="69">
        <f t="shared" si="13"/>
        <v>0.11189795115723242</v>
      </c>
      <c r="H165" s="43">
        <f t="shared" si="14"/>
        <v>0.16725575562385919</v>
      </c>
    </row>
    <row r="166" spans="1:8" x14ac:dyDescent="0.2">
      <c r="A166" s="5">
        <v>2</v>
      </c>
      <c r="B166" s="2">
        <v>17.510000000000002</v>
      </c>
      <c r="C166" s="14">
        <v>3</v>
      </c>
      <c r="D166" s="42">
        <f t="shared" si="10"/>
        <v>2.6775508575271161</v>
      </c>
      <c r="E166" s="55">
        <f t="shared" si="11"/>
        <v>0.32244914247288392</v>
      </c>
      <c r="F166" s="42">
        <f t="shared" si="12"/>
        <v>0.32244914247288392</v>
      </c>
      <c r="G166" s="69">
        <f t="shared" si="13"/>
        <v>0.1039734494814982</v>
      </c>
      <c r="H166" s="43">
        <f t="shared" si="14"/>
        <v>0.10748304749096131</v>
      </c>
    </row>
    <row r="167" spans="1:8" x14ac:dyDescent="0.2">
      <c r="A167" s="5">
        <v>3</v>
      </c>
      <c r="B167" s="2">
        <v>24.52</v>
      </c>
      <c r="C167" s="14">
        <v>3.48</v>
      </c>
      <c r="D167" s="42">
        <f t="shared" si="10"/>
        <v>3.5200691431121127</v>
      </c>
      <c r="E167" s="55">
        <f t="shared" si="11"/>
        <v>-4.0069143112112737E-2</v>
      </c>
      <c r="F167" s="42">
        <f t="shared" si="12"/>
        <v>4.0069143112112737E-2</v>
      </c>
      <c r="G167" s="69">
        <f t="shared" si="13"/>
        <v>1.6055362297389716E-3</v>
      </c>
      <c r="H167" s="43">
        <f t="shared" si="14"/>
        <v>1.1514121583940442E-2</v>
      </c>
    </row>
    <row r="168" spans="1:8" x14ac:dyDescent="0.2">
      <c r="A168" s="5">
        <v>2</v>
      </c>
      <c r="B168" s="2">
        <v>20.76</v>
      </c>
      <c r="C168" s="14">
        <v>2.2400000000000002</v>
      </c>
      <c r="D168" s="42">
        <f t="shared" si="10"/>
        <v>2.9788692022319925</v>
      </c>
      <c r="E168" s="55">
        <f t="shared" si="11"/>
        <v>-0.73886920223199226</v>
      </c>
      <c r="F168" s="42">
        <f t="shared" si="12"/>
        <v>0.73886920223199226</v>
      </c>
      <c r="G168" s="69">
        <f t="shared" si="13"/>
        <v>0.54592769800694063</v>
      </c>
      <c r="H168" s="43">
        <f t="shared" si="14"/>
        <v>0.32985232242499651</v>
      </c>
    </row>
    <row r="169" spans="1:8" x14ac:dyDescent="0.2">
      <c r="A169" s="5">
        <v>4</v>
      </c>
      <c r="B169" s="2">
        <v>31.71</v>
      </c>
      <c r="C169" s="14">
        <v>4.5</v>
      </c>
      <c r="D169" s="42">
        <f t="shared" si="10"/>
        <v>4.3792758293269181</v>
      </c>
      <c r="E169" s="55">
        <f t="shared" si="11"/>
        <v>0.12072417067308194</v>
      </c>
      <c r="F169" s="42">
        <f t="shared" si="12"/>
        <v>0.12072417067308194</v>
      </c>
      <c r="G169" s="69">
        <f t="shared" si="13"/>
        <v>1.4574325384703418E-2</v>
      </c>
      <c r="H169" s="43">
        <f t="shared" si="14"/>
        <v>2.68275934829071E-2</v>
      </c>
    </row>
    <row r="170" spans="1:8" x14ac:dyDescent="0.2">
      <c r="A170" s="5">
        <v>2</v>
      </c>
      <c r="B170" s="2">
        <v>10.59</v>
      </c>
      <c r="C170" s="14">
        <v>1.61</v>
      </c>
      <c r="D170" s="42">
        <f t="shared" si="10"/>
        <v>2.03597456664781</v>
      </c>
      <c r="E170" s="55">
        <f t="shared" si="11"/>
        <v>-0.42597456664780986</v>
      </c>
      <c r="F170" s="42">
        <f t="shared" si="12"/>
        <v>0.42597456664780986</v>
      </c>
      <c r="G170" s="69">
        <f t="shared" si="13"/>
        <v>0.1814543314307894</v>
      </c>
      <c r="H170" s="43">
        <f t="shared" si="14"/>
        <v>0.26458047617876385</v>
      </c>
    </row>
    <row r="171" spans="1:8" x14ac:dyDescent="0.2">
      <c r="A171" s="5">
        <v>2</v>
      </c>
      <c r="B171" s="2">
        <v>10.63</v>
      </c>
      <c r="C171" s="14">
        <v>2</v>
      </c>
      <c r="D171" s="42">
        <f t="shared" si="10"/>
        <v>2.0396831001211009</v>
      </c>
      <c r="E171" s="55">
        <f t="shared" si="11"/>
        <v>-3.9683100121100878E-2</v>
      </c>
      <c r="F171" s="42">
        <f t="shared" si="12"/>
        <v>3.9683100121100878E-2</v>
      </c>
      <c r="G171" s="69">
        <f t="shared" si="13"/>
        <v>1.5747484352213166E-3</v>
      </c>
      <c r="H171" s="43">
        <f t="shared" si="14"/>
        <v>1.9841550060550439E-2</v>
      </c>
    </row>
    <row r="172" spans="1:8" x14ac:dyDescent="0.2">
      <c r="A172" s="5">
        <v>3</v>
      </c>
      <c r="B172" s="2">
        <v>50.81</v>
      </c>
      <c r="C172" s="14">
        <v>10</v>
      </c>
      <c r="D172" s="42">
        <f t="shared" si="10"/>
        <v>5.9575027684324819</v>
      </c>
      <c r="E172" s="55">
        <f t="shared" si="11"/>
        <v>4.0424972315675181</v>
      </c>
      <c r="F172" s="42">
        <f t="shared" si="12"/>
        <v>4.0424972315675181</v>
      </c>
      <c r="G172" s="69">
        <f t="shared" si="13"/>
        <v>16.341783867231047</v>
      </c>
      <c r="H172" s="43">
        <f t="shared" si="14"/>
        <v>0.40424972315675178</v>
      </c>
    </row>
    <row r="173" spans="1:8" x14ac:dyDescent="0.2">
      <c r="A173" s="5">
        <v>2</v>
      </c>
      <c r="B173" s="2">
        <v>15.81</v>
      </c>
      <c r="C173" s="14">
        <v>3.16</v>
      </c>
      <c r="D173" s="42">
        <f t="shared" si="10"/>
        <v>2.5199381849122577</v>
      </c>
      <c r="E173" s="55">
        <f t="shared" si="11"/>
        <v>0.6400618150877424</v>
      </c>
      <c r="F173" s="42">
        <f t="shared" si="12"/>
        <v>0.6400618150877424</v>
      </c>
      <c r="G173" s="69">
        <f t="shared" si="13"/>
        <v>0.40967912713341537</v>
      </c>
      <c r="H173" s="43">
        <f t="shared" si="14"/>
        <v>0.20255120730624759</v>
      </c>
    </row>
    <row r="174" spans="1:8" x14ac:dyDescent="0.2">
      <c r="A174" s="5">
        <v>2</v>
      </c>
      <c r="B174" s="2">
        <v>7.25</v>
      </c>
      <c r="C174" s="14">
        <v>5.15</v>
      </c>
      <c r="D174" s="42">
        <f t="shared" si="10"/>
        <v>1.7263120216280297</v>
      </c>
      <c r="E174" s="55">
        <f t="shared" si="11"/>
        <v>3.4236879783719707</v>
      </c>
      <c r="F174" s="42">
        <f t="shared" si="12"/>
        <v>3.4236879783719707</v>
      </c>
      <c r="G174" s="69">
        <f t="shared" si="13"/>
        <v>11.721639373248752</v>
      </c>
      <c r="H174" s="43">
        <f t="shared" si="14"/>
        <v>0.66479378220814955</v>
      </c>
    </row>
    <row r="175" spans="1:8" x14ac:dyDescent="0.2">
      <c r="A175" s="5">
        <v>2</v>
      </c>
      <c r="B175" s="2">
        <v>31.85</v>
      </c>
      <c r="C175" s="14">
        <v>3.18</v>
      </c>
      <c r="D175" s="42">
        <f t="shared" si="10"/>
        <v>4.0070601077018626</v>
      </c>
      <c r="E175" s="55">
        <f t="shared" si="11"/>
        <v>-0.82706010770186245</v>
      </c>
      <c r="F175" s="42">
        <f t="shared" si="12"/>
        <v>0.82706010770186245</v>
      </c>
      <c r="G175" s="69">
        <f t="shared" si="13"/>
        <v>0.68402842175181633</v>
      </c>
      <c r="H175" s="43">
        <f t="shared" si="14"/>
        <v>0.26008179487479949</v>
      </c>
    </row>
    <row r="176" spans="1:8" x14ac:dyDescent="0.2">
      <c r="A176" s="5">
        <v>2</v>
      </c>
      <c r="B176" s="2">
        <v>16.82</v>
      </c>
      <c r="C176" s="14">
        <v>4</v>
      </c>
      <c r="D176" s="42">
        <f t="shared" si="10"/>
        <v>2.6135786551128497</v>
      </c>
      <c r="E176" s="55">
        <f t="shared" si="11"/>
        <v>1.3864213448871503</v>
      </c>
      <c r="F176" s="42">
        <f t="shared" si="12"/>
        <v>1.3864213448871503</v>
      </c>
      <c r="G176" s="69">
        <f t="shared" si="13"/>
        <v>1.9221641455586946</v>
      </c>
      <c r="H176" s="43">
        <f t="shared" si="14"/>
        <v>0.34660533622178757</v>
      </c>
    </row>
    <row r="177" spans="1:8" x14ac:dyDescent="0.2">
      <c r="A177" s="5">
        <v>2</v>
      </c>
      <c r="B177" s="2">
        <v>32.9</v>
      </c>
      <c r="C177" s="14">
        <v>3.11</v>
      </c>
      <c r="D177" s="42">
        <f t="shared" si="10"/>
        <v>4.1044091113757455</v>
      </c>
      <c r="E177" s="55">
        <f t="shared" si="11"/>
        <v>-0.99440911137574561</v>
      </c>
      <c r="F177" s="42">
        <f t="shared" si="12"/>
        <v>0.99440911137574561</v>
      </c>
      <c r="G177" s="69">
        <f t="shared" si="13"/>
        <v>0.9888494807871</v>
      </c>
      <c r="H177" s="43">
        <f t="shared" si="14"/>
        <v>0.31974569497612398</v>
      </c>
    </row>
    <row r="178" spans="1:8" x14ac:dyDescent="0.2">
      <c r="A178" s="5">
        <v>2</v>
      </c>
      <c r="B178" s="2">
        <v>17.89</v>
      </c>
      <c r="C178" s="14">
        <v>2</v>
      </c>
      <c r="D178" s="42">
        <f t="shared" si="10"/>
        <v>2.7127819255233785</v>
      </c>
      <c r="E178" s="55">
        <f t="shared" si="11"/>
        <v>-0.71278192552337849</v>
      </c>
      <c r="F178" s="42">
        <f t="shared" si="12"/>
        <v>0.71278192552337849</v>
      </c>
      <c r="G178" s="69">
        <f t="shared" si="13"/>
        <v>0.50805807335281505</v>
      </c>
      <c r="H178" s="43">
        <f t="shared" si="14"/>
        <v>0.35639096276168925</v>
      </c>
    </row>
    <row r="179" spans="1:8" x14ac:dyDescent="0.2">
      <c r="A179" s="5">
        <v>2</v>
      </c>
      <c r="B179" s="2">
        <v>14.48</v>
      </c>
      <c r="C179" s="14">
        <v>2</v>
      </c>
      <c r="D179" s="42">
        <f t="shared" si="10"/>
        <v>2.3966294469253389</v>
      </c>
      <c r="E179" s="55">
        <f t="shared" si="11"/>
        <v>-0.39662944692533886</v>
      </c>
      <c r="F179" s="42">
        <f t="shared" si="12"/>
        <v>0.39662944692533886</v>
      </c>
      <c r="G179" s="69">
        <f t="shared" si="13"/>
        <v>0.15731491816830021</v>
      </c>
      <c r="H179" s="43">
        <f t="shared" si="14"/>
        <v>0.19831472346266943</v>
      </c>
    </row>
    <row r="180" spans="1:8" x14ac:dyDescent="0.2">
      <c r="A180" s="5">
        <v>2</v>
      </c>
      <c r="B180" s="2">
        <v>9.6</v>
      </c>
      <c r="C180" s="14">
        <v>4</v>
      </c>
      <c r="D180" s="42">
        <f t="shared" si="10"/>
        <v>1.944188363183863</v>
      </c>
      <c r="E180" s="55">
        <f t="shared" si="11"/>
        <v>2.055811636816137</v>
      </c>
      <c r="F180" s="42">
        <f t="shared" si="12"/>
        <v>2.055811636816137</v>
      </c>
      <c r="G180" s="69">
        <f t="shared" si="13"/>
        <v>4.2263614860686447</v>
      </c>
      <c r="H180" s="43">
        <f t="shared" si="14"/>
        <v>0.51395290920403425</v>
      </c>
    </row>
    <row r="181" spans="1:8" x14ac:dyDescent="0.2">
      <c r="A181" s="5">
        <v>2</v>
      </c>
      <c r="B181" s="2">
        <v>34.630000000000003</v>
      </c>
      <c r="C181" s="14">
        <v>3.55</v>
      </c>
      <c r="D181" s="42">
        <f t="shared" si="10"/>
        <v>4.2648031840955722</v>
      </c>
      <c r="E181" s="55">
        <f t="shared" si="11"/>
        <v>-0.71480318409557242</v>
      </c>
      <c r="F181" s="42">
        <f t="shared" si="12"/>
        <v>0.71480318409557242</v>
      </c>
      <c r="G181" s="69">
        <f t="shared" si="13"/>
        <v>0.51094359199316874</v>
      </c>
      <c r="H181" s="43">
        <f t="shared" si="14"/>
        <v>0.2013530096043866</v>
      </c>
    </row>
    <row r="182" spans="1:8" x14ac:dyDescent="0.2">
      <c r="A182" s="5">
        <v>4</v>
      </c>
      <c r="B182" s="2">
        <v>34.65</v>
      </c>
      <c r="C182" s="14">
        <v>3.68</v>
      </c>
      <c r="D182" s="42">
        <f t="shared" si="10"/>
        <v>4.6518530396137905</v>
      </c>
      <c r="E182" s="55">
        <f t="shared" si="11"/>
        <v>-0.97185303961379033</v>
      </c>
      <c r="F182" s="42">
        <f t="shared" si="12"/>
        <v>0.97185303961379033</v>
      </c>
      <c r="G182" s="69">
        <f t="shared" si="13"/>
        <v>0.94449833060656352</v>
      </c>
      <c r="H182" s="43">
        <f t="shared" si="14"/>
        <v>0.26409049989505173</v>
      </c>
    </row>
    <row r="183" spans="1:8" x14ac:dyDescent="0.2">
      <c r="A183" s="5">
        <v>2</v>
      </c>
      <c r="B183" s="2">
        <v>23.33</v>
      </c>
      <c r="C183" s="14">
        <v>5.65</v>
      </c>
      <c r="D183" s="42">
        <f t="shared" si="10"/>
        <v>3.217142477890925</v>
      </c>
      <c r="E183" s="55">
        <f t="shared" si="11"/>
        <v>2.4328575221090754</v>
      </c>
      <c r="F183" s="42">
        <f t="shared" si="12"/>
        <v>2.4328575221090754</v>
      </c>
      <c r="G183" s="69">
        <f t="shared" si="13"/>
        <v>5.9187957228827104</v>
      </c>
      <c r="H183" s="43">
        <f t="shared" si="14"/>
        <v>0.4305942517007213</v>
      </c>
    </row>
    <row r="184" spans="1:8" x14ac:dyDescent="0.2">
      <c r="A184" s="5">
        <v>3</v>
      </c>
      <c r="B184" s="2">
        <v>45.35</v>
      </c>
      <c r="C184" s="14">
        <v>3.5</v>
      </c>
      <c r="D184" s="42">
        <f t="shared" si="10"/>
        <v>5.4512879493282895</v>
      </c>
      <c r="E184" s="55">
        <f t="shared" si="11"/>
        <v>-1.9512879493282895</v>
      </c>
      <c r="F184" s="42">
        <f t="shared" si="12"/>
        <v>1.9512879493282895</v>
      </c>
      <c r="G184" s="69">
        <f t="shared" si="13"/>
        <v>3.8075246611938014</v>
      </c>
      <c r="H184" s="43">
        <f t="shared" si="14"/>
        <v>0.55751084266522555</v>
      </c>
    </row>
    <row r="185" spans="1:8" x14ac:dyDescent="0.2">
      <c r="A185" s="5">
        <v>4</v>
      </c>
      <c r="B185" s="2">
        <v>23.17</v>
      </c>
      <c r="C185" s="14">
        <v>6.5</v>
      </c>
      <c r="D185" s="42">
        <f t="shared" si="10"/>
        <v>3.5875039327793359</v>
      </c>
      <c r="E185" s="55">
        <f t="shared" si="11"/>
        <v>2.9124960672206641</v>
      </c>
      <c r="F185" s="42">
        <f t="shared" si="12"/>
        <v>2.9124960672206641</v>
      </c>
      <c r="G185" s="69">
        <f t="shared" si="13"/>
        <v>8.4826333415758359</v>
      </c>
      <c r="H185" s="43">
        <f t="shared" si="14"/>
        <v>0.44807631803394832</v>
      </c>
    </row>
    <row r="186" spans="1:8" x14ac:dyDescent="0.2">
      <c r="A186" s="5">
        <v>2</v>
      </c>
      <c r="B186" s="2">
        <v>40.549999999999997</v>
      </c>
      <c r="C186" s="14">
        <v>3</v>
      </c>
      <c r="D186" s="42">
        <f t="shared" si="10"/>
        <v>4.813666138142608</v>
      </c>
      <c r="E186" s="55">
        <f t="shared" si="11"/>
        <v>-1.813666138142608</v>
      </c>
      <c r="F186" s="42">
        <f t="shared" si="12"/>
        <v>1.813666138142608</v>
      </c>
      <c r="G186" s="69">
        <f t="shared" si="13"/>
        <v>3.2893848606451219</v>
      </c>
      <c r="H186" s="43">
        <f t="shared" si="14"/>
        <v>0.60455537938086934</v>
      </c>
    </row>
    <row r="187" spans="1:8" x14ac:dyDescent="0.2">
      <c r="A187" s="5">
        <v>5</v>
      </c>
      <c r="B187" s="2">
        <v>20.69</v>
      </c>
      <c r="C187" s="14">
        <v>5</v>
      </c>
      <c r="D187" s="42">
        <f t="shared" si="10"/>
        <v>3.5501726518260939</v>
      </c>
      <c r="E187" s="55">
        <f t="shared" si="11"/>
        <v>1.4498273481739061</v>
      </c>
      <c r="F187" s="42">
        <f t="shared" si="12"/>
        <v>1.4498273481739061</v>
      </c>
      <c r="G187" s="69">
        <f t="shared" si="13"/>
        <v>2.101999339512981</v>
      </c>
      <c r="H187" s="43">
        <f t="shared" si="14"/>
        <v>0.2899654696347812</v>
      </c>
    </row>
    <row r="188" spans="1:8" x14ac:dyDescent="0.2">
      <c r="A188" s="5">
        <v>3</v>
      </c>
      <c r="B188" s="2">
        <v>20.9</v>
      </c>
      <c r="C188" s="14">
        <v>3.5</v>
      </c>
      <c r="D188" s="42">
        <f t="shared" si="10"/>
        <v>3.1844468637792964</v>
      </c>
      <c r="E188" s="55">
        <f t="shared" si="11"/>
        <v>0.31555313622070358</v>
      </c>
      <c r="F188" s="42">
        <f t="shared" si="12"/>
        <v>0.31555313622070358</v>
      </c>
      <c r="G188" s="69">
        <f t="shared" si="13"/>
        <v>9.9573781778721906E-2</v>
      </c>
      <c r="H188" s="43">
        <f t="shared" si="14"/>
        <v>9.0158038920201022E-2</v>
      </c>
    </row>
    <row r="189" spans="1:8" x14ac:dyDescent="0.2">
      <c r="A189" s="5">
        <v>5</v>
      </c>
      <c r="B189" s="2">
        <v>30.46</v>
      </c>
      <c r="C189" s="14">
        <v>2</v>
      </c>
      <c r="D189" s="42">
        <f t="shared" si="10"/>
        <v>4.4559819526773676</v>
      </c>
      <c r="E189" s="55">
        <f t="shared" si="11"/>
        <v>-2.4559819526773676</v>
      </c>
      <c r="F189" s="42">
        <f t="shared" si="12"/>
        <v>2.4559819526773676</v>
      </c>
      <c r="G189" s="69">
        <f t="shared" si="13"/>
        <v>6.0318473518769355</v>
      </c>
      <c r="H189" s="43">
        <f t="shared" si="14"/>
        <v>1.2279909763386838</v>
      </c>
    </row>
    <row r="190" spans="1:8" x14ac:dyDescent="0.2">
      <c r="A190" s="5">
        <v>3</v>
      </c>
      <c r="B190" s="2">
        <v>18.149999999999999</v>
      </c>
      <c r="C190" s="14">
        <v>3.5</v>
      </c>
      <c r="D190" s="42">
        <f t="shared" si="10"/>
        <v>2.9294851874905552</v>
      </c>
      <c r="E190" s="55">
        <f t="shared" si="11"/>
        <v>0.5705148125094448</v>
      </c>
      <c r="F190" s="42">
        <f t="shared" si="12"/>
        <v>0.5705148125094448</v>
      </c>
      <c r="G190" s="69">
        <f t="shared" si="13"/>
        <v>0.32548715129268696</v>
      </c>
      <c r="H190" s="43">
        <f t="shared" si="14"/>
        <v>0.16300423214555565</v>
      </c>
    </row>
    <row r="191" spans="1:8" x14ac:dyDescent="0.2">
      <c r="A191" s="5">
        <v>3</v>
      </c>
      <c r="B191" s="2">
        <v>23.1</v>
      </c>
      <c r="C191" s="14">
        <v>4</v>
      </c>
      <c r="D191" s="42">
        <f t="shared" si="10"/>
        <v>3.3884162048102899</v>
      </c>
      <c r="E191" s="55">
        <f t="shared" si="11"/>
        <v>0.61158379518971007</v>
      </c>
      <c r="F191" s="42">
        <f t="shared" si="12"/>
        <v>0.61158379518971007</v>
      </c>
      <c r="G191" s="69">
        <f t="shared" si="13"/>
        <v>0.37403473853864921</v>
      </c>
      <c r="H191" s="43">
        <f t="shared" si="14"/>
        <v>0.15289594879742752</v>
      </c>
    </row>
    <row r="192" spans="1:8" x14ac:dyDescent="0.2">
      <c r="A192" s="5">
        <v>2</v>
      </c>
      <c r="B192" s="2">
        <v>15.69</v>
      </c>
      <c r="C192" s="14">
        <v>1.5</v>
      </c>
      <c r="D192" s="42">
        <f t="shared" si="10"/>
        <v>2.508812584492385</v>
      </c>
      <c r="E192" s="55">
        <f t="shared" si="11"/>
        <v>-1.008812584492385</v>
      </c>
      <c r="F192" s="42">
        <f t="shared" si="12"/>
        <v>1.008812584492385</v>
      </c>
      <c r="G192" s="69">
        <f t="shared" si="13"/>
        <v>1.0177028306302054</v>
      </c>
      <c r="H192" s="43">
        <f t="shared" si="14"/>
        <v>0.67254172299492332</v>
      </c>
    </row>
    <row r="193" spans="1:8" x14ac:dyDescent="0.2">
      <c r="A193" s="5">
        <v>2</v>
      </c>
      <c r="B193" s="2">
        <v>19.809999999999999</v>
      </c>
      <c r="C193" s="14">
        <v>4.1900000000000004</v>
      </c>
      <c r="D193" s="42">
        <f t="shared" si="10"/>
        <v>2.8907915322413356</v>
      </c>
      <c r="E193" s="55">
        <f t="shared" si="11"/>
        <v>1.2992084677586648</v>
      </c>
      <c r="F193" s="42">
        <f t="shared" si="12"/>
        <v>1.2992084677586648</v>
      </c>
      <c r="G193" s="69">
        <f t="shared" si="13"/>
        <v>1.6879426426958177</v>
      </c>
      <c r="H193" s="43">
        <f t="shared" si="14"/>
        <v>0.31007361999013477</v>
      </c>
    </row>
    <row r="194" spans="1:8" x14ac:dyDescent="0.2">
      <c r="A194" s="5">
        <v>2</v>
      </c>
      <c r="B194" s="2">
        <v>28.44</v>
      </c>
      <c r="C194" s="14">
        <v>2.56</v>
      </c>
      <c r="D194" s="42">
        <f t="shared" ref="D194:D245" si="15">$L$9+$M$9*A194+$N$9*B194</f>
        <v>3.6909076291038225</v>
      </c>
      <c r="E194" s="55">
        <f t="shared" si="11"/>
        <v>-1.1309076291038225</v>
      </c>
      <c r="F194" s="42">
        <f t="shared" si="12"/>
        <v>1.1309076291038225</v>
      </c>
      <c r="G194" s="69">
        <f t="shared" si="13"/>
        <v>1.2789520655652289</v>
      </c>
      <c r="H194" s="43">
        <f t="shared" si="14"/>
        <v>0.44176079261868062</v>
      </c>
    </row>
    <row r="195" spans="1:8" x14ac:dyDescent="0.2">
      <c r="A195" s="5">
        <v>2</v>
      </c>
      <c r="B195" s="2">
        <v>15.48</v>
      </c>
      <c r="C195" s="14">
        <v>2.02</v>
      </c>
      <c r="D195" s="42">
        <f t="shared" si="15"/>
        <v>2.4893427837576088</v>
      </c>
      <c r="E195" s="55">
        <f t="shared" ref="E195:E245" si="16">C195-D195</f>
        <v>-0.46934278375760874</v>
      </c>
      <c r="F195" s="42">
        <f t="shared" ref="F195:F245" si="17">ABS(E195)</f>
        <v>0.46934278375760874</v>
      </c>
      <c r="G195" s="69">
        <f t="shared" ref="G195:G245" si="18">E195^2</f>
        <v>0.22028264866534147</v>
      </c>
      <c r="H195" s="43">
        <f t="shared" ref="H195:H245" si="19">F195/C195</f>
        <v>0.23234791275129146</v>
      </c>
    </row>
    <row r="196" spans="1:8" x14ac:dyDescent="0.2">
      <c r="A196" s="5">
        <v>2</v>
      </c>
      <c r="B196" s="2">
        <v>16.579999999999998</v>
      </c>
      <c r="C196" s="14">
        <v>4</v>
      </c>
      <c r="D196" s="42">
        <f t="shared" si="15"/>
        <v>2.5913274542731051</v>
      </c>
      <c r="E196" s="55">
        <f t="shared" si="16"/>
        <v>1.4086725457268949</v>
      </c>
      <c r="F196" s="42">
        <f t="shared" si="17"/>
        <v>1.4086725457268949</v>
      </c>
      <c r="G196" s="69">
        <f t="shared" si="18"/>
        <v>1.984358341084691</v>
      </c>
      <c r="H196" s="43">
        <f t="shared" si="19"/>
        <v>0.35216813643172373</v>
      </c>
    </row>
    <row r="197" spans="1:8" x14ac:dyDescent="0.2">
      <c r="A197" s="5">
        <v>2</v>
      </c>
      <c r="B197" s="2">
        <v>7.56</v>
      </c>
      <c r="C197" s="14">
        <v>1.44</v>
      </c>
      <c r="D197" s="42">
        <f t="shared" si="15"/>
        <v>1.7550531560460332</v>
      </c>
      <c r="E197" s="55">
        <f t="shared" si="16"/>
        <v>-0.31505315604603323</v>
      </c>
      <c r="F197" s="42">
        <f t="shared" si="17"/>
        <v>0.31505315604603323</v>
      </c>
      <c r="G197" s="69">
        <f t="shared" si="18"/>
        <v>9.9258491134566168E-2</v>
      </c>
      <c r="H197" s="43">
        <f t="shared" si="19"/>
        <v>0.21878691392085642</v>
      </c>
    </row>
    <row r="198" spans="1:8" x14ac:dyDescent="0.2">
      <c r="A198" s="5">
        <v>2</v>
      </c>
      <c r="B198" s="2">
        <v>10.34</v>
      </c>
      <c r="C198" s="14">
        <v>2</v>
      </c>
      <c r="D198" s="42">
        <f t="shared" si="15"/>
        <v>2.0127962324397428</v>
      </c>
      <c r="E198" s="55">
        <f t="shared" si="16"/>
        <v>-1.2796232439742816E-2</v>
      </c>
      <c r="F198" s="42">
        <f t="shared" si="17"/>
        <v>1.2796232439742816E-2</v>
      </c>
      <c r="G198" s="69">
        <f t="shared" si="18"/>
        <v>1.6374356465192639E-4</v>
      </c>
      <c r="H198" s="43">
        <f t="shared" si="19"/>
        <v>6.3981162198714081E-3</v>
      </c>
    </row>
    <row r="199" spans="1:8" x14ac:dyDescent="0.2">
      <c r="A199" s="5">
        <v>4</v>
      </c>
      <c r="B199" s="2">
        <v>43.11</v>
      </c>
      <c r="C199" s="14">
        <v>5</v>
      </c>
      <c r="D199" s="42">
        <f t="shared" si="15"/>
        <v>5.4362078692147922</v>
      </c>
      <c r="E199" s="55">
        <f t="shared" si="16"/>
        <v>-0.43620786921479215</v>
      </c>
      <c r="F199" s="42">
        <f t="shared" si="17"/>
        <v>0.43620786921479215</v>
      </c>
      <c r="G199" s="69">
        <f t="shared" si="18"/>
        <v>0.19027730516490921</v>
      </c>
      <c r="H199" s="43">
        <f t="shared" si="19"/>
        <v>8.7241573842958428E-2</v>
      </c>
    </row>
    <row r="200" spans="1:8" x14ac:dyDescent="0.2">
      <c r="A200" s="5">
        <v>2</v>
      </c>
      <c r="B200" s="2">
        <v>13</v>
      </c>
      <c r="C200" s="14">
        <v>2</v>
      </c>
      <c r="D200" s="42">
        <f t="shared" si="15"/>
        <v>2.2594137084135797</v>
      </c>
      <c r="E200" s="55">
        <f t="shared" si="16"/>
        <v>-0.25941370841357969</v>
      </c>
      <c r="F200" s="42">
        <f t="shared" si="17"/>
        <v>0.25941370841357969</v>
      </c>
      <c r="G200" s="69">
        <f t="shared" si="18"/>
        <v>6.7295472112885751E-2</v>
      </c>
      <c r="H200" s="43">
        <f t="shared" si="19"/>
        <v>0.12970685420678985</v>
      </c>
    </row>
    <row r="201" spans="1:8" x14ac:dyDescent="0.2">
      <c r="A201" s="5">
        <v>2</v>
      </c>
      <c r="B201" s="2">
        <v>13.51</v>
      </c>
      <c r="C201" s="14">
        <v>2</v>
      </c>
      <c r="D201" s="42">
        <f t="shared" si="15"/>
        <v>2.3066975101980374</v>
      </c>
      <c r="E201" s="55">
        <f t="shared" si="16"/>
        <v>-0.30669751019803737</v>
      </c>
      <c r="F201" s="42">
        <f t="shared" si="17"/>
        <v>0.30669751019803737</v>
      </c>
      <c r="G201" s="69">
        <f t="shared" si="18"/>
        <v>9.4063362761675234E-2</v>
      </c>
      <c r="H201" s="43">
        <f t="shared" si="19"/>
        <v>0.15334875509901869</v>
      </c>
    </row>
    <row r="202" spans="1:8" x14ac:dyDescent="0.2">
      <c r="A202" s="5">
        <v>3</v>
      </c>
      <c r="B202" s="2">
        <v>18.71</v>
      </c>
      <c r="C202" s="14">
        <v>4</v>
      </c>
      <c r="D202" s="42">
        <f t="shared" si="15"/>
        <v>2.9814046561166263</v>
      </c>
      <c r="E202" s="55">
        <f t="shared" si="16"/>
        <v>1.0185953438833737</v>
      </c>
      <c r="F202" s="42">
        <f t="shared" si="17"/>
        <v>1.0185953438833737</v>
      </c>
      <c r="G202" s="69">
        <f t="shared" si="18"/>
        <v>1.0375364745808884</v>
      </c>
      <c r="H202" s="43">
        <f t="shared" si="19"/>
        <v>0.25464883597084342</v>
      </c>
    </row>
    <row r="203" spans="1:8" x14ac:dyDescent="0.2">
      <c r="A203" s="5">
        <v>2</v>
      </c>
      <c r="B203" s="2">
        <v>12.74</v>
      </c>
      <c r="C203" s="14">
        <v>2.0099999999999998</v>
      </c>
      <c r="D203" s="42">
        <f t="shared" si="15"/>
        <v>2.23530824083719</v>
      </c>
      <c r="E203" s="55">
        <f t="shared" si="16"/>
        <v>-0.22530824083719025</v>
      </c>
      <c r="F203" s="42">
        <f t="shared" si="17"/>
        <v>0.22530824083719025</v>
      </c>
      <c r="G203" s="69">
        <f t="shared" si="18"/>
        <v>5.0763803389149327E-2</v>
      </c>
      <c r="H203" s="43">
        <f t="shared" si="19"/>
        <v>0.1120936521578061</v>
      </c>
    </row>
    <row r="204" spans="1:8" x14ac:dyDescent="0.2">
      <c r="A204" s="5">
        <v>2</v>
      </c>
      <c r="B204" s="2">
        <v>13</v>
      </c>
      <c r="C204" s="14">
        <v>2</v>
      </c>
      <c r="D204" s="42">
        <f t="shared" si="15"/>
        <v>2.2594137084135797</v>
      </c>
      <c r="E204" s="55">
        <f t="shared" si="16"/>
        <v>-0.25941370841357969</v>
      </c>
      <c r="F204" s="42">
        <f t="shared" si="17"/>
        <v>0.25941370841357969</v>
      </c>
      <c r="G204" s="69">
        <f t="shared" si="18"/>
        <v>6.7295472112885751E-2</v>
      </c>
      <c r="H204" s="43">
        <f t="shared" si="19"/>
        <v>0.12970685420678985</v>
      </c>
    </row>
    <row r="205" spans="1:8" x14ac:dyDescent="0.2">
      <c r="A205" s="5">
        <v>2</v>
      </c>
      <c r="B205" s="2">
        <v>16.399999999999999</v>
      </c>
      <c r="C205" s="14">
        <v>2.5</v>
      </c>
      <c r="D205" s="42">
        <f t="shared" si="15"/>
        <v>2.5746390536432964</v>
      </c>
      <c r="E205" s="55">
        <f t="shared" si="16"/>
        <v>-7.4639053643296371E-2</v>
      </c>
      <c r="F205" s="42">
        <f t="shared" si="17"/>
        <v>7.4639053643296371E-2</v>
      </c>
      <c r="G205" s="69">
        <f t="shared" si="18"/>
        <v>5.5709883287668729E-3</v>
      </c>
      <c r="H205" s="43">
        <f t="shared" si="19"/>
        <v>2.985562145731855E-2</v>
      </c>
    </row>
    <row r="206" spans="1:8" x14ac:dyDescent="0.2">
      <c r="A206" s="5">
        <v>4</v>
      </c>
      <c r="B206" s="2">
        <v>20.53</v>
      </c>
      <c r="C206" s="14">
        <v>4</v>
      </c>
      <c r="D206" s="42">
        <f t="shared" si="15"/>
        <v>3.342740723542144</v>
      </c>
      <c r="E206" s="55">
        <f t="shared" si="16"/>
        <v>0.65725927645785598</v>
      </c>
      <c r="F206" s="42">
        <f t="shared" si="17"/>
        <v>0.65725927645785598</v>
      </c>
      <c r="G206" s="69">
        <f t="shared" si="18"/>
        <v>0.43198975648990434</v>
      </c>
      <c r="H206" s="43">
        <f t="shared" si="19"/>
        <v>0.16431481911446399</v>
      </c>
    </row>
    <row r="207" spans="1:8" x14ac:dyDescent="0.2">
      <c r="A207" s="5">
        <v>3</v>
      </c>
      <c r="B207" s="2">
        <v>16.47</v>
      </c>
      <c r="C207" s="14">
        <v>3.23</v>
      </c>
      <c r="D207" s="42">
        <f t="shared" si="15"/>
        <v>2.7737267816123419</v>
      </c>
      <c r="E207" s="55">
        <f t="shared" si="16"/>
        <v>0.45627321838765811</v>
      </c>
      <c r="F207" s="42">
        <f t="shared" si="17"/>
        <v>0.45627321838765811</v>
      </c>
      <c r="G207" s="69">
        <f t="shared" si="18"/>
        <v>0.20818524981783154</v>
      </c>
      <c r="H207" s="43">
        <f t="shared" si="19"/>
        <v>0.14126105832435235</v>
      </c>
    </row>
    <row r="208" spans="1:8" x14ac:dyDescent="0.2">
      <c r="A208" s="5">
        <v>3</v>
      </c>
      <c r="B208" s="2">
        <v>26.59</v>
      </c>
      <c r="C208" s="14">
        <v>3.41</v>
      </c>
      <c r="D208" s="42">
        <f t="shared" si="15"/>
        <v>3.711985750354911</v>
      </c>
      <c r="E208" s="55">
        <f t="shared" si="16"/>
        <v>-0.30198575035491082</v>
      </c>
      <c r="F208" s="42">
        <f t="shared" si="17"/>
        <v>0.30198575035491082</v>
      </c>
      <c r="G208" s="69">
        <f t="shared" si="18"/>
        <v>9.1195393417418516E-2</v>
      </c>
      <c r="H208" s="43">
        <f t="shared" si="19"/>
        <v>8.8558871071821352E-2</v>
      </c>
    </row>
    <row r="209" spans="1:8" x14ac:dyDescent="0.2">
      <c r="A209" s="5">
        <v>4</v>
      </c>
      <c r="B209" s="2">
        <v>38.729999999999997</v>
      </c>
      <c r="C209" s="14">
        <v>3</v>
      </c>
      <c r="D209" s="42">
        <f t="shared" si="15"/>
        <v>5.030123453889451</v>
      </c>
      <c r="E209" s="55">
        <f t="shared" si="16"/>
        <v>-2.030123453889451</v>
      </c>
      <c r="F209" s="42">
        <f t="shared" si="17"/>
        <v>2.030123453889451</v>
      </c>
      <c r="G209" s="69">
        <f t="shared" si="18"/>
        <v>4.1214012380320337</v>
      </c>
      <c r="H209" s="43">
        <f t="shared" si="19"/>
        <v>0.67670781796315038</v>
      </c>
    </row>
    <row r="210" spans="1:8" x14ac:dyDescent="0.2">
      <c r="A210" s="5">
        <v>2</v>
      </c>
      <c r="B210" s="2">
        <v>24.27</v>
      </c>
      <c r="C210" s="14">
        <v>2.0299999999999998</v>
      </c>
      <c r="D210" s="42">
        <f t="shared" si="15"/>
        <v>3.3042930145132585</v>
      </c>
      <c r="E210" s="55">
        <f t="shared" si="16"/>
        <v>-1.2742930145132587</v>
      </c>
      <c r="F210" s="42">
        <f t="shared" si="17"/>
        <v>1.2742930145132587</v>
      </c>
      <c r="G210" s="69">
        <f t="shared" si="18"/>
        <v>1.6238226868372883</v>
      </c>
      <c r="H210" s="43">
        <f t="shared" si="19"/>
        <v>0.62773054902130976</v>
      </c>
    </row>
    <row r="211" spans="1:8" x14ac:dyDescent="0.2">
      <c r="A211" s="5">
        <v>2</v>
      </c>
      <c r="B211" s="2">
        <v>12.76</v>
      </c>
      <c r="C211" s="14">
        <v>2.23</v>
      </c>
      <c r="D211" s="42">
        <f t="shared" si="15"/>
        <v>2.2371625075738351</v>
      </c>
      <c r="E211" s="55">
        <f t="shared" si="16"/>
        <v>-7.1625075738350752E-3</v>
      </c>
      <c r="F211" s="42">
        <f t="shared" si="17"/>
        <v>7.1625075738350752E-3</v>
      </c>
      <c r="G211" s="69">
        <f t="shared" si="18"/>
        <v>5.1301514745244817E-5</v>
      </c>
      <c r="H211" s="43">
        <f t="shared" si="19"/>
        <v>3.2118868044103475E-3</v>
      </c>
    </row>
    <row r="212" spans="1:8" x14ac:dyDescent="0.2">
      <c r="A212" s="5">
        <v>3</v>
      </c>
      <c r="B212" s="2">
        <v>30.06</v>
      </c>
      <c r="C212" s="14">
        <v>2</v>
      </c>
      <c r="D212" s="42">
        <f t="shared" si="15"/>
        <v>4.0337010291628861</v>
      </c>
      <c r="E212" s="55">
        <f t="shared" si="16"/>
        <v>-2.0337010291628861</v>
      </c>
      <c r="F212" s="42">
        <f t="shared" si="17"/>
        <v>2.0337010291628861</v>
      </c>
      <c r="G212" s="69">
        <f t="shared" si="18"/>
        <v>4.135939876018182</v>
      </c>
      <c r="H212" s="43">
        <f t="shared" si="19"/>
        <v>1.016850514581443</v>
      </c>
    </row>
    <row r="213" spans="1:8" x14ac:dyDescent="0.2">
      <c r="A213" s="5">
        <v>4</v>
      </c>
      <c r="B213" s="2">
        <v>25.89</v>
      </c>
      <c r="C213" s="14">
        <v>5.16</v>
      </c>
      <c r="D213" s="42">
        <f t="shared" si="15"/>
        <v>3.8396842089631091</v>
      </c>
      <c r="E213" s="55">
        <f t="shared" si="16"/>
        <v>1.320315791036891</v>
      </c>
      <c r="F213" s="42">
        <f t="shared" si="17"/>
        <v>1.320315791036891</v>
      </c>
      <c r="G213" s="69">
        <f t="shared" si="18"/>
        <v>1.7432337880613713</v>
      </c>
      <c r="H213" s="43">
        <f t="shared" si="19"/>
        <v>0.25587515330172306</v>
      </c>
    </row>
    <row r="214" spans="1:8" x14ac:dyDescent="0.2">
      <c r="A214" s="5">
        <v>4</v>
      </c>
      <c r="B214" s="2">
        <v>48.33</v>
      </c>
      <c r="C214" s="14">
        <v>9</v>
      </c>
      <c r="D214" s="42">
        <f t="shared" si="15"/>
        <v>5.920171487479239</v>
      </c>
      <c r="E214" s="55">
        <f t="shared" si="16"/>
        <v>3.079828512520761</v>
      </c>
      <c r="F214" s="42">
        <f t="shared" si="17"/>
        <v>3.079828512520761</v>
      </c>
      <c r="G214" s="69">
        <f t="shared" si="18"/>
        <v>9.4853436665358437</v>
      </c>
      <c r="H214" s="43">
        <f t="shared" si="19"/>
        <v>0.34220316805786233</v>
      </c>
    </row>
    <row r="215" spans="1:8" x14ac:dyDescent="0.2">
      <c r="A215" s="5">
        <v>2</v>
      </c>
      <c r="B215" s="2">
        <v>13.27</v>
      </c>
      <c r="C215" s="14">
        <v>2.5</v>
      </c>
      <c r="D215" s="42">
        <f t="shared" si="15"/>
        <v>2.2844463093582927</v>
      </c>
      <c r="E215" s="55">
        <f t="shared" si="16"/>
        <v>0.21555369064170726</v>
      </c>
      <c r="F215" s="42">
        <f t="shared" si="17"/>
        <v>0.21555369064170726</v>
      </c>
      <c r="G215" s="69">
        <f t="shared" si="18"/>
        <v>4.6463393549260837E-2</v>
      </c>
      <c r="H215" s="43">
        <f t="shared" si="19"/>
        <v>8.6221476256682902E-2</v>
      </c>
    </row>
    <row r="216" spans="1:8" x14ac:dyDescent="0.2">
      <c r="A216" s="5">
        <v>3</v>
      </c>
      <c r="B216" s="2">
        <v>28.17</v>
      </c>
      <c r="C216" s="14">
        <v>6.5</v>
      </c>
      <c r="D216" s="42">
        <f t="shared" si="15"/>
        <v>3.858472822549897</v>
      </c>
      <c r="E216" s="55">
        <f t="shared" si="16"/>
        <v>2.641527177450103</v>
      </c>
      <c r="F216" s="42">
        <f t="shared" si="17"/>
        <v>2.641527177450103</v>
      </c>
      <c r="G216" s="69">
        <f t="shared" si="18"/>
        <v>6.977665829207508</v>
      </c>
      <c r="H216" s="43">
        <f t="shared" si="19"/>
        <v>0.40638879653078508</v>
      </c>
    </row>
    <row r="217" spans="1:8" x14ac:dyDescent="0.2">
      <c r="A217" s="5">
        <v>2</v>
      </c>
      <c r="B217" s="2">
        <v>12.9</v>
      </c>
      <c r="C217" s="14">
        <v>1.1000000000000001</v>
      </c>
      <c r="D217" s="42">
        <f t="shared" si="15"/>
        <v>2.2501423747303528</v>
      </c>
      <c r="E217" s="55">
        <f t="shared" si="16"/>
        <v>-1.1501423747303527</v>
      </c>
      <c r="F217" s="42">
        <f t="shared" si="17"/>
        <v>1.1501423747303527</v>
      </c>
      <c r="G217" s="69">
        <f t="shared" si="18"/>
        <v>1.3228274821503752</v>
      </c>
      <c r="H217" s="43">
        <f t="shared" si="19"/>
        <v>1.0455839770275934</v>
      </c>
    </row>
    <row r="218" spans="1:8" x14ac:dyDescent="0.2">
      <c r="A218" s="5">
        <v>5</v>
      </c>
      <c r="B218" s="2">
        <v>28.15</v>
      </c>
      <c r="C218" s="14">
        <v>3</v>
      </c>
      <c r="D218" s="42">
        <f t="shared" si="15"/>
        <v>4.2418141445948248</v>
      </c>
      <c r="E218" s="55">
        <f t="shared" si="16"/>
        <v>-1.2418141445948248</v>
      </c>
      <c r="F218" s="42">
        <f t="shared" si="17"/>
        <v>1.2418141445948248</v>
      </c>
      <c r="G218" s="69">
        <f t="shared" si="18"/>
        <v>1.5421023697157763</v>
      </c>
      <c r="H218" s="43">
        <f t="shared" si="19"/>
        <v>0.4139380481982749</v>
      </c>
    </row>
    <row r="219" spans="1:8" x14ac:dyDescent="0.2">
      <c r="A219" s="5">
        <v>2</v>
      </c>
      <c r="B219" s="2">
        <v>11.59</v>
      </c>
      <c r="C219" s="14">
        <v>1.5</v>
      </c>
      <c r="D219" s="42">
        <f t="shared" si="15"/>
        <v>2.1286879034800794</v>
      </c>
      <c r="E219" s="55">
        <f t="shared" si="16"/>
        <v>-0.62868790348007941</v>
      </c>
      <c r="F219" s="42">
        <f t="shared" si="17"/>
        <v>0.62868790348007941</v>
      </c>
      <c r="G219" s="69">
        <f t="shared" si="18"/>
        <v>0.39524847998217766</v>
      </c>
      <c r="H219" s="43">
        <f t="shared" si="19"/>
        <v>0.41912526898671959</v>
      </c>
    </row>
    <row r="220" spans="1:8" x14ac:dyDescent="0.2">
      <c r="A220" s="5">
        <v>2</v>
      </c>
      <c r="B220" s="2">
        <v>7.74</v>
      </c>
      <c r="C220" s="14">
        <v>1.44</v>
      </c>
      <c r="D220" s="42">
        <f t="shared" si="15"/>
        <v>1.7717415566758417</v>
      </c>
      <c r="E220" s="55">
        <f t="shared" si="16"/>
        <v>-0.33174155667584171</v>
      </c>
      <c r="F220" s="42">
        <f t="shared" si="17"/>
        <v>0.33174155667584171</v>
      </c>
      <c r="G220" s="69">
        <f t="shared" si="18"/>
        <v>0.11005246042571069</v>
      </c>
      <c r="H220" s="43">
        <f t="shared" si="19"/>
        <v>0.23037608102489007</v>
      </c>
    </row>
    <row r="221" spans="1:8" x14ac:dyDescent="0.2">
      <c r="A221" s="5">
        <v>4</v>
      </c>
      <c r="B221" s="2">
        <v>30.14</v>
      </c>
      <c r="C221" s="14">
        <v>3.09</v>
      </c>
      <c r="D221" s="42">
        <f t="shared" si="15"/>
        <v>4.233715890500255</v>
      </c>
      <c r="E221" s="55">
        <f t="shared" si="16"/>
        <v>-1.1437158905002551</v>
      </c>
      <c r="F221" s="42">
        <f t="shared" si="17"/>
        <v>1.1437158905002551</v>
      </c>
      <c r="G221" s="69">
        <f t="shared" si="18"/>
        <v>1.3080860381827917</v>
      </c>
      <c r="H221" s="43">
        <f t="shared" si="19"/>
        <v>0.37013459239490459</v>
      </c>
    </row>
    <row r="222" spans="1:8" x14ac:dyDescent="0.2">
      <c r="A222" s="5">
        <v>2</v>
      </c>
      <c r="B222" s="2">
        <v>12.16</v>
      </c>
      <c r="C222" s="14">
        <v>2.2000000000000002</v>
      </c>
      <c r="D222" s="42">
        <f t="shared" si="15"/>
        <v>2.1815345054744735</v>
      </c>
      <c r="E222" s="55">
        <f t="shared" si="16"/>
        <v>1.8465494525526704E-2</v>
      </c>
      <c r="F222" s="42">
        <f t="shared" si="17"/>
        <v>1.8465494525526704E-2</v>
      </c>
      <c r="G222" s="69">
        <f t="shared" si="18"/>
        <v>3.4097448807225667E-4</v>
      </c>
      <c r="H222" s="43">
        <f t="shared" si="19"/>
        <v>8.3934066025121382E-3</v>
      </c>
    </row>
    <row r="223" spans="1:8" x14ac:dyDescent="0.2">
      <c r="A223" s="5">
        <v>2</v>
      </c>
      <c r="B223" s="2">
        <v>13.42</v>
      </c>
      <c r="C223" s="14">
        <v>3.48</v>
      </c>
      <c r="D223" s="42">
        <f t="shared" si="15"/>
        <v>2.298353309883133</v>
      </c>
      <c r="E223" s="55">
        <f t="shared" si="16"/>
        <v>1.181646690116867</v>
      </c>
      <c r="F223" s="42">
        <f t="shared" si="17"/>
        <v>1.181646690116867</v>
      </c>
      <c r="G223" s="69">
        <f t="shared" si="18"/>
        <v>1.396288900264147</v>
      </c>
      <c r="H223" s="43">
        <f t="shared" si="19"/>
        <v>0.33955364658530662</v>
      </c>
    </row>
    <row r="224" spans="1:8" x14ac:dyDescent="0.2">
      <c r="A224" s="5">
        <v>1</v>
      </c>
      <c r="B224" s="2">
        <v>8.58</v>
      </c>
      <c r="C224" s="14">
        <v>1.92</v>
      </c>
      <c r="D224" s="42">
        <f t="shared" si="15"/>
        <v>1.6570229652241613</v>
      </c>
      <c r="E224" s="55">
        <f t="shared" si="16"/>
        <v>0.26297703477583867</v>
      </c>
      <c r="F224" s="42">
        <f t="shared" si="17"/>
        <v>0.26297703477583867</v>
      </c>
      <c r="G224" s="69">
        <f t="shared" si="18"/>
        <v>6.9156920819492665E-2</v>
      </c>
      <c r="H224" s="43">
        <f t="shared" si="19"/>
        <v>0.13696720561241599</v>
      </c>
    </row>
    <row r="225" spans="1:8" x14ac:dyDescent="0.2">
      <c r="A225" s="5">
        <v>3</v>
      </c>
      <c r="B225" s="2">
        <v>15.98</v>
      </c>
      <c r="C225" s="14">
        <v>3</v>
      </c>
      <c r="D225" s="42">
        <f t="shared" si="15"/>
        <v>2.7282972465645301</v>
      </c>
      <c r="E225" s="55">
        <f t="shared" si="16"/>
        <v>0.2717027534354699</v>
      </c>
      <c r="F225" s="42">
        <f t="shared" si="17"/>
        <v>0.2717027534354699</v>
      </c>
      <c r="G225" s="69">
        <f t="shared" si="18"/>
        <v>7.3822386224415754E-2</v>
      </c>
      <c r="H225" s="43">
        <f t="shared" si="19"/>
        <v>9.0567584478489963E-2</v>
      </c>
    </row>
    <row r="226" spans="1:8" x14ac:dyDescent="0.2">
      <c r="A226" s="5">
        <v>2</v>
      </c>
      <c r="B226" s="2">
        <v>13.42</v>
      </c>
      <c r="C226" s="14">
        <v>1.58</v>
      </c>
      <c r="D226" s="42">
        <f t="shared" si="15"/>
        <v>2.298353309883133</v>
      </c>
      <c r="E226" s="55">
        <f t="shared" si="16"/>
        <v>-0.71835330988313295</v>
      </c>
      <c r="F226" s="42">
        <f t="shared" si="17"/>
        <v>0.71835330988313295</v>
      </c>
      <c r="G226" s="69">
        <f t="shared" si="18"/>
        <v>0.51603147782005243</v>
      </c>
      <c r="H226" s="43">
        <f t="shared" si="19"/>
        <v>0.45465399359691955</v>
      </c>
    </row>
    <row r="227" spans="1:8" x14ac:dyDescent="0.2">
      <c r="A227" s="5">
        <v>2</v>
      </c>
      <c r="B227" s="2">
        <v>16.27</v>
      </c>
      <c r="C227" s="14">
        <v>2.5</v>
      </c>
      <c r="D227" s="42">
        <f t="shared" si="15"/>
        <v>2.5625863198551015</v>
      </c>
      <c r="E227" s="55">
        <f t="shared" si="16"/>
        <v>-6.2586319855101546E-2</v>
      </c>
      <c r="F227" s="42">
        <f t="shared" si="17"/>
        <v>6.2586319855101546E-2</v>
      </c>
      <c r="G227" s="69">
        <f t="shared" si="18"/>
        <v>3.9170474330050779E-3</v>
      </c>
      <c r="H227" s="43">
        <f t="shared" si="19"/>
        <v>2.503452794204062E-2</v>
      </c>
    </row>
    <row r="228" spans="1:8" x14ac:dyDescent="0.2">
      <c r="A228" s="5">
        <v>2</v>
      </c>
      <c r="B228" s="2">
        <v>10.09</v>
      </c>
      <c r="C228" s="14">
        <v>2</v>
      </c>
      <c r="D228" s="42">
        <f t="shared" si="15"/>
        <v>1.9896178982316752</v>
      </c>
      <c r="E228" s="55">
        <f t="shared" si="16"/>
        <v>1.038210176832477E-2</v>
      </c>
      <c r="F228" s="42">
        <f t="shared" si="17"/>
        <v>1.038210176832477E-2</v>
      </c>
      <c r="G228" s="69">
        <f t="shared" si="18"/>
        <v>1.0778803712785231E-4</v>
      </c>
      <c r="H228" s="43">
        <f t="shared" si="19"/>
        <v>5.1910508841623848E-3</v>
      </c>
    </row>
    <row r="229" spans="1:8" x14ac:dyDescent="0.2">
      <c r="A229" s="5">
        <v>4</v>
      </c>
      <c r="B229" s="2">
        <v>20.45</v>
      </c>
      <c r="C229" s="14">
        <v>3</v>
      </c>
      <c r="D229" s="42">
        <f t="shared" si="15"/>
        <v>3.3353236565955626</v>
      </c>
      <c r="E229" s="55">
        <f t="shared" si="16"/>
        <v>-0.33532365659556262</v>
      </c>
      <c r="F229" s="42">
        <f t="shared" si="17"/>
        <v>0.33532365659556262</v>
      </c>
      <c r="G229" s="69">
        <f t="shared" si="18"/>
        <v>0.1124419546726188</v>
      </c>
      <c r="H229" s="43">
        <f t="shared" si="19"/>
        <v>0.11177455219852088</v>
      </c>
    </row>
    <row r="230" spans="1:8" x14ac:dyDescent="0.2">
      <c r="A230" s="5">
        <v>2</v>
      </c>
      <c r="B230" s="2">
        <v>13.28</v>
      </c>
      <c r="C230" s="14">
        <v>2.72</v>
      </c>
      <c r="D230" s="42">
        <f t="shared" si="15"/>
        <v>2.2853734427266152</v>
      </c>
      <c r="E230" s="55">
        <f t="shared" si="16"/>
        <v>0.43462655727338495</v>
      </c>
      <c r="F230" s="42">
        <f t="shared" si="17"/>
        <v>0.43462655727338495</v>
      </c>
      <c r="G230" s="69">
        <f t="shared" si="18"/>
        <v>0.18890024428731497</v>
      </c>
      <c r="H230" s="43">
        <f t="shared" si="19"/>
        <v>0.15978917546815621</v>
      </c>
    </row>
    <row r="231" spans="1:8" x14ac:dyDescent="0.2">
      <c r="A231" s="5">
        <v>2</v>
      </c>
      <c r="B231" s="2">
        <v>22.12</v>
      </c>
      <c r="C231" s="14">
        <v>2.88</v>
      </c>
      <c r="D231" s="42">
        <f t="shared" si="15"/>
        <v>3.1049593403238793</v>
      </c>
      <c r="E231" s="55">
        <f t="shared" si="16"/>
        <v>-0.22495934032387943</v>
      </c>
      <c r="F231" s="42">
        <f t="shared" si="17"/>
        <v>0.22495934032387943</v>
      </c>
      <c r="G231" s="69">
        <f t="shared" si="18"/>
        <v>5.0606704798955009E-2</v>
      </c>
      <c r="H231" s="43">
        <f t="shared" si="19"/>
        <v>7.8110882056902586E-2</v>
      </c>
    </row>
    <row r="232" spans="1:8" x14ac:dyDescent="0.2">
      <c r="A232" s="5">
        <v>4</v>
      </c>
      <c r="B232" s="2">
        <v>24.01</v>
      </c>
      <c r="C232" s="14">
        <v>2</v>
      </c>
      <c r="D232" s="42">
        <f t="shared" si="15"/>
        <v>3.6653831357184425</v>
      </c>
      <c r="E232" s="55">
        <f t="shared" si="16"/>
        <v>-1.6653831357184425</v>
      </c>
      <c r="F232" s="42">
        <f t="shared" si="17"/>
        <v>1.6653831357184425</v>
      </c>
      <c r="G232" s="69">
        <f t="shared" si="18"/>
        <v>2.7735009887353925</v>
      </c>
      <c r="H232" s="43">
        <f t="shared" si="19"/>
        <v>0.83269156785922127</v>
      </c>
    </row>
    <row r="233" spans="1:8" x14ac:dyDescent="0.2">
      <c r="A233" s="5">
        <v>3</v>
      </c>
      <c r="B233" s="2">
        <v>15.69</v>
      </c>
      <c r="C233" s="14">
        <v>3</v>
      </c>
      <c r="D233" s="42">
        <f t="shared" si="15"/>
        <v>2.701410378883172</v>
      </c>
      <c r="E233" s="55">
        <f t="shared" si="16"/>
        <v>0.29858962111682796</v>
      </c>
      <c r="F233" s="42">
        <f t="shared" si="17"/>
        <v>0.29858962111682796</v>
      </c>
      <c r="G233" s="69">
        <f t="shared" si="18"/>
        <v>8.9155761838690881E-2</v>
      </c>
      <c r="H233" s="43">
        <f t="shared" si="19"/>
        <v>9.9529873705609326E-2</v>
      </c>
    </row>
    <row r="234" spans="1:8" x14ac:dyDescent="0.2">
      <c r="A234" s="5">
        <v>2</v>
      </c>
      <c r="B234" s="2">
        <v>11.61</v>
      </c>
      <c r="C234" s="14">
        <v>3.39</v>
      </c>
      <c r="D234" s="42">
        <f t="shared" si="15"/>
        <v>2.1305421702167253</v>
      </c>
      <c r="E234" s="55">
        <f t="shared" si="16"/>
        <v>1.2594578297832748</v>
      </c>
      <c r="F234" s="42">
        <f t="shared" si="17"/>
        <v>1.2594578297832748</v>
      </c>
      <c r="G234" s="69">
        <f t="shared" si="18"/>
        <v>1.5862340250023965</v>
      </c>
      <c r="H234" s="43">
        <f t="shared" si="19"/>
        <v>0.37152148371188048</v>
      </c>
    </row>
    <row r="235" spans="1:8" x14ac:dyDescent="0.2">
      <c r="A235" s="5">
        <v>2</v>
      </c>
      <c r="B235" s="2">
        <v>10.77</v>
      </c>
      <c r="C235" s="14">
        <v>1.47</v>
      </c>
      <c r="D235" s="42">
        <f t="shared" si="15"/>
        <v>2.0526629672776187</v>
      </c>
      <c r="E235" s="55">
        <f t="shared" si="16"/>
        <v>-0.58266296727761868</v>
      </c>
      <c r="F235" s="42">
        <f t="shared" si="17"/>
        <v>0.58266296727761868</v>
      </c>
      <c r="G235" s="69">
        <f t="shared" si="18"/>
        <v>0.33949613343675933</v>
      </c>
      <c r="H235" s="43">
        <f t="shared" si="19"/>
        <v>0.3963693654949787</v>
      </c>
    </row>
    <row r="236" spans="1:8" x14ac:dyDescent="0.2">
      <c r="A236" s="5">
        <v>2</v>
      </c>
      <c r="B236" s="2">
        <v>15.53</v>
      </c>
      <c r="C236" s="14">
        <v>3</v>
      </c>
      <c r="D236" s="42">
        <f t="shared" si="15"/>
        <v>2.4939784505992222</v>
      </c>
      <c r="E236" s="55">
        <f t="shared" si="16"/>
        <v>0.50602154940077781</v>
      </c>
      <c r="F236" s="42">
        <f t="shared" si="17"/>
        <v>0.50602154940077781</v>
      </c>
      <c r="G236" s="69">
        <f t="shared" si="18"/>
        <v>0.25605780845796383</v>
      </c>
      <c r="H236" s="43">
        <f t="shared" si="19"/>
        <v>0.16867384980025926</v>
      </c>
    </row>
    <row r="237" spans="1:8" x14ac:dyDescent="0.2">
      <c r="A237" s="5">
        <v>2</v>
      </c>
      <c r="B237" s="2">
        <v>10.07</v>
      </c>
      <c r="C237" s="14">
        <v>1.25</v>
      </c>
      <c r="D237" s="42">
        <f t="shared" si="15"/>
        <v>1.9877636314950298</v>
      </c>
      <c r="E237" s="55">
        <f t="shared" si="16"/>
        <v>-0.73776363149502977</v>
      </c>
      <c r="F237" s="42">
        <f t="shared" si="17"/>
        <v>0.73776363149502977</v>
      </c>
      <c r="G237" s="69">
        <f t="shared" si="18"/>
        <v>0.54429517595673405</v>
      </c>
      <c r="H237" s="43">
        <f t="shared" si="19"/>
        <v>0.59021090519602382</v>
      </c>
    </row>
    <row r="238" spans="1:8" x14ac:dyDescent="0.2">
      <c r="A238" s="5">
        <v>2</v>
      </c>
      <c r="B238" s="2">
        <v>12.6</v>
      </c>
      <c r="C238" s="14">
        <v>1</v>
      </c>
      <c r="D238" s="42">
        <f t="shared" si="15"/>
        <v>2.2223283736806723</v>
      </c>
      <c r="E238" s="55">
        <f t="shared" si="16"/>
        <v>-1.2223283736806723</v>
      </c>
      <c r="F238" s="42">
        <f t="shared" si="17"/>
        <v>1.2223283736806723</v>
      </c>
      <c r="G238" s="69">
        <f t="shared" si="18"/>
        <v>1.4940866531048371</v>
      </c>
      <c r="H238" s="43">
        <f t="shared" si="19"/>
        <v>1.2223283736806723</v>
      </c>
    </row>
    <row r="239" spans="1:8" x14ac:dyDescent="0.2">
      <c r="A239" s="5">
        <v>2</v>
      </c>
      <c r="B239" s="2">
        <v>32.83</v>
      </c>
      <c r="C239" s="14">
        <v>1.17</v>
      </c>
      <c r="D239" s="42">
        <f t="shared" si="15"/>
        <v>4.0979191777974862</v>
      </c>
      <c r="E239" s="55">
        <f t="shared" si="16"/>
        <v>-2.9279191777974862</v>
      </c>
      <c r="F239" s="42">
        <f t="shared" si="17"/>
        <v>2.9279191777974862</v>
      </c>
      <c r="G239" s="69">
        <f t="shared" si="18"/>
        <v>8.5727107117143078</v>
      </c>
      <c r="H239" s="43">
        <f t="shared" si="19"/>
        <v>2.5024950237585353</v>
      </c>
    </row>
    <row r="240" spans="1:8" x14ac:dyDescent="0.2">
      <c r="A240" s="5">
        <v>3</v>
      </c>
      <c r="B240" s="2">
        <v>35.83</v>
      </c>
      <c r="C240" s="14">
        <v>4.67</v>
      </c>
      <c r="D240" s="42">
        <f t="shared" si="15"/>
        <v>4.5686569826850825</v>
      </c>
      <c r="E240" s="55">
        <f t="shared" si="16"/>
        <v>0.10134301731491746</v>
      </c>
      <c r="F240" s="42">
        <f t="shared" si="17"/>
        <v>0.10134301731491746</v>
      </c>
      <c r="G240" s="69">
        <f t="shared" si="18"/>
        <v>1.027040715849166E-2</v>
      </c>
      <c r="H240" s="43">
        <f t="shared" si="19"/>
        <v>2.1700860238740356E-2</v>
      </c>
    </row>
    <row r="241" spans="1:8" x14ac:dyDescent="0.2">
      <c r="A241" s="5">
        <v>3</v>
      </c>
      <c r="B241" s="2">
        <v>29.03</v>
      </c>
      <c r="C241" s="14">
        <v>5.92</v>
      </c>
      <c r="D241" s="42">
        <f t="shared" si="15"/>
        <v>3.9382062922256487</v>
      </c>
      <c r="E241" s="55">
        <f t="shared" si="16"/>
        <v>1.9817937077743513</v>
      </c>
      <c r="F241" s="42">
        <f t="shared" si="17"/>
        <v>1.9817937077743513</v>
      </c>
      <c r="G241" s="69">
        <f t="shared" si="18"/>
        <v>3.9275063001740107</v>
      </c>
      <c r="H241" s="43">
        <f t="shared" si="19"/>
        <v>0.33476245063755933</v>
      </c>
    </row>
    <row r="242" spans="1:8" x14ac:dyDescent="0.2">
      <c r="A242" s="5">
        <v>2</v>
      </c>
      <c r="B242" s="2">
        <v>27.18</v>
      </c>
      <c r="C242" s="14">
        <v>2</v>
      </c>
      <c r="D242" s="42">
        <f t="shared" si="15"/>
        <v>3.5740888246951634</v>
      </c>
      <c r="E242" s="55">
        <f t="shared" si="16"/>
        <v>-1.5740888246951634</v>
      </c>
      <c r="F242" s="42">
        <f t="shared" si="17"/>
        <v>1.5740888246951634</v>
      </c>
      <c r="G242" s="69">
        <f t="shared" si="18"/>
        <v>2.4777556280302009</v>
      </c>
      <c r="H242" s="43">
        <f t="shared" si="19"/>
        <v>0.78704441234758171</v>
      </c>
    </row>
    <row r="243" spans="1:8" x14ac:dyDescent="0.2">
      <c r="A243" s="5">
        <v>2</v>
      </c>
      <c r="B243" s="2">
        <v>22.67</v>
      </c>
      <c r="C243" s="14">
        <v>2</v>
      </c>
      <c r="D243" s="42">
        <f t="shared" si="15"/>
        <v>3.155951675581627</v>
      </c>
      <c r="E243" s="55">
        <f t="shared" si="16"/>
        <v>-1.155951675581627</v>
      </c>
      <c r="F243" s="42">
        <f t="shared" si="17"/>
        <v>1.155951675581627</v>
      </c>
      <c r="G243" s="69">
        <f t="shared" si="18"/>
        <v>1.3362242762799712</v>
      </c>
      <c r="H243" s="43">
        <f t="shared" si="19"/>
        <v>0.57797583779081352</v>
      </c>
    </row>
    <row r="244" spans="1:8" x14ac:dyDescent="0.2">
      <c r="A244" s="5">
        <v>2</v>
      </c>
      <c r="B244" s="2">
        <v>17.82</v>
      </c>
      <c r="C244" s="14">
        <v>1.75</v>
      </c>
      <c r="D244" s="42">
        <f t="shared" si="15"/>
        <v>2.7062919919451192</v>
      </c>
      <c r="E244" s="55">
        <f t="shared" si="16"/>
        <v>-0.95629199194511916</v>
      </c>
      <c r="F244" s="42">
        <f t="shared" si="17"/>
        <v>0.95629199194511916</v>
      </c>
      <c r="G244" s="69">
        <f t="shared" si="18"/>
        <v>0.91449437385836385</v>
      </c>
      <c r="H244" s="43">
        <f t="shared" si="19"/>
        <v>0.54645256682578236</v>
      </c>
    </row>
    <row r="245" spans="1:8" x14ac:dyDescent="0.2">
      <c r="A245" s="8">
        <v>2</v>
      </c>
      <c r="B245" s="10">
        <v>18.78</v>
      </c>
      <c r="C245" s="96">
        <v>3</v>
      </c>
      <c r="D245" s="45">
        <f t="shared" si="15"/>
        <v>2.7952967953040986</v>
      </c>
      <c r="E245" s="97">
        <f t="shared" si="16"/>
        <v>0.20470320469590142</v>
      </c>
      <c r="F245" s="45">
        <f t="shared" si="17"/>
        <v>0.20470320469590142</v>
      </c>
      <c r="G245" s="98">
        <f t="shared" si="18"/>
        <v>4.1903402012772116E-2</v>
      </c>
      <c r="H245" s="46">
        <f t="shared" si="19"/>
        <v>6.8234401565300473E-2</v>
      </c>
    </row>
  </sheetData>
  <mergeCells count="3">
    <mergeCell ref="J1:N1"/>
    <mergeCell ref="J2:N3"/>
    <mergeCell ref="K17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tips</vt:lpstr>
      <vt:lpstr>Sex</vt:lpstr>
      <vt:lpstr>Smoker</vt:lpstr>
      <vt:lpstr>Day</vt:lpstr>
      <vt:lpstr>Time</vt:lpstr>
      <vt:lpstr>Size</vt:lpstr>
      <vt:lpstr>Total_bill</vt:lpstr>
      <vt:lpstr>Working Sheet 1</vt:lpstr>
      <vt:lpstr>Multi Linear Regression Model</vt:lpstr>
      <vt:lpstr>MLR 2 - Tips Predictor</vt:lpstr>
      <vt:lpstr>Actual vs Predictive Tips &amp;RMSE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Microsoft Office User</cp:lastModifiedBy>
  <dcterms:created xsi:type="dcterms:W3CDTF">2021-10-26T16:10:41Z</dcterms:created>
  <dcterms:modified xsi:type="dcterms:W3CDTF">2024-01-04T16:36:16Z</dcterms:modified>
</cp:coreProperties>
</file>