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A267733-817C-43CD-A986-8C5F2C8CA1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b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6" i="1" l="1"/>
  <c r="C215" i="1"/>
  <c r="C170" i="1"/>
  <c r="C169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177" i="1"/>
  <c r="D213" i="1" s="1"/>
  <c r="D166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51" i="1"/>
  <c r="C123" i="1"/>
  <c r="C96" i="1"/>
  <c r="D103" i="1" a="1"/>
  <c r="D107" i="1" s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41" i="1"/>
  <c r="E42" i="1"/>
  <c r="E43" i="1"/>
  <c r="E44" i="1"/>
  <c r="E45" i="1"/>
  <c r="E46" i="1"/>
  <c r="E47" i="1"/>
  <c r="E48" i="1"/>
  <c r="E49" i="1"/>
  <c r="E50" i="1"/>
  <c r="E51" i="1"/>
  <c r="C82" i="1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41" i="1"/>
  <c r="D128" i="1" s="1" a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2" i="1"/>
  <c r="E23" i="1"/>
  <c r="E24" i="1"/>
  <c r="E25" i="1"/>
  <c r="E26" i="1"/>
  <c r="E27" i="1"/>
  <c r="E28" i="1"/>
  <c r="E29" i="1"/>
  <c r="C95" i="1" s="1"/>
  <c r="C97" i="1" s="1"/>
  <c r="E30" i="1"/>
  <c r="F82" i="1" s="1"/>
  <c r="E31" i="1"/>
  <c r="E32" i="1"/>
  <c r="E33" i="1"/>
  <c r="E34" i="1"/>
  <c r="E35" i="1"/>
  <c r="E36" i="1"/>
  <c r="E22" i="1"/>
  <c r="F17" i="1"/>
  <c r="F16" i="1"/>
  <c r="E5" i="1"/>
  <c r="E4" i="1"/>
  <c r="D131" i="1" l="1"/>
  <c r="D130" i="1"/>
  <c r="D128" i="1"/>
  <c r="D129" i="1"/>
  <c r="F123" i="1"/>
  <c r="C122" i="1"/>
  <c r="C124" i="1" s="1"/>
  <c r="F122" i="1"/>
  <c r="D134" i="1"/>
  <c r="D133" i="1"/>
  <c r="D132" i="1"/>
  <c r="D105" i="1"/>
  <c r="D106" i="1"/>
  <c r="D108" i="1"/>
  <c r="D104" i="1"/>
  <c r="D103" i="1"/>
</calcChain>
</file>

<file path=xl/sharedStrings.xml><?xml version="1.0" encoding="utf-8"?>
<sst xmlns="http://schemas.openxmlformats.org/spreadsheetml/2006/main" count="69" uniqueCount="49">
  <si>
    <t>R.V X = No of days of absent</t>
  </si>
  <si>
    <t>X</t>
  </si>
  <si>
    <r>
      <t>Mean(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)</t>
    </r>
  </si>
  <si>
    <r>
      <t>S.D(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</si>
  <si>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Population Size</t>
  </si>
  <si>
    <t>Sample Size</t>
  </si>
  <si>
    <t>No of possible sample using SRSWOR</t>
  </si>
  <si>
    <t>No of opossible sample using SRSWR</t>
  </si>
  <si>
    <t>SRSWOR</t>
  </si>
  <si>
    <t>Sample no</t>
  </si>
  <si>
    <t>X1</t>
  </si>
  <si>
    <t>X2</t>
  </si>
  <si>
    <t>Sample mean</t>
  </si>
  <si>
    <t>Sample SD</t>
  </si>
  <si>
    <t>SRSWR</t>
  </si>
  <si>
    <t>Sample No</t>
  </si>
  <si>
    <t>Sample Mean</t>
  </si>
  <si>
    <t>f</t>
  </si>
  <si>
    <t>Range</t>
  </si>
  <si>
    <t>No of classes</t>
  </si>
  <si>
    <t>Class Width</t>
  </si>
  <si>
    <t>Classes</t>
  </si>
  <si>
    <t>Bin Limit</t>
  </si>
  <si>
    <t>Frequency</t>
  </si>
  <si>
    <t>2 - 3.5</t>
  </si>
  <si>
    <t>3.5 - 5</t>
  </si>
  <si>
    <t>5 - 6.5</t>
  </si>
  <si>
    <t>6.5 - 8</t>
  </si>
  <si>
    <t>8 - 9.5</t>
  </si>
  <si>
    <t>9.5 - 11</t>
  </si>
  <si>
    <t>No of Classes</t>
  </si>
  <si>
    <t>Max</t>
  </si>
  <si>
    <t>Min</t>
  </si>
  <si>
    <t>1 - 2.5</t>
  </si>
  <si>
    <t>2.5 - 4</t>
  </si>
  <si>
    <t>4 - 5.5</t>
  </si>
  <si>
    <t>5.5 - 7</t>
  </si>
  <si>
    <t>7 - 8.5</t>
  </si>
  <si>
    <t>8.5 - 10</t>
  </si>
  <si>
    <t>10 - 11.5</t>
  </si>
  <si>
    <t>Standard Error (SRSWOR)</t>
  </si>
  <si>
    <t>Total</t>
  </si>
  <si>
    <r>
      <t>(</t>
    </r>
    <r>
      <rPr>
        <sz val="11"/>
        <color theme="1"/>
        <rFont val="Calibri"/>
        <family val="2"/>
      </rPr>
      <t>X̅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</rPr>
      <t>µ)^2</t>
    </r>
  </si>
  <si>
    <t>Sample No.</t>
  </si>
  <si>
    <t xml:space="preserve">sample mean </t>
  </si>
  <si>
    <t>(X-X̅)^2</t>
  </si>
  <si>
    <t>S.E(X̅)</t>
  </si>
  <si>
    <t>Standard Error (SRSWR)</t>
  </si>
  <si>
    <t>E(X̅)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</si>
</sst>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1'!$C$85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'Lab 1'!$B$86:$B$91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</c:numCache>
            </c:numRef>
          </c:cat>
          <c:val>
            <c:numRef>
              <c:f>'Lab 1'!$C$86:$C$91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BC3-8E5D-604893A6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41967"/>
        <c:axId val="23454447"/>
      </c:barChart>
      <c:catAx>
        <c:axId val="2344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447"/>
        <c:crosses val="autoZero"/>
        <c:auto val="1"/>
        <c:lblAlgn val="ctr"/>
        <c:lblOffset val="100"/>
        <c:noMultiLvlLbl val="0"/>
      </c:catAx>
      <c:valAx>
        <c:axId val="234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means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1'!$D$102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'Lab 1'!$B$103:$B$108</c:f>
              <c:strCache>
                <c:ptCount val="6"/>
                <c:pt idx="0">
                  <c:v>2 - 3.5</c:v>
                </c:pt>
                <c:pt idx="1">
                  <c:v>3.5 - 5</c:v>
                </c:pt>
                <c:pt idx="2">
                  <c:v>5 - 6.5</c:v>
                </c:pt>
                <c:pt idx="3">
                  <c:v>6.5 - 8</c:v>
                </c:pt>
                <c:pt idx="4">
                  <c:v>8 - 9.5</c:v>
                </c:pt>
                <c:pt idx="5">
                  <c:v>9.5 - 11</c:v>
                </c:pt>
              </c:strCache>
            </c:strRef>
          </c:cat>
          <c:val>
            <c:numRef>
              <c:f>'Lab 1'!$D$103:$D$108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4B7D-95F7-BAA570CF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7455871"/>
        <c:axId val="107454623"/>
      </c:barChart>
      <c:catAx>
        <c:axId val="10745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Means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4623"/>
        <c:crosses val="autoZero"/>
        <c:auto val="1"/>
        <c:lblAlgn val="ctr"/>
        <c:lblOffset val="100"/>
        <c:noMultiLvlLbl val="0"/>
      </c:catAx>
      <c:valAx>
        <c:axId val="107454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sample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1'!$D$127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'Lab 1'!$B$128:$B$134</c:f>
              <c:strCache>
                <c:ptCount val="7"/>
                <c:pt idx="0">
                  <c:v>1 - 2.5</c:v>
                </c:pt>
                <c:pt idx="1">
                  <c:v>2.5 - 4</c:v>
                </c:pt>
                <c:pt idx="2">
                  <c:v>4 - 5.5</c:v>
                </c:pt>
                <c:pt idx="3">
                  <c:v>5.5 - 7</c:v>
                </c:pt>
                <c:pt idx="4">
                  <c:v>7 - 8.5</c:v>
                </c:pt>
                <c:pt idx="5">
                  <c:v>8.5 - 10</c:v>
                </c:pt>
                <c:pt idx="6">
                  <c:v>10 - 11.5</c:v>
                </c:pt>
              </c:strCache>
            </c:strRef>
          </c:cat>
          <c:val>
            <c:numRef>
              <c:f>'Lab 1'!$D$128:$D$134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C-4A53-8440-E772E2B9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7604095"/>
        <c:axId val="177604511"/>
      </c:barChart>
      <c:catAx>
        <c:axId val="17760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4511"/>
        <c:crosses val="autoZero"/>
        <c:auto val="1"/>
        <c:lblAlgn val="ctr"/>
        <c:lblOffset val="100"/>
        <c:noMultiLvlLbl val="0"/>
      </c:catAx>
      <c:valAx>
        <c:axId val="177604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77</xdr:row>
      <xdr:rowOff>171451</xdr:rowOff>
    </xdr:from>
    <xdr:to>
      <xdr:col>10</xdr:col>
      <xdr:colOff>200025</xdr:colOff>
      <xdr:row>84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143500" y="14839951"/>
          <a:ext cx="2428875" cy="119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expected value of sample</a:t>
          </a:r>
          <a:r>
            <a:rPr lang="en-US" sz="1100" baseline="0"/>
            <a:t> mean is equal to the population mean for both sampling plans i.e SRSWOR and SRSWR. It means that the sample mean is unbiased estimator of population mean</a:t>
          </a:r>
          <a:endParaRPr lang="en-US" sz="1100"/>
        </a:p>
      </xdr:txBody>
    </xdr:sp>
    <xdr:clientData/>
  </xdr:twoCellAnchor>
  <xdr:twoCellAnchor>
    <xdr:from>
      <xdr:col>3</xdr:col>
      <xdr:colOff>631607</xdr:colOff>
      <xdr:row>85</xdr:row>
      <xdr:rowOff>82112</xdr:rowOff>
    </xdr:from>
    <xdr:to>
      <xdr:col>9</xdr:col>
      <xdr:colOff>477893</xdr:colOff>
      <xdr:row>99</xdr:row>
      <xdr:rowOff>158312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804861</xdr:colOff>
      <xdr:row>102</xdr:row>
      <xdr:rowOff>95250</xdr:rowOff>
    </xdr:from>
    <xdr:to>
      <xdr:col>11</xdr:col>
      <xdr:colOff>523874</xdr:colOff>
      <xdr:row>117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804862</xdr:colOff>
      <xdr:row>125</xdr:row>
      <xdr:rowOff>95250</xdr:rowOff>
    </xdr:from>
    <xdr:to>
      <xdr:col>11</xdr:col>
      <xdr:colOff>252412</xdr:colOff>
      <xdr:row>139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676275</xdr:colOff>
      <xdr:row>142</xdr:row>
      <xdr:rowOff>28575</xdr:rowOff>
    </xdr:from>
    <xdr:to>
      <xdr:col>9</xdr:col>
      <xdr:colOff>180975</xdr:colOff>
      <xdr:row>144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85875" y="27079575"/>
          <a:ext cx="60864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Shape of values of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population has uniform distribution while the shape of the sample means in both SRSWOR and SRSWR sampling plans are approximately normally distributed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525517</xdr:colOff>
      <xdr:row>170</xdr:row>
      <xdr:rowOff>124810</xdr:rowOff>
    </xdr:from>
    <xdr:to>
      <xdr:col>2</xdr:col>
      <xdr:colOff>466397</xdr:colOff>
      <xdr:row>171</xdr:row>
      <xdr:rowOff>144517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4EEDCB8-94E9-0B54-2FFE-CA5912550952}"/>
            </a:ext>
          </a:extLst>
        </xdr:cNvPr>
        <xdr:cNvSpPr txBox="1"/>
      </xdr:nvSpPr>
      <xdr:spPr>
        <a:xfrm>
          <a:off x="1136431" y="32509810"/>
          <a:ext cx="998483" cy="2102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Hence Proved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512379</xdr:colOff>
      <xdr:row>216</xdr:row>
      <xdr:rowOff>105103</xdr:rowOff>
    </xdr:from>
    <xdr:to>
      <xdr:col>2</xdr:col>
      <xdr:colOff>453259</xdr:colOff>
      <xdr:row>217</xdr:row>
      <xdr:rowOff>124810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C0D9F81-0607-4184-9ABC-4A717454728E}"/>
            </a:ext>
          </a:extLst>
        </xdr:cNvPr>
        <xdr:cNvSpPr txBox="1"/>
      </xdr:nvSpPr>
      <xdr:spPr>
        <a:xfrm>
          <a:off x="1123293" y="41253103"/>
          <a:ext cx="998483" cy="2102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Hence Proved</a:t>
          </a:r>
        </a:p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8"/>
  <sheetViews>
    <sheetView tabSelected="1" topLeftCell="A199" zoomScale="145" zoomScaleNormal="145" workbookViewId="0">
      <selection activeCell="N88" sqref="N88"/>
    </sheetView>
  </sheetViews>
  <sheetFormatPr defaultRowHeight="15" x14ac:dyDescent="0.25"/>
  <cols>
    <col min="2" max="2" width="15.85546875" customWidth="1"/>
    <col min="3" max="3" width="14.28515625" customWidth="1"/>
    <col min="4" max="4" width="12.42578125" customWidth="1"/>
    <col min="5" max="5" width="17.140625" customWidth="1"/>
    <col min="6" max="6" width="14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 t="s">
        <v>0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 t="s">
        <v>1</v>
      </c>
      <c r="C4" s="2"/>
      <c r="D4" s="2" t="s">
        <v>2</v>
      </c>
      <c r="E4" s="3">
        <f>AVERAGE(B5:B10)</f>
        <v>5.666666666666667</v>
      </c>
      <c r="F4" s="2"/>
      <c r="G4" s="2"/>
      <c r="H4" s="2"/>
      <c r="I4" s="2"/>
      <c r="J4" s="2"/>
    </row>
    <row r="5" spans="1:10" x14ac:dyDescent="0.25">
      <c r="A5" s="2"/>
      <c r="B5" s="2">
        <v>8</v>
      </c>
      <c r="C5" s="2"/>
      <c r="D5" s="2" t="s">
        <v>3</v>
      </c>
      <c r="E5" s="3">
        <f>_xlfn.STDEV.P(B5:B10)</f>
        <v>3.3499585403736298</v>
      </c>
      <c r="F5" s="2"/>
      <c r="G5" s="2"/>
      <c r="H5" s="2"/>
      <c r="I5" s="2"/>
      <c r="J5" s="2"/>
    </row>
    <row r="6" spans="1:10" x14ac:dyDescent="0.25">
      <c r="A6" s="2"/>
      <c r="B6" s="2">
        <v>3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>
        <v>1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>
        <v>11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>
        <v>4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/>
      <c r="B10" s="2">
        <v>7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/>
      <c r="B13" s="2" t="s">
        <v>4</v>
      </c>
      <c r="C13" s="2"/>
      <c r="D13" s="2"/>
      <c r="E13" s="2">
        <v>6</v>
      </c>
      <c r="F13" s="2"/>
      <c r="G13" s="2"/>
      <c r="H13" s="2"/>
      <c r="I13" s="2"/>
      <c r="J13" s="2"/>
    </row>
    <row r="14" spans="1:10" x14ac:dyDescent="0.25">
      <c r="A14" s="2"/>
      <c r="B14" s="2" t="s">
        <v>5</v>
      </c>
      <c r="C14" s="2"/>
      <c r="D14" s="2"/>
      <c r="E14" s="2">
        <v>2</v>
      </c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 t="s">
        <v>6</v>
      </c>
      <c r="C16" s="2"/>
      <c r="D16" s="2"/>
      <c r="E16" s="2"/>
      <c r="F16" s="2">
        <f>COMBIN(6,2)</f>
        <v>15</v>
      </c>
      <c r="G16" s="2"/>
      <c r="H16" s="2"/>
      <c r="I16" s="2"/>
      <c r="J16" s="2"/>
    </row>
    <row r="17" spans="1:10" x14ac:dyDescent="0.25">
      <c r="A17" s="2"/>
      <c r="B17" s="2" t="s">
        <v>7</v>
      </c>
      <c r="C17" s="2"/>
      <c r="D17" s="2"/>
      <c r="E17" s="2"/>
      <c r="F17" s="2">
        <f>6^2</f>
        <v>36</v>
      </c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 t="s">
        <v>8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 t="s">
        <v>9</v>
      </c>
      <c r="C21" s="2" t="s">
        <v>10</v>
      </c>
      <c r="D21" s="2" t="s">
        <v>11</v>
      </c>
      <c r="E21" s="2" t="s">
        <v>12</v>
      </c>
      <c r="F21" s="2" t="s">
        <v>13</v>
      </c>
      <c r="G21" s="2"/>
      <c r="H21" s="2"/>
      <c r="I21" s="2"/>
      <c r="J21" s="2"/>
    </row>
    <row r="22" spans="1:10" x14ac:dyDescent="0.25">
      <c r="A22" s="2"/>
      <c r="B22" s="2">
        <v>1</v>
      </c>
      <c r="C22" s="2">
        <v>8</v>
      </c>
      <c r="D22" s="2">
        <v>3</v>
      </c>
      <c r="E22" s="2">
        <f>AVERAGE(C22,D22)</f>
        <v>5.5</v>
      </c>
      <c r="F22" s="3">
        <f>_xlfn.STDEV.S(C22,D22)</f>
        <v>3.5355339059327378</v>
      </c>
      <c r="G22" s="2"/>
      <c r="H22" s="2"/>
      <c r="I22" s="2"/>
      <c r="J22" s="2"/>
    </row>
    <row r="23" spans="1:10" x14ac:dyDescent="0.25">
      <c r="A23" s="2"/>
      <c r="B23" s="2">
        <v>2</v>
      </c>
      <c r="C23" s="2">
        <v>8</v>
      </c>
      <c r="D23" s="2">
        <v>1</v>
      </c>
      <c r="E23" s="2">
        <f t="shared" ref="E23:E36" si="0">AVERAGE(C23,D23)</f>
        <v>4.5</v>
      </c>
      <c r="F23" s="3">
        <f t="shared" ref="F23:F36" si="1">_xlfn.STDEV.S(C23,D23)</f>
        <v>4.9497474683058327</v>
      </c>
      <c r="G23" s="2"/>
      <c r="H23" s="2"/>
      <c r="I23" s="2"/>
      <c r="J23" s="2"/>
    </row>
    <row r="24" spans="1:10" x14ac:dyDescent="0.25">
      <c r="A24" s="2"/>
      <c r="B24" s="2">
        <v>3</v>
      </c>
      <c r="C24" s="2">
        <v>8</v>
      </c>
      <c r="D24" s="2">
        <v>11</v>
      </c>
      <c r="E24" s="2">
        <f t="shared" si="0"/>
        <v>9.5</v>
      </c>
      <c r="F24" s="3">
        <f t="shared" si="1"/>
        <v>2.1213203435596424</v>
      </c>
      <c r="G24" s="2"/>
      <c r="H24" s="2"/>
      <c r="I24" s="2"/>
      <c r="J24" s="2"/>
    </row>
    <row r="25" spans="1:10" x14ac:dyDescent="0.25">
      <c r="A25" s="2"/>
      <c r="B25" s="2">
        <v>4</v>
      </c>
      <c r="C25" s="2">
        <v>8</v>
      </c>
      <c r="D25" s="2">
        <v>4</v>
      </c>
      <c r="E25" s="2">
        <f t="shared" si="0"/>
        <v>6</v>
      </c>
      <c r="F25" s="3">
        <f t="shared" si="1"/>
        <v>2.8284271247461903</v>
      </c>
      <c r="G25" s="2"/>
      <c r="H25" s="2"/>
      <c r="I25" s="2"/>
      <c r="J25" s="2"/>
    </row>
    <row r="26" spans="1:10" x14ac:dyDescent="0.25">
      <c r="A26" s="2"/>
      <c r="B26" s="2">
        <v>5</v>
      </c>
      <c r="C26" s="2">
        <v>8</v>
      </c>
      <c r="D26" s="2">
        <v>7</v>
      </c>
      <c r="E26" s="2">
        <f t="shared" si="0"/>
        <v>7.5</v>
      </c>
      <c r="F26" s="3">
        <f t="shared" si="1"/>
        <v>0.70710678118654757</v>
      </c>
      <c r="G26" s="2"/>
      <c r="H26" s="2"/>
      <c r="I26" s="2"/>
      <c r="J26" s="2"/>
    </row>
    <row r="27" spans="1:10" x14ac:dyDescent="0.25">
      <c r="A27" s="2"/>
      <c r="B27" s="2">
        <v>6</v>
      </c>
      <c r="C27" s="2">
        <v>3</v>
      </c>
      <c r="D27" s="2">
        <v>1</v>
      </c>
      <c r="E27" s="2">
        <f t="shared" si="0"/>
        <v>2</v>
      </c>
      <c r="F27" s="3">
        <f t="shared" si="1"/>
        <v>1.4142135623730951</v>
      </c>
      <c r="G27" s="2"/>
      <c r="H27" s="2"/>
      <c r="I27" s="2"/>
      <c r="J27" s="2"/>
    </row>
    <row r="28" spans="1:10" x14ac:dyDescent="0.25">
      <c r="A28" s="2"/>
      <c r="B28" s="2">
        <v>7</v>
      </c>
      <c r="C28" s="2">
        <v>3</v>
      </c>
      <c r="D28" s="2">
        <v>11</v>
      </c>
      <c r="E28" s="2">
        <f t="shared" si="0"/>
        <v>7</v>
      </c>
      <c r="F28" s="3">
        <f t="shared" si="1"/>
        <v>5.6568542494923806</v>
      </c>
      <c r="G28" s="2"/>
      <c r="H28" s="2"/>
      <c r="I28" s="2"/>
      <c r="J28" s="2"/>
    </row>
    <row r="29" spans="1:10" x14ac:dyDescent="0.25">
      <c r="A29" s="2"/>
      <c r="B29" s="2">
        <v>8</v>
      </c>
      <c r="C29" s="2">
        <v>3</v>
      </c>
      <c r="D29" s="2">
        <v>4</v>
      </c>
      <c r="E29" s="2">
        <f t="shared" si="0"/>
        <v>3.5</v>
      </c>
      <c r="F29" s="3">
        <f t="shared" si="1"/>
        <v>0.70710678118654757</v>
      </c>
      <c r="G29" s="2"/>
      <c r="H29" s="2"/>
      <c r="I29" s="2"/>
      <c r="J29" s="2"/>
    </row>
    <row r="30" spans="1:10" x14ac:dyDescent="0.25">
      <c r="A30" s="2"/>
      <c r="B30" s="2">
        <v>9</v>
      </c>
      <c r="C30" s="2">
        <v>3</v>
      </c>
      <c r="D30" s="2">
        <v>7</v>
      </c>
      <c r="E30" s="2">
        <f t="shared" si="0"/>
        <v>5</v>
      </c>
      <c r="F30" s="3">
        <f t="shared" si="1"/>
        <v>2.8284271247461903</v>
      </c>
      <c r="G30" s="2"/>
      <c r="H30" s="2"/>
      <c r="I30" s="2"/>
      <c r="J30" s="2"/>
    </row>
    <row r="31" spans="1:10" x14ac:dyDescent="0.25">
      <c r="A31" s="2"/>
      <c r="B31" s="2">
        <v>10</v>
      </c>
      <c r="C31" s="2">
        <v>1</v>
      </c>
      <c r="D31" s="2">
        <v>11</v>
      </c>
      <c r="E31" s="2">
        <f t="shared" si="0"/>
        <v>6</v>
      </c>
      <c r="F31" s="3">
        <f t="shared" si="1"/>
        <v>7.0710678118654755</v>
      </c>
      <c r="G31" s="2"/>
      <c r="H31" s="2"/>
      <c r="I31" s="2"/>
      <c r="J31" s="2"/>
    </row>
    <row r="32" spans="1:10" x14ac:dyDescent="0.25">
      <c r="A32" s="2"/>
      <c r="B32" s="2">
        <v>11</v>
      </c>
      <c r="C32" s="2">
        <v>1</v>
      </c>
      <c r="D32" s="2">
        <v>4</v>
      </c>
      <c r="E32" s="2">
        <f t="shared" si="0"/>
        <v>2.5</v>
      </c>
      <c r="F32" s="3">
        <f t="shared" si="1"/>
        <v>2.1213203435596424</v>
      </c>
      <c r="G32" s="2"/>
      <c r="H32" s="2"/>
      <c r="I32" s="2"/>
      <c r="J32" s="2"/>
    </row>
    <row r="33" spans="1:10" x14ac:dyDescent="0.25">
      <c r="A33" s="2"/>
      <c r="B33" s="2">
        <v>12</v>
      </c>
      <c r="C33" s="2">
        <v>1</v>
      </c>
      <c r="D33" s="2">
        <v>7</v>
      </c>
      <c r="E33" s="2">
        <f t="shared" si="0"/>
        <v>4</v>
      </c>
      <c r="F33" s="3">
        <f t="shared" si="1"/>
        <v>4.2426406871192848</v>
      </c>
      <c r="G33" s="2"/>
      <c r="H33" s="2"/>
      <c r="I33" s="2"/>
      <c r="J33" s="2"/>
    </row>
    <row r="34" spans="1:10" x14ac:dyDescent="0.25">
      <c r="A34" s="2"/>
      <c r="B34" s="2">
        <v>13</v>
      </c>
      <c r="C34" s="2">
        <v>11</v>
      </c>
      <c r="D34" s="2">
        <v>4</v>
      </c>
      <c r="E34" s="2">
        <f t="shared" si="0"/>
        <v>7.5</v>
      </c>
      <c r="F34" s="3">
        <f t="shared" si="1"/>
        <v>4.9497474683058327</v>
      </c>
      <c r="G34" s="2"/>
      <c r="H34" s="2"/>
      <c r="I34" s="2"/>
      <c r="J34" s="2"/>
    </row>
    <row r="35" spans="1:10" x14ac:dyDescent="0.25">
      <c r="A35" s="2"/>
      <c r="B35" s="2">
        <v>14</v>
      </c>
      <c r="C35" s="2">
        <v>11</v>
      </c>
      <c r="D35" s="2">
        <v>7</v>
      </c>
      <c r="E35" s="2">
        <f t="shared" si="0"/>
        <v>9</v>
      </c>
      <c r="F35" s="3">
        <f t="shared" si="1"/>
        <v>2.8284271247461903</v>
      </c>
      <c r="G35" s="2"/>
      <c r="H35" s="2"/>
      <c r="I35" s="2"/>
      <c r="J35" s="2"/>
    </row>
    <row r="36" spans="1:10" x14ac:dyDescent="0.25">
      <c r="A36" s="2"/>
      <c r="B36" s="2">
        <v>15</v>
      </c>
      <c r="C36" s="2">
        <v>4</v>
      </c>
      <c r="D36" s="2">
        <v>7</v>
      </c>
      <c r="E36" s="2">
        <f t="shared" si="0"/>
        <v>5.5</v>
      </c>
      <c r="F36" s="3">
        <f t="shared" si="1"/>
        <v>2.1213203435596424</v>
      </c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 t="s">
        <v>14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 t="s">
        <v>15</v>
      </c>
      <c r="C40" s="2" t="s">
        <v>10</v>
      </c>
      <c r="D40" s="2" t="s">
        <v>11</v>
      </c>
      <c r="E40" s="2" t="s">
        <v>16</v>
      </c>
      <c r="F40" s="2" t="s">
        <v>13</v>
      </c>
      <c r="G40" s="2"/>
      <c r="H40" s="2"/>
      <c r="I40" s="2"/>
      <c r="J40" s="2"/>
    </row>
    <row r="41" spans="1:10" x14ac:dyDescent="0.25">
      <c r="A41" s="2"/>
      <c r="B41" s="2">
        <v>1</v>
      </c>
      <c r="C41" s="2">
        <v>8</v>
      </c>
      <c r="D41" s="2">
        <v>8</v>
      </c>
      <c r="E41" s="2">
        <f>AVERAGE(C41,D41)</f>
        <v>8</v>
      </c>
      <c r="F41" s="3">
        <f>_xlfn.STDEV.S(C41,D41)</f>
        <v>0</v>
      </c>
      <c r="G41" s="2"/>
      <c r="H41" s="2"/>
      <c r="I41" s="2"/>
      <c r="J41" s="2"/>
    </row>
    <row r="42" spans="1:10" x14ac:dyDescent="0.25">
      <c r="A42" s="2"/>
      <c r="B42" s="2">
        <v>2</v>
      </c>
      <c r="C42" s="2">
        <v>8</v>
      </c>
      <c r="D42" s="2">
        <v>3</v>
      </c>
      <c r="E42" s="2">
        <f t="shared" ref="E42:E76" si="2">AVERAGE(C42,D42)</f>
        <v>5.5</v>
      </c>
      <c r="F42" s="3">
        <f t="shared" ref="F42:F76" si="3">_xlfn.STDEV.S(C42,D42)</f>
        <v>3.5355339059327378</v>
      </c>
      <c r="G42" s="2"/>
      <c r="H42" s="2"/>
      <c r="I42" s="2"/>
      <c r="J42" s="2"/>
    </row>
    <row r="43" spans="1:10" x14ac:dyDescent="0.25">
      <c r="A43" s="2"/>
      <c r="B43" s="2">
        <v>3</v>
      </c>
      <c r="C43" s="2">
        <v>8</v>
      </c>
      <c r="D43" s="2">
        <v>1</v>
      </c>
      <c r="E43" s="2">
        <f t="shared" si="2"/>
        <v>4.5</v>
      </c>
      <c r="F43" s="3">
        <f t="shared" si="3"/>
        <v>4.9497474683058327</v>
      </c>
      <c r="G43" s="2"/>
      <c r="H43" s="2"/>
      <c r="I43" s="2"/>
      <c r="J43" s="2"/>
    </row>
    <row r="44" spans="1:10" x14ac:dyDescent="0.25">
      <c r="A44" s="2"/>
      <c r="B44" s="2">
        <v>4</v>
      </c>
      <c r="C44" s="2">
        <v>8</v>
      </c>
      <c r="D44" s="2">
        <v>11</v>
      </c>
      <c r="E44" s="2">
        <f t="shared" si="2"/>
        <v>9.5</v>
      </c>
      <c r="F44" s="3">
        <f t="shared" si="3"/>
        <v>2.1213203435596424</v>
      </c>
      <c r="G44" s="2"/>
      <c r="H44" s="2"/>
      <c r="I44" s="2"/>
      <c r="J44" s="2"/>
    </row>
    <row r="45" spans="1:10" x14ac:dyDescent="0.25">
      <c r="A45" s="2"/>
      <c r="B45" s="2">
        <v>5</v>
      </c>
      <c r="C45" s="2">
        <v>8</v>
      </c>
      <c r="D45" s="2">
        <v>4</v>
      </c>
      <c r="E45" s="2">
        <f t="shared" si="2"/>
        <v>6</v>
      </c>
      <c r="F45" s="3">
        <f t="shared" si="3"/>
        <v>2.8284271247461903</v>
      </c>
      <c r="G45" s="2"/>
      <c r="H45" s="2"/>
      <c r="I45" s="2"/>
      <c r="J45" s="2"/>
    </row>
    <row r="46" spans="1:10" x14ac:dyDescent="0.25">
      <c r="A46" s="2"/>
      <c r="B46" s="2">
        <v>6</v>
      </c>
      <c r="C46" s="2">
        <v>8</v>
      </c>
      <c r="D46" s="2">
        <v>7</v>
      </c>
      <c r="E46" s="2">
        <f t="shared" si="2"/>
        <v>7.5</v>
      </c>
      <c r="F46" s="3">
        <f t="shared" si="3"/>
        <v>0.70710678118654757</v>
      </c>
      <c r="G46" s="2"/>
      <c r="H46" s="2"/>
      <c r="I46" s="2"/>
      <c r="J46" s="2"/>
    </row>
    <row r="47" spans="1:10" x14ac:dyDescent="0.25">
      <c r="A47" s="2"/>
      <c r="B47" s="2">
        <v>7</v>
      </c>
      <c r="C47" s="2">
        <v>3</v>
      </c>
      <c r="D47" s="2">
        <v>8</v>
      </c>
      <c r="E47" s="2">
        <f t="shared" si="2"/>
        <v>5.5</v>
      </c>
      <c r="F47" s="3">
        <f t="shared" si="3"/>
        <v>3.5355339059327378</v>
      </c>
      <c r="G47" s="2"/>
      <c r="H47" s="2"/>
      <c r="I47" s="2"/>
      <c r="J47" s="2"/>
    </row>
    <row r="48" spans="1:10" x14ac:dyDescent="0.25">
      <c r="A48" s="2"/>
      <c r="B48" s="2">
        <v>8</v>
      </c>
      <c r="C48" s="2">
        <v>3</v>
      </c>
      <c r="D48" s="2">
        <v>3</v>
      </c>
      <c r="E48" s="2">
        <f t="shared" si="2"/>
        <v>3</v>
      </c>
      <c r="F48" s="3">
        <f t="shared" si="3"/>
        <v>0</v>
      </c>
      <c r="G48" s="2"/>
      <c r="H48" s="2"/>
      <c r="I48" s="2"/>
      <c r="J48" s="2"/>
    </row>
    <row r="49" spans="1:10" x14ac:dyDescent="0.25">
      <c r="A49" s="2"/>
      <c r="B49" s="2">
        <v>9</v>
      </c>
      <c r="C49" s="2">
        <v>3</v>
      </c>
      <c r="D49" s="2">
        <v>1</v>
      </c>
      <c r="E49" s="2">
        <f t="shared" si="2"/>
        <v>2</v>
      </c>
      <c r="F49" s="3">
        <f t="shared" si="3"/>
        <v>1.4142135623730951</v>
      </c>
      <c r="G49" s="2"/>
      <c r="H49" s="2"/>
      <c r="I49" s="2"/>
      <c r="J49" s="2"/>
    </row>
    <row r="50" spans="1:10" x14ac:dyDescent="0.25">
      <c r="A50" s="2"/>
      <c r="B50" s="2">
        <v>10</v>
      </c>
      <c r="C50" s="2">
        <v>3</v>
      </c>
      <c r="D50" s="2">
        <v>11</v>
      </c>
      <c r="E50" s="2">
        <f t="shared" si="2"/>
        <v>7</v>
      </c>
      <c r="F50" s="3">
        <f t="shared" si="3"/>
        <v>5.6568542494923806</v>
      </c>
      <c r="G50" s="2"/>
      <c r="H50" s="2"/>
      <c r="I50" s="2"/>
      <c r="J50" s="2"/>
    </row>
    <row r="51" spans="1:10" x14ac:dyDescent="0.25">
      <c r="A51" s="2"/>
      <c r="B51" s="2">
        <v>11</v>
      </c>
      <c r="C51" s="2">
        <v>3</v>
      </c>
      <c r="D51" s="2">
        <v>4</v>
      </c>
      <c r="E51" s="2">
        <f t="shared" si="2"/>
        <v>3.5</v>
      </c>
      <c r="F51" s="3">
        <f t="shared" si="3"/>
        <v>0.70710678118654757</v>
      </c>
      <c r="G51" s="2"/>
      <c r="H51" s="2"/>
      <c r="I51" s="2"/>
      <c r="J51" s="2"/>
    </row>
    <row r="52" spans="1:10" x14ac:dyDescent="0.25">
      <c r="A52" s="2"/>
      <c r="B52" s="2">
        <v>12</v>
      </c>
      <c r="C52" s="2">
        <v>3</v>
      </c>
      <c r="D52" s="2">
        <v>7</v>
      </c>
      <c r="E52" s="2">
        <f t="shared" si="2"/>
        <v>5</v>
      </c>
      <c r="F52" s="3">
        <f t="shared" si="3"/>
        <v>2.8284271247461903</v>
      </c>
      <c r="G52" s="2"/>
      <c r="H52" s="2"/>
      <c r="I52" s="2"/>
      <c r="J52" s="2"/>
    </row>
    <row r="53" spans="1:10" x14ac:dyDescent="0.25">
      <c r="A53" s="2"/>
      <c r="B53" s="2">
        <v>13</v>
      </c>
      <c r="C53" s="2">
        <v>1</v>
      </c>
      <c r="D53" s="2">
        <v>8</v>
      </c>
      <c r="E53" s="2">
        <f t="shared" si="2"/>
        <v>4.5</v>
      </c>
      <c r="F53" s="3">
        <f t="shared" si="3"/>
        <v>4.9497474683058327</v>
      </c>
      <c r="G53" s="2"/>
      <c r="H53" s="2"/>
      <c r="I53" s="2"/>
      <c r="J53" s="2"/>
    </row>
    <row r="54" spans="1:10" x14ac:dyDescent="0.25">
      <c r="A54" s="2"/>
      <c r="B54" s="2">
        <v>14</v>
      </c>
      <c r="C54" s="2">
        <v>1</v>
      </c>
      <c r="D54" s="2">
        <v>3</v>
      </c>
      <c r="E54" s="2">
        <f t="shared" si="2"/>
        <v>2</v>
      </c>
      <c r="F54" s="3">
        <f t="shared" si="3"/>
        <v>1.4142135623730951</v>
      </c>
      <c r="G54" s="2"/>
      <c r="H54" s="2"/>
      <c r="I54" s="2"/>
      <c r="J54" s="2"/>
    </row>
    <row r="55" spans="1:10" x14ac:dyDescent="0.25">
      <c r="A55" s="2"/>
      <c r="B55" s="2">
        <v>15</v>
      </c>
      <c r="C55" s="2">
        <v>1</v>
      </c>
      <c r="D55" s="2">
        <v>1</v>
      </c>
      <c r="E55" s="2">
        <f t="shared" si="2"/>
        <v>1</v>
      </c>
      <c r="F55" s="3">
        <f t="shared" si="3"/>
        <v>0</v>
      </c>
      <c r="G55" s="2"/>
      <c r="H55" s="2"/>
      <c r="I55" s="2"/>
      <c r="J55" s="2"/>
    </row>
    <row r="56" spans="1:10" x14ac:dyDescent="0.25">
      <c r="A56" s="2"/>
      <c r="B56" s="2">
        <v>16</v>
      </c>
      <c r="C56" s="2">
        <v>1</v>
      </c>
      <c r="D56" s="2">
        <v>11</v>
      </c>
      <c r="E56" s="2">
        <f t="shared" si="2"/>
        <v>6</v>
      </c>
      <c r="F56" s="3">
        <f t="shared" si="3"/>
        <v>7.0710678118654755</v>
      </c>
      <c r="G56" s="2"/>
      <c r="H56" s="2"/>
      <c r="I56" s="2"/>
      <c r="J56" s="2"/>
    </row>
    <row r="57" spans="1:10" x14ac:dyDescent="0.25">
      <c r="A57" s="2"/>
      <c r="B57" s="2">
        <v>17</v>
      </c>
      <c r="C57" s="2">
        <v>1</v>
      </c>
      <c r="D57" s="2">
        <v>4</v>
      </c>
      <c r="E57" s="2">
        <f t="shared" si="2"/>
        <v>2.5</v>
      </c>
      <c r="F57" s="3">
        <f t="shared" si="3"/>
        <v>2.1213203435596424</v>
      </c>
      <c r="G57" s="2"/>
      <c r="H57" s="2"/>
      <c r="I57" s="2"/>
      <c r="J57" s="2"/>
    </row>
    <row r="58" spans="1:10" x14ac:dyDescent="0.25">
      <c r="A58" s="2"/>
      <c r="B58" s="2">
        <v>18</v>
      </c>
      <c r="C58" s="2">
        <v>1</v>
      </c>
      <c r="D58" s="2">
        <v>7</v>
      </c>
      <c r="E58" s="2">
        <f t="shared" si="2"/>
        <v>4</v>
      </c>
      <c r="F58" s="3">
        <f t="shared" si="3"/>
        <v>4.2426406871192848</v>
      </c>
      <c r="G58" s="2"/>
      <c r="H58" s="2"/>
      <c r="I58" s="2"/>
      <c r="J58" s="2"/>
    </row>
    <row r="59" spans="1:10" x14ac:dyDescent="0.25">
      <c r="A59" s="2"/>
      <c r="B59" s="2">
        <v>19</v>
      </c>
      <c r="C59" s="2">
        <v>11</v>
      </c>
      <c r="D59" s="2">
        <v>8</v>
      </c>
      <c r="E59" s="2">
        <f t="shared" si="2"/>
        <v>9.5</v>
      </c>
      <c r="F59" s="3">
        <f t="shared" si="3"/>
        <v>2.1213203435596424</v>
      </c>
      <c r="G59" s="2"/>
      <c r="H59" s="2"/>
      <c r="I59" s="2"/>
      <c r="J59" s="2"/>
    </row>
    <row r="60" spans="1:10" x14ac:dyDescent="0.25">
      <c r="A60" s="2"/>
      <c r="B60" s="2">
        <v>20</v>
      </c>
      <c r="C60" s="2">
        <v>11</v>
      </c>
      <c r="D60" s="2">
        <v>3</v>
      </c>
      <c r="E60" s="2">
        <f t="shared" si="2"/>
        <v>7</v>
      </c>
      <c r="F60" s="3">
        <f t="shared" si="3"/>
        <v>5.6568542494923806</v>
      </c>
      <c r="G60" s="2"/>
      <c r="H60" s="2"/>
      <c r="I60" s="2"/>
      <c r="J60" s="2"/>
    </row>
    <row r="61" spans="1:10" x14ac:dyDescent="0.25">
      <c r="A61" s="2"/>
      <c r="B61" s="2">
        <v>21</v>
      </c>
      <c r="C61" s="2">
        <v>11</v>
      </c>
      <c r="D61" s="2">
        <v>1</v>
      </c>
      <c r="E61" s="2">
        <f t="shared" si="2"/>
        <v>6</v>
      </c>
      <c r="F61" s="3">
        <f t="shared" si="3"/>
        <v>7.0710678118654755</v>
      </c>
      <c r="G61" s="2"/>
      <c r="H61" s="2"/>
      <c r="I61" s="2"/>
      <c r="J61" s="2"/>
    </row>
    <row r="62" spans="1:10" x14ac:dyDescent="0.25">
      <c r="A62" s="2"/>
      <c r="B62" s="2">
        <v>22</v>
      </c>
      <c r="C62" s="2">
        <v>11</v>
      </c>
      <c r="D62" s="2">
        <v>11</v>
      </c>
      <c r="E62" s="2">
        <f t="shared" si="2"/>
        <v>11</v>
      </c>
      <c r="F62" s="3">
        <f t="shared" si="3"/>
        <v>0</v>
      </c>
      <c r="G62" s="2"/>
      <c r="H62" s="2"/>
      <c r="I62" s="2"/>
      <c r="J62" s="2"/>
    </row>
    <row r="63" spans="1:10" x14ac:dyDescent="0.25">
      <c r="A63" s="2"/>
      <c r="B63" s="2">
        <v>23</v>
      </c>
      <c r="C63" s="2">
        <v>11</v>
      </c>
      <c r="D63" s="2">
        <v>4</v>
      </c>
      <c r="E63" s="2">
        <f t="shared" si="2"/>
        <v>7.5</v>
      </c>
      <c r="F63" s="3">
        <f t="shared" si="3"/>
        <v>4.9497474683058327</v>
      </c>
      <c r="G63" s="2"/>
      <c r="H63" s="2"/>
      <c r="I63" s="2"/>
      <c r="J63" s="2"/>
    </row>
    <row r="64" spans="1:10" x14ac:dyDescent="0.25">
      <c r="A64" s="2"/>
      <c r="B64" s="2">
        <v>24</v>
      </c>
      <c r="C64" s="2">
        <v>11</v>
      </c>
      <c r="D64" s="2">
        <v>7</v>
      </c>
      <c r="E64" s="2">
        <f t="shared" si="2"/>
        <v>9</v>
      </c>
      <c r="F64" s="3">
        <f t="shared" si="3"/>
        <v>2.8284271247461903</v>
      </c>
      <c r="G64" s="2"/>
      <c r="H64" s="2"/>
      <c r="I64" s="2"/>
      <c r="J64" s="2"/>
    </row>
    <row r="65" spans="1:10" x14ac:dyDescent="0.25">
      <c r="A65" s="2"/>
      <c r="B65" s="2">
        <v>25</v>
      </c>
      <c r="C65" s="2">
        <v>4</v>
      </c>
      <c r="D65" s="2">
        <v>8</v>
      </c>
      <c r="E65" s="2">
        <f t="shared" si="2"/>
        <v>6</v>
      </c>
      <c r="F65" s="3">
        <f t="shared" si="3"/>
        <v>2.8284271247461903</v>
      </c>
      <c r="G65" s="2"/>
      <c r="H65" s="2"/>
      <c r="I65" s="2"/>
      <c r="J65" s="2"/>
    </row>
    <row r="66" spans="1:10" x14ac:dyDescent="0.25">
      <c r="A66" s="2"/>
      <c r="B66" s="2">
        <v>26</v>
      </c>
      <c r="C66" s="2">
        <v>4</v>
      </c>
      <c r="D66" s="2">
        <v>3</v>
      </c>
      <c r="E66" s="2">
        <f t="shared" si="2"/>
        <v>3.5</v>
      </c>
      <c r="F66" s="3">
        <f t="shared" si="3"/>
        <v>0.70710678118654757</v>
      </c>
      <c r="G66" s="2"/>
      <c r="H66" s="2"/>
      <c r="I66" s="2"/>
      <c r="J66" s="2"/>
    </row>
    <row r="67" spans="1:10" x14ac:dyDescent="0.25">
      <c r="A67" s="2"/>
      <c r="B67" s="2">
        <v>27</v>
      </c>
      <c r="C67" s="2">
        <v>4</v>
      </c>
      <c r="D67" s="2">
        <v>1</v>
      </c>
      <c r="E67" s="2">
        <f t="shared" si="2"/>
        <v>2.5</v>
      </c>
      <c r="F67" s="3">
        <f t="shared" si="3"/>
        <v>2.1213203435596424</v>
      </c>
      <c r="G67" s="2"/>
      <c r="H67" s="2"/>
      <c r="I67" s="2"/>
      <c r="J67" s="2"/>
    </row>
    <row r="68" spans="1:10" x14ac:dyDescent="0.25">
      <c r="A68" s="2"/>
      <c r="B68" s="2">
        <v>28</v>
      </c>
      <c r="C68" s="2">
        <v>4</v>
      </c>
      <c r="D68" s="2">
        <v>11</v>
      </c>
      <c r="E68" s="2">
        <f t="shared" si="2"/>
        <v>7.5</v>
      </c>
      <c r="F68" s="3">
        <f t="shared" si="3"/>
        <v>4.9497474683058327</v>
      </c>
      <c r="G68" s="2"/>
      <c r="H68" s="2"/>
      <c r="I68" s="2"/>
      <c r="J68" s="2"/>
    </row>
    <row r="69" spans="1:10" x14ac:dyDescent="0.25">
      <c r="A69" s="2"/>
      <c r="B69" s="2">
        <v>29</v>
      </c>
      <c r="C69" s="2">
        <v>4</v>
      </c>
      <c r="D69" s="2">
        <v>4</v>
      </c>
      <c r="E69" s="2">
        <f t="shared" si="2"/>
        <v>4</v>
      </c>
      <c r="F69" s="3">
        <f t="shared" si="3"/>
        <v>0</v>
      </c>
      <c r="G69" s="2"/>
      <c r="H69" s="2"/>
      <c r="I69" s="2"/>
      <c r="J69" s="2"/>
    </row>
    <row r="70" spans="1:10" x14ac:dyDescent="0.25">
      <c r="A70" s="2"/>
      <c r="B70" s="2">
        <v>30</v>
      </c>
      <c r="C70" s="2">
        <v>4</v>
      </c>
      <c r="D70" s="2">
        <v>7</v>
      </c>
      <c r="E70" s="2">
        <f t="shared" si="2"/>
        <v>5.5</v>
      </c>
      <c r="F70" s="3">
        <f t="shared" si="3"/>
        <v>2.1213203435596424</v>
      </c>
      <c r="G70" s="2"/>
      <c r="H70" s="2"/>
      <c r="I70" s="2"/>
      <c r="J70" s="2"/>
    </row>
    <row r="71" spans="1:10" x14ac:dyDescent="0.25">
      <c r="A71" s="2"/>
      <c r="B71" s="2">
        <v>31</v>
      </c>
      <c r="C71" s="2">
        <v>7</v>
      </c>
      <c r="D71" s="2">
        <v>8</v>
      </c>
      <c r="E71" s="2">
        <f t="shared" si="2"/>
        <v>7.5</v>
      </c>
      <c r="F71" s="3">
        <f t="shared" si="3"/>
        <v>0.70710678118654757</v>
      </c>
      <c r="G71" s="2"/>
      <c r="H71" s="2"/>
      <c r="I71" s="2"/>
      <c r="J71" s="2"/>
    </row>
    <row r="72" spans="1:10" x14ac:dyDescent="0.25">
      <c r="A72" s="2"/>
      <c r="B72" s="2">
        <v>32</v>
      </c>
      <c r="C72" s="2">
        <v>7</v>
      </c>
      <c r="D72" s="2">
        <v>3</v>
      </c>
      <c r="E72" s="2">
        <f t="shared" si="2"/>
        <v>5</v>
      </c>
      <c r="F72" s="3">
        <f t="shared" si="3"/>
        <v>2.8284271247461903</v>
      </c>
      <c r="G72" s="2"/>
      <c r="H72" s="2"/>
      <c r="I72" s="2"/>
      <c r="J72" s="2"/>
    </row>
    <row r="73" spans="1:10" x14ac:dyDescent="0.25">
      <c r="A73" s="2"/>
      <c r="B73" s="2">
        <v>33</v>
      </c>
      <c r="C73" s="2">
        <v>7</v>
      </c>
      <c r="D73" s="2">
        <v>1</v>
      </c>
      <c r="E73" s="2">
        <f t="shared" si="2"/>
        <v>4</v>
      </c>
      <c r="F73" s="3">
        <f t="shared" si="3"/>
        <v>4.2426406871192848</v>
      </c>
      <c r="G73" s="2"/>
      <c r="H73" s="2"/>
      <c r="I73" s="2"/>
      <c r="J73" s="2"/>
    </row>
    <row r="74" spans="1:10" x14ac:dyDescent="0.25">
      <c r="A74" s="2"/>
      <c r="B74" s="2">
        <v>34</v>
      </c>
      <c r="C74" s="2">
        <v>7</v>
      </c>
      <c r="D74" s="2">
        <v>11</v>
      </c>
      <c r="E74" s="2">
        <f t="shared" si="2"/>
        <v>9</v>
      </c>
      <c r="F74" s="3">
        <f t="shared" si="3"/>
        <v>2.8284271247461903</v>
      </c>
      <c r="G74" s="2"/>
      <c r="H74" s="2"/>
      <c r="I74" s="2"/>
      <c r="J74" s="2"/>
    </row>
    <row r="75" spans="1:10" x14ac:dyDescent="0.25">
      <c r="A75" s="2"/>
      <c r="B75" s="2">
        <v>35</v>
      </c>
      <c r="C75" s="2">
        <v>7</v>
      </c>
      <c r="D75" s="2">
        <v>4</v>
      </c>
      <c r="E75" s="2">
        <f t="shared" si="2"/>
        <v>5.5</v>
      </c>
      <c r="F75" s="3">
        <f t="shared" si="3"/>
        <v>2.1213203435596424</v>
      </c>
      <c r="G75" s="2"/>
      <c r="H75" s="2"/>
      <c r="I75" s="2"/>
      <c r="J75" s="2"/>
    </row>
    <row r="76" spans="1:10" x14ac:dyDescent="0.25">
      <c r="A76" s="2"/>
      <c r="B76" s="2">
        <v>36</v>
      </c>
      <c r="C76" s="2">
        <v>7</v>
      </c>
      <c r="D76" s="2">
        <v>7</v>
      </c>
      <c r="E76" s="2">
        <f t="shared" si="2"/>
        <v>7</v>
      </c>
      <c r="F76" s="3">
        <f t="shared" si="3"/>
        <v>0</v>
      </c>
      <c r="G76" s="2"/>
      <c r="H76" s="2"/>
      <c r="I76" s="2"/>
      <c r="J76" s="2"/>
    </row>
    <row r="77" spans="1:1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 t="s">
        <v>14</v>
      </c>
      <c r="C80" s="2"/>
      <c r="D80" s="2"/>
      <c r="E80" s="2" t="s">
        <v>8</v>
      </c>
      <c r="F80" s="2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 t="s">
        <v>48</v>
      </c>
      <c r="C82" s="3">
        <f>AVERAGE(E41:E76)</f>
        <v>5.666666666666667</v>
      </c>
      <c r="D82" s="2"/>
      <c r="E82" s="2" t="s">
        <v>48</v>
      </c>
      <c r="F82" s="3">
        <f>AVERAGE(E22:E36)</f>
        <v>5.666666666666667</v>
      </c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 t="s">
        <v>1</v>
      </c>
      <c r="C85" s="2" t="s">
        <v>17</v>
      </c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>
        <v>1</v>
      </c>
      <c r="C86" s="2">
        <v>1</v>
      </c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>
        <v>3</v>
      </c>
      <c r="C87" s="2">
        <v>1</v>
      </c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>
        <v>4</v>
      </c>
      <c r="C88" s="2">
        <v>1</v>
      </c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>
        <v>7</v>
      </c>
      <c r="C89" s="2">
        <v>1</v>
      </c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>
        <v>8</v>
      </c>
      <c r="C90" s="2">
        <v>1</v>
      </c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>
        <v>11</v>
      </c>
      <c r="C91" s="2">
        <v>1</v>
      </c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 t="s">
        <v>8</v>
      </c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 t="s">
        <v>18</v>
      </c>
      <c r="C95" s="2">
        <f>MAX(E22:E36)-MIN(E22:E36)</f>
        <v>7.5</v>
      </c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 t="s">
        <v>19</v>
      </c>
      <c r="C96" s="3">
        <f>1+3.3221*LOG10(15)</f>
        <v>4.9070927717088786</v>
      </c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 t="s">
        <v>20</v>
      </c>
      <c r="C97" s="2">
        <f>C95/C96</f>
        <v>1.5283998793012732</v>
      </c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 t="s">
        <v>21</v>
      </c>
      <c r="C102" s="2" t="s">
        <v>22</v>
      </c>
      <c r="D102" s="2" t="s">
        <v>23</v>
      </c>
      <c r="E102" s="2"/>
      <c r="F102" s="2"/>
      <c r="G102" s="2"/>
      <c r="H102" s="2"/>
      <c r="I102" s="2"/>
      <c r="J102" s="2"/>
    </row>
    <row r="103" spans="1:10" x14ac:dyDescent="0.25">
      <c r="A103" s="2"/>
      <c r="B103" s="2" t="s">
        <v>24</v>
      </c>
      <c r="C103" s="2">
        <v>3.4</v>
      </c>
      <c r="D103" s="2">
        <f t="array" ref="D103:D108">FREQUENCY(E22:E36,C103:C108)</f>
        <v>2</v>
      </c>
      <c r="E103" s="2"/>
      <c r="F103" s="2"/>
      <c r="G103" s="2"/>
      <c r="H103" s="2"/>
      <c r="I103" s="2"/>
      <c r="J103" s="2"/>
    </row>
    <row r="104" spans="1:10" x14ac:dyDescent="0.25">
      <c r="A104" s="2"/>
      <c r="B104" s="2" t="s">
        <v>25</v>
      </c>
      <c r="C104" s="2">
        <v>4.9000000000000004</v>
      </c>
      <c r="D104" s="2">
        <v>3</v>
      </c>
      <c r="E104" s="2"/>
      <c r="F104" s="2"/>
      <c r="G104" s="2"/>
      <c r="H104" s="2"/>
      <c r="I104" s="2"/>
      <c r="J104" s="2"/>
    </row>
    <row r="105" spans="1:10" x14ac:dyDescent="0.25">
      <c r="A105" s="2"/>
      <c r="B105" s="2" t="s">
        <v>26</v>
      </c>
      <c r="C105" s="2">
        <v>6.4</v>
      </c>
      <c r="D105" s="2">
        <v>5</v>
      </c>
      <c r="E105" s="2"/>
      <c r="F105" s="2"/>
      <c r="G105" s="2"/>
      <c r="H105" s="2"/>
      <c r="I105" s="2"/>
      <c r="J105" s="2"/>
    </row>
    <row r="106" spans="1:10" x14ac:dyDescent="0.25">
      <c r="A106" s="2"/>
      <c r="B106" s="2" t="s">
        <v>27</v>
      </c>
      <c r="C106" s="2">
        <v>7.9</v>
      </c>
      <c r="D106" s="2">
        <v>3</v>
      </c>
      <c r="E106" s="2"/>
      <c r="F106" s="2"/>
      <c r="G106" s="2"/>
      <c r="H106" s="2"/>
      <c r="I106" s="2"/>
      <c r="J106" s="2"/>
    </row>
    <row r="107" spans="1:10" x14ac:dyDescent="0.25">
      <c r="A107" s="2"/>
      <c r="B107" s="2" t="s">
        <v>28</v>
      </c>
      <c r="C107" s="2">
        <v>9.4</v>
      </c>
      <c r="D107" s="2">
        <v>1</v>
      </c>
      <c r="E107" s="2"/>
      <c r="F107" s="2"/>
      <c r="G107" s="2"/>
      <c r="H107" s="2"/>
      <c r="I107" s="2"/>
      <c r="J107" s="2"/>
    </row>
    <row r="108" spans="1:10" x14ac:dyDescent="0.25">
      <c r="A108" s="2"/>
      <c r="B108" s="2" t="s">
        <v>29</v>
      </c>
      <c r="C108" s="2">
        <v>10.9</v>
      </c>
      <c r="D108" s="2">
        <v>1</v>
      </c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 t="s">
        <v>14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 t="s">
        <v>18</v>
      </c>
      <c r="C122" s="2">
        <f>MAX(E41:E76)-MIN(E41:E76)</f>
        <v>10</v>
      </c>
      <c r="D122" s="2"/>
      <c r="E122" s="2" t="s">
        <v>31</v>
      </c>
      <c r="F122" s="2">
        <f>MAX(E41:E76)</f>
        <v>11</v>
      </c>
      <c r="G122" s="2"/>
      <c r="H122" s="2"/>
      <c r="I122" s="2"/>
      <c r="J122" s="2"/>
    </row>
    <row r="123" spans="1:10" x14ac:dyDescent="0.25">
      <c r="A123" s="2"/>
      <c r="B123" s="2" t="s">
        <v>30</v>
      </c>
      <c r="C123" s="3">
        <f>1+3.3221*LOG10(36)</f>
        <v>6.1701925377990046</v>
      </c>
      <c r="D123" s="2"/>
      <c r="E123" s="2" t="s">
        <v>32</v>
      </c>
      <c r="F123" s="2">
        <f>MIN(E41:E76)</f>
        <v>1</v>
      </c>
      <c r="G123" s="2"/>
      <c r="H123" s="2"/>
      <c r="I123" s="2"/>
      <c r="J123" s="2"/>
    </row>
    <row r="124" spans="1:10" x14ac:dyDescent="0.25">
      <c r="A124" s="2"/>
      <c r="B124" s="2" t="s">
        <v>20</v>
      </c>
      <c r="C124" s="3">
        <f>C122/C123</f>
        <v>1.6206949683886431</v>
      </c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 t="s">
        <v>16</v>
      </c>
      <c r="C127" s="2" t="s">
        <v>22</v>
      </c>
      <c r="D127" s="2" t="s">
        <v>23</v>
      </c>
      <c r="E127" s="2"/>
      <c r="F127" s="2"/>
      <c r="G127" s="2"/>
      <c r="H127" s="2"/>
      <c r="I127" s="2"/>
      <c r="J127" s="2"/>
    </row>
    <row r="128" spans="1:10" x14ac:dyDescent="0.25">
      <c r="A128" s="2"/>
      <c r="B128" s="2" t="s">
        <v>33</v>
      </c>
      <c r="C128" s="2">
        <v>2.4</v>
      </c>
      <c r="D128" s="2">
        <f t="array" ref="D128:D134">FREQUENCY(E41:E76,C128:C134)</f>
        <v>3</v>
      </c>
      <c r="E128" s="2"/>
      <c r="F128" s="2"/>
      <c r="G128" s="2"/>
      <c r="H128" s="2"/>
      <c r="I128" s="2"/>
      <c r="J128" s="2"/>
    </row>
    <row r="129" spans="1:10" x14ac:dyDescent="0.25">
      <c r="A129" s="2"/>
      <c r="B129" s="2" t="s">
        <v>34</v>
      </c>
      <c r="C129" s="2">
        <v>3.9</v>
      </c>
      <c r="D129" s="2">
        <v>5</v>
      </c>
      <c r="E129" s="2"/>
      <c r="F129" s="2"/>
      <c r="G129" s="2"/>
      <c r="H129" s="2"/>
      <c r="I129" s="2"/>
      <c r="J129" s="2"/>
    </row>
    <row r="130" spans="1:10" x14ac:dyDescent="0.25">
      <c r="A130" s="2"/>
      <c r="B130" s="2" t="s">
        <v>35</v>
      </c>
      <c r="C130" s="2">
        <v>5.4</v>
      </c>
      <c r="D130" s="2">
        <v>7</v>
      </c>
      <c r="E130" s="2"/>
      <c r="F130" s="2"/>
      <c r="G130" s="2"/>
      <c r="H130" s="2"/>
      <c r="I130" s="2"/>
      <c r="J130" s="2"/>
    </row>
    <row r="131" spans="1:10" x14ac:dyDescent="0.25">
      <c r="A131" s="2"/>
      <c r="B131" s="2" t="s">
        <v>36</v>
      </c>
      <c r="C131" s="2">
        <v>6.9</v>
      </c>
      <c r="D131" s="2">
        <v>8</v>
      </c>
      <c r="E131" s="2"/>
      <c r="F131" s="2"/>
      <c r="G131" s="2"/>
      <c r="H131" s="2"/>
      <c r="I131" s="2"/>
      <c r="J131" s="2"/>
    </row>
    <row r="132" spans="1:10" x14ac:dyDescent="0.25">
      <c r="A132" s="2"/>
      <c r="B132" s="2" t="s">
        <v>37</v>
      </c>
      <c r="C132" s="2">
        <v>8.4</v>
      </c>
      <c r="D132" s="2">
        <v>8</v>
      </c>
      <c r="E132" s="2"/>
      <c r="F132" s="2"/>
      <c r="G132" s="2"/>
      <c r="H132" s="2"/>
      <c r="I132" s="2"/>
      <c r="J132" s="2"/>
    </row>
    <row r="133" spans="1:10" x14ac:dyDescent="0.25">
      <c r="A133" s="2"/>
      <c r="B133" s="2" t="s">
        <v>38</v>
      </c>
      <c r="C133" s="2">
        <v>9.9</v>
      </c>
      <c r="D133" s="2">
        <v>4</v>
      </c>
      <c r="E133" s="2"/>
      <c r="F133" s="2"/>
      <c r="G133" s="2"/>
      <c r="H133" s="2"/>
      <c r="I133" s="2"/>
      <c r="J133" s="2"/>
    </row>
    <row r="134" spans="1:10" x14ac:dyDescent="0.25">
      <c r="A134" s="2"/>
      <c r="B134" s="2" t="s">
        <v>39</v>
      </c>
      <c r="C134" s="2">
        <v>11.4</v>
      </c>
      <c r="D134" s="2">
        <v>1</v>
      </c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2"/>
      <c r="B148" s="2" t="s">
        <v>40</v>
      </c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2"/>
      <c r="B150" s="2" t="s">
        <v>15</v>
      </c>
      <c r="C150" s="2" t="s">
        <v>16</v>
      </c>
      <c r="D150" s="2" t="s">
        <v>42</v>
      </c>
      <c r="E150" s="2"/>
      <c r="F150" s="2"/>
      <c r="G150" s="2"/>
      <c r="H150" s="2"/>
      <c r="I150" s="2"/>
      <c r="J150" s="2"/>
    </row>
    <row r="151" spans="1:10" x14ac:dyDescent="0.25">
      <c r="A151" s="2"/>
      <c r="B151" s="2">
        <v>1</v>
      </c>
      <c r="C151" s="2">
        <v>5.5</v>
      </c>
      <c r="D151" s="3">
        <f>(C151-5.6667)^2</f>
        <v>2.7788889999999875E-2</v>
      </c>
      <c r="E151" s="2"/>
      <c r="F151" s="2"/>
      <c r="G151" s="2"/>
      <c r="H151" s="2"/>
      <c r="I151" s="2"/>
      <c r="J151" s="2"/>
    </row>
    <row r="152" spans="1:10" x14ac:dyDescent="0.25">
      <c r="A152" s="2"/>
      <c r="B152" s="2">
        <v>2</v>
      </c>
      <c r="C152" s="2">
        <v>4.5</v>
      </c>
      <c r="D152" s="3">
        <f t="shared" ref="D152:D165" si="4">(C152-5.6667)^2</f>
        <v>1.3611888899999991</v>
      </c>
      <c r="E152" s="2"/>
      <c r="F152" s="2"/>
      <c r="G152" s="2"/>
      <c r="H152" s="2"/>
      <c r="I152" s="2"/>
      <c r="J152" s="2"/>
    </row>
    <row r="153" spans="1:10" x14ac:dyDescent="0.25">
      <c r="A153" s="2"/>
      <c r="B153" s="2">
        <v>3</v>
      </c>
      <c r="C153" s="2">
        <v>9.5</v>
      </c>
      <c r="D153" s="3">
        <f t="shared" si="4"/>
        <v>14.694188890000003</v>
      </c>
      <c r="E153" s="2"/>
      <c r="F153" s="2"/>
      <c r="G153" s="2"/>
      <c r="H153" s="2"/>
      <c r="I153" s="2"/>
      <c r="J153" s="2"/>
    </row>
    <row r="154" spans="1:10" x14ac:dyDescent="0.25">
      <c r="A154" s="2"/>
      <c r="B154" s="2">
        <v>4</v>
      </c>
      <c r="C154" s="2">
        <v>6</v>
      </c>
      <c r="D154" s="3">
        <f t="shared" si="4"/>
        <v>0.11108889000000025</v>
      </c>
      <c r="E154" s="2"/>
      <c r="F154" s="2"/>
      <c r="G154" s="2"/>
      <c r="H154" s="2"/>
      <c r="I154" s="2"/>
      <c r="J154" s="2"/>
    </row>
    <row r="155" spans="1:10" x14ac:dyDescent="0.25">
      <c r="A155" s="2"/>
      <c r="B155" s="2">
        <v>5</v>
      </c>
      <c r="C155" s="2">
        <v>7.5</v>
      </c>
      <c r="D155" s="3">
        <f t="shared" si="4"/>
        <v>3.3609888900000016</v>
      </c>
      <c r="E155" s="2"/>
      <c r="F155" s="2"/>
      <c r="G155" s="2"/>
      <c r="H155" s="2"/>
      <c r="I155" s="2"/>
      <c r="J155" s="2"/>
    </row>
    <row r="156" spans="1:10" x14ac:dyDescent="0.25">
      <c r="A156" s="2"/>
      <c r="B156" s="2">
        <v>6</v>
      </c>
      <c r="C156" s="2">
        <v>2</v>
      </c>
      <c r="D156" s="3">
        <f t="shared" si="4"/>
        <v>13.444688889999997</v>
      </c>
      <c r="E156" s="2"/>
      <c r="F156" s="2"/>
      <c r="G156" s="2"/>
      <c r="H156" s="2"/>
      <c r="I156" s="2"/>
      <c r="J156" s="2"/>
    </row>
    <row r="157" spans="1:10" x14ac:dyDescent="0.25">
      <c r="A157" s="2"/>
      <c r="B157" s="2">
        <v>7</v>
      </c>
      <c r="C157" s="2">
        <v>7</v>
      </c>
      <c r="D157" s="3">
        <f t="shared" si="4"/>
        <v>1.777688890000001</v>
      </c>
      <c r="E157" s="2"/>
      <c r="F157" s="2"/>
      <c r="G157" s="2"/>
      <c r="H157" s="2"/>
      <c r="I157" s="2"/>
      <c r="J157" s="2"/>
    </row>
    <row r="158" spans="1:10" x14ac:dyDescent="0.25">
      <c r="A158" s="2"/>
      <c r="B158" s="2">
        <v>8</v>
      </c>
      <c r="C158" s="2">
        <v>3.5</v>
      </c>
      <c r="D158" s="3">
        <f t="shared" si="4"/>
        <v>4.6945888899999986</v>
      </c>
      <c r="E158" s="2"/>
      <c r="F158" s="2"/>
      <c r="G158" s="2"/>
      <c r="H158" s="2"/>
      <c r="I158" s="2"/>
      <c r="J158" s="2"/>
    </row>
    <row r="159" spans="1:10" x14ac:dyDescent="0.25">
      <c r="A159" s="2"/>
      <c r="B159" s="2">
        <v>9</v>
      </c>
      <c r="C159" s="2">
        <v>5</v>
      </c>
      <c r="D159" s="3">
        <f t="shared" si="4"/>
        <v>0.44448888999999953</v>
      </c>
      <c r="E159" s="2"/>
      <c r="F159" s="2"/>
      <c r="G159" s="2"/>
      <c r="H159" s="2"/>
      <c r="I159" s="2"/>
      <c r="J159" s="2"/>
    </row>
    <row r="160" spans="1:10" x14ac:dyDescent="0.25">
      <c r="A160" s="2"/>
      <c r="B160" s="2">
        <v>10</v>
      </c>
      <c r="C160" s="2">
        <v>6</v>
      </c>
      <c r="D160" s="3">
        <f t="shared" si="4"/>
        <v>0.11108889000000025</v>
      </c>
      <c r="E160" s="2"/>
      <c r="F160" s="2"/>
      <c r="G160" s="2"/>
      <c r="H160" s="2"/>
      <c r="I160" s="2"/>
      <c r="J160" s="2"/>
    </row>
    <row r="161" spans="1:10" x14ac:dyDescent="0.25">
      <c r="A161" s="2"/>
      <c r="B161" s="2">
        <v>11</v>
      </c>
      <c r="C161" s="2">
        <v>2.5</v>
      </c>
      <c r="D161" s="3">
        <f t="shared" si="4"/>
        <v>10.027988889999998</v>
      </c>
      <c r="E161" s="2"/>
      <c r="F161" s="2"/>
      <c r="G161" s="2"/>
      <c r="H161" s="2"/>
      <c r="I161" s="2"/>
      <c r="J161" s="2"/>
    </row>
    <row r="162" spans="1:10" x14ac:dyDescent="0.25">
      <c r="A162" s="2"/>
      <c r="B162" s="2">
        <v>12</v>
      </c>
      <c r="C162" s="2">
        <v>4</v>
      </c>
      <c r="D162" s="3">
        <f t="shared" si="4"/>
        <v>2.7778888899999989</v>
      </c>
      <c r="E162" s="2"/>
      <c r="F162" s="2"/>
      <c r="G162" s="2"/>
      <c r="H162" s="2"/>
      <c r="I162" s="2"/>
      <c r="J162" s="2"/>
    </row>
    <row r="163" spans="1:10" x14ac:dyDescent="0.25">
      <c r="A163" s="2"/>
      <c r="B163" s="2">
        <v>13</v>
      </c>
      <c r="C163" s="2">
        <v>7.5</v>
      </c>
      <c r="D163" s="3">
        <f t="shared" si="4"/>
        <v>3.3609888900000016</v>
      </c>
      <c r="E163" s="2"/>
      <c r="F163" s="2"/>
      <c r="G163" s="2"/>
      <c r="H163" s="2"/>
      <c r="I163" s="2"/>
      <c r="J163" s="2"/>
    </row>
    <row r="164" spans="1:10" x14ac:dyDescent="0.25">
      <c r="A164" s="2"/>
      <c r="B164" s="2">
        <v>14</v>
      </c>
      <c r="C164" s="2">
        <v>9</v>
      </c>
      <c r="D164" s="3">
        <f t="shared" si="4"/>
        <v>11.110888890000002</v>
      </c>
      <c r="E164" s="2"/>
      <c r="F164" s="2"/>
      <c r="G164" s="2"/>
      <c r="H164" s="2"/>
      <c r="I164" s="2"/>
      <c r="J164" s="2"/>
    </row>
    <row r="165" spans="1:10" x14ac:dyDescent="0.25">
      <c r="A165" s="2"/>
      <c r="B165" s="2">
        <v>15</v>
      </c>
      <c r="C165" s="2">
        <v>5.5</v>
      </c>
      <c r="D165" s="3">
        <f t="shared" si="4"/>
        <v>2.7788889999999875E-2</v>
      </c>
      <c r="E165" s="2"/>
      <c r="F165" s="2"/>
      <c r="G165" s="2"/>
      <c r="H165" s="2"/>
      <c r="I165" s="2"/>
      <c r="J165" s="2"/>
    </row>
    <row r="166" spans="1:10" x14ac:dyDescent="0.25">
      <c r="A166" s="2"/>
      <c r="B166" s="1" t="s">
        <v>41</v>
      </c>
      <c r="C166" s="1"/>
      <c r="D166" s="3">
        <f>SUM(D151:D165)</f>
        <v>67.33333334999999</v>
      </c>
      <c r="E166" s="2"/>
      <c r="F166" s="2"/>
      <c r="G166" s="2"/>
      <c r="H166" s="2"/>
      <c r="I166" s="2"/>
      <c r="J166" s="2"/>
    </row>
    <row r="167" spans="1:10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2"/>
      <c r="B169" s="2" t="s">
        <v>46</v>
      </c>
      <c r="C169" s="2">
        <f>SQRT(D166/15)</f>
        <v>2.1186998112049755</v>
      </c>
      <c r="D169" s="2"/>
      <c r="E169" s="2"/>
      <c r="F169" s="2"/>
      <c r="G169" s="2"/>
      <c r="H169" s="2"/>
      <c r="I169" s="2"/>
      <c r="J169" s="2"/>
    </row>
    <row r="170" spans="1:10" x14ac:dyDescent="0.25">
      <c r="A170" s="2"/>
      <c r="B170" s="2" t="s">
        <v>46</v>
      </c>
      <c r="C170" s="2">
        <f>E5/SQRT(2)*(SQRT((6-2)/(6-1)))</f>
        <v>2.1186998109427599</v>
      </c>
      <c r="D170" s="2"/>
      <c r="E170" s="2"/>
      <c r="F170" s="2"/>
      <c r="G170" s="2"/>
      <c r="H170" s="2"/>
      <c r="I170" s="2"/>
      <c r="J170" s="2"/>
    </row>
    <row r="171" spans="1:10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2"/>
      <c r="B174" s="2" t="s">
        <v>47</v>
      </c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2"/>
      <c r="B176" s="2" t="s">
        <v>43</v>
      </c>
      <c r="C176" s="2" t="s">
        <v>44</v>
      </c>
      <c r="D176" s="2" t="s">
        <v>45</v>
      </c>
      <c r="E176" s="2"/>
      <c r="F176" s="2"/>
      <c r="G176" s="2"/>
      <c r="H176" s="2"/>
      <c r="I176" s="2"/>
      <c r="J176" s="2"/>
    </row>
    <row r="177" spans="1:10" x14ac:dyDescent="0.25">
      <c r="A177" s="2"/>
      <c r="B177" s="2">
        <v>1</v>
      </c>
      <c r="C177" s="2">
        <v>8</v>
      </c>
      <c r="D177" s="3">
        <f>(C177-$E$4)^2</f>
        <v>5.4444444444444429</v>
      </c>
      <c r="E177" s="2"/>
      <c r="F177" s="2"/>
      <c r="G177" s="2"/>
      <c r="H177" s="2"/>
      <c r="I177" s="2"/>
      <c r="J177" s="2"/>
    </row>
    <row r="178" spans="1:10" x14ac:dyDescent="0.25">
      <c r="A178" s="2"/>
      <c r="B178" s="2">
        <v>2</v>
      </c>
      <c r="C178" s="2">
        <v>5.5</v>
      </c>
      <c r="D178" s="3">
        <f t="shared" ref="D178:D212" si="5">(C178-$E$4)^2</f>
        <v>2.7777777777777877E-2</v>
      </c>
      <c r="E178" s="2"/>
      <c r="F178" s="2"/>
      <c r="G178" s="2"/>
      <c r="H178" s="2"/>
      <c r="I178" s="2"/>
      <c r="J178" s="2"/>
    </row>
    <row r="179" spans="1:10" x14ac:dyDescent="0.25">
      <c r="A179" s="2"/>
      <c r="B179" s="2">
        <v>3</v>
      </c>
      <c r="C179" s="2">
        <v>4.5</v>
      </c>
      <c r="D179" s="3">
        <f t="shared" si="5"/>
        <v>1.3611111111111118</v>
      </c>
      <c r="E179" s="2"/>
      <c r="F179" s="2"/>
      <c r="G179" s="2"/>
      <c r="H179" s="2"/>
      <c r="I179" s="2"/>
      <c r="J179" s="2"/>
    </row>
    <row r="180" spans="1:10" x14ac:dyDescent="0.25">
      <c r="A180" s="2"/>
      <c r="B180" s="2">
        <v>4</v>
      </c>
      <c r="C180" s="2">
        <v>9.5</v>
      </c>
      <c r="D180" s="3">
        <f t="shared" si="5"/>
        <v>14.694444444444443</v>
      </c>
      <c r="E180" s="2"/>
      <c r="F180" s="2"/>
      <c r="G180" s="2"/>
      <c r="H180" s="2"/>
      <c r="I180" s="2"/>
      <c r="J180" s="2"/>
    </row>
    <row r="181" spans="1:10" x14ac:dyDescent="0.25">
      <c r="A181" s="2"/>
      <c r="B181" s="2">
        <v>5</v>
      </c>
      <c r="C181" s="2">
        <v>6</v>
      </c>
      <c r="D181" s="3">
        <f t="shared" si="5"/>
        <v>0.11111111111111091</v>
      </c>
      <c r="E181" s="2"/>
      <c r="F181" s="2"/>
      <c r="G181" s="2"/>
      <c r="H181" s="2"/>
      <c r="I181" s="2"/>
      <c r="J181" s="2"/>
    </row>
    <row r="182" spans="1:10" x14ac:dyDescent="0.25">
      <c r="A182" s="2"/>
      <c r="B182" s="2">
        <v>6</v>
      </c>
      <c r="C182" s="2">
        <v>7.5</v>
      </c>
      <c r="D182" s="3">
        <f t="shared" si="5"/>
        <v>3.3611111111111098</v>
      </c>
      <c r="E182" s="2"/>
      <c r="F182" s="2"/>
      <c r="G182" s="2"/>
      <c r="H182" s="2"/>
      <c r="I182" s="2"/>
      <c r="J182" s="2"/>
    </row>
    <row r="183" spans="1:10" x14ac:dyDescent="0.25">
      <c r="A183" s="2"/>
      <c r="B183" s="2">
        <v>7</v>
      </c>
      <c r="C183" s="2">
        <v>5.5</v>
      </c>
      <c r="D183" s="3">
        <f t="shared" si="5"/>
        <v>2.7777777777777877E-2</v>
      </c>
      <c r="E183" s="2"/>
      <c r="F183" s="2"/>
      <c r="G183" s="2"/>
      <c r="H183" s="2"/>
      <c r="I183" s="2"/>
      <c r="J183" s="2"/>
    </row>
    <row r="184" spans="1:10" x14ac:dyDescent="0.25">
      <c r="A184" s="2"/>
      <c r="B184" s="2">
        <v>8</v>
      </c>
      <c r="C184" s="2">
        <v>3</v>
      </c>
      <c r="D184" s="3">
        <f t="shared" si="5"/>
        <v>7.1111111111111125</v>
      </c>
      <c r="E184" s="2"/>
      <c r="F184" s="2"/>
      <c r="G184" s="2"/>
      <c r="H184" s="2"/>
      <c r="I184" s="2"/>
      <c r="J184" s="2"/>
    </row>
    <row r="185" spans="1:10" x14ac:dyDescent="0.25">
      <c r="A185" s="2"/>
      <c r="B185" s="2">
        <v>9</v>
      </c>
      <c r="C185" s="2">
        <v>2</v>
      </c>
      <c r="D185" s="3">
        <f t="shared" si="5"/>
        <v>13.444444444444446</v>
      </c>
      <c r="E185" s="2"/>
      <c r="F185" s="2"/>
      <c r="G185" s="2"/>
      <c r="H185" s="2"/>
      <c r="I185" s="2"/>
      <c r="J185" s="2"/>
    </row>
    <row r="186" spans="1:10" x14ac:dyDescent="0.25">
      <c r="A186" s="2"/>
      <c r="B186" s="2">
        <v>10</v>
      </c>
      <c r="C186" s="2">
        <v>7</v>
      </c>
      <c r="D186" s="3">
        <f t="shared" si="5"/>
        <v>1.777777777777777</v>
      </c>
      <c r="E186" s="2"/>
      <c r="F186" s="2"/>
      <c r="G186" s="2"/>
      <c r="H186" s="2"/>
      <c r="I186" s="2"/>
      <c r="J186" s="2"/>
    </row>
    <row r="187" spans="1:10" x14ac:dyDescent="0.25">
      <c r="A187" s="2"/>
      <c r="B187" s="2">
        <v>11</v>
      </c>
      <c r="C187" s="2">
        <v>3.5</v>
      </c>
      <c r="D187" s="3">
        <f t="shared" si="5"/>
        <v>4.6944444444444455</v>
      </c>
      <c r="E187" s="2"/>
      <c r="F187" s="2"/>
      <c r="G187" s="2"/>
      <c r="H187" s="2"/>
      <c r="I187" s="2"/>
      <c r="J187" s="2"/>
    </row>
    <row r="188" spans="1:10" x14ac:dyDescent="0.25">
      <c r="A188" s="2"/>
      <c r="B188" s="2">
        <v>12</v>
      </c>
      <c r="C188" s="2">
        <v>5</v>
      </c>
      <c r="D188" s="3">
        <f t="shared" si="5"/>
        <v>0.44444444444444486</v>
      </c>
      <c r="E188" s="2"/>
      <c r="F188" s="2"/>
      <c r="G188" s="2"/>
      <c r="H188" s="2"/>
      <c r="I188" s="2"/>
      <c r="J188" s="2"/>
    </row>
    <row r="189" spans="1:10" x14ac:dyDescent="0.25">
      <c r="A189" s="2"/>
      <c r="B189" s="2">
        <v>13</v>
      </c>
      <c r="C189" s="2">
        <v>4.5</v>
      </c>
      <c r="D189" s="3">
        <f t="shared" si="5"/>
        <v>1.3611111111111118</v>
      </c>
      <c r="E189" s="2"/>
      <c r="F189" s="2"/>
      <c r="G189" s="2"/>
      <c r="H189" s="2"/>
      <c r="I189" s="2"/>
      <c r="J189" s="2"/>
    </row>
    <row r="190" spans="1:10" x14ac:dyDescent="0.25">
      <c r="A190" s="2"/>
      <c r="B190" s="2">
        <v>14</v>
      </c>
      <c r="C190" s="2">
        <v>2</v>
      </c>
      <c r="D190" s="3">
        <f t="shared" si="5"/>
        <v>13.444444444444446</v>
      </c>
      <c r="E190" s="2"/>
      <c r="F190" s="2"/>
      <c r="G190" s="2"/>
      <c r="H190" s="2"/>
      <c r="I190" s="2"/>
      <c r="J190" s="2"/>
    </row>
    <row r="191" spans="1:10" x14ac:dyDescent="0.25">
      <c r="A191" s="2"/>
      <c r="B191" s="2">
        <v>15</v>
      </c>
      <c r="C191" s="2">
        <v>1</v>
      </c>
      <c r="D191" s="3">
        <f t="shared" si="5"/>
        <v>21.777777777777782</v>
      </c>
      <c r="E191" s="2"/>
      <c r="F191" s="2"/>
      <c r="G191" s="2"/>
      <c r="H191" s="2"/>
      <c r="I191" s="2"/>
      <c r="J191" s="2"/>
    </row>
    <row r="192" spans="1:10" x14ac:dyDescent="0.25">
      <c r="A192" s="2"/>
      <c r="B192" s="2">
        <v>16</v>
      </c>
      <c r="C192" s="2">
        <v>6</v>
      </c>
      <c r="D192" s="3">
        <f t="shared" si="5"/>
        <v>0.11111111111111091</v>
      </c>
      <c r="E192" s="2"/>
      <c r="F192" s="2"/>
      <c r="G192" s="2"/>
      <c r="H192" s="2"/>
      <c r="I192" s="2"/>
      <c r="J192" s="2"/>
    </row>
    <row r="193" spans="1:10" x14ac:dyDescent="0.25">
      <c r="A193" s="2"/>
      <c r="B193" s="2">
        <v>17</v>
      </c>
      <c r="C193" s="2">
        <v>2.5</v>
      </c>
      <c r="D193" s="3">
        <f t="shared" si="5"/>
        <v>10.02777777777778</v>
      </c>
      <c r="E193" s="2"/>
      <c r="F193" s="2"/>
      <c r="G193" s="2"/>
      <c r="H193" s="2"/>
      <c r="I193" s="2"/>
      <c r="J193" s="2"/>
    </row>
    <row r="194" spans="1:10" x14ac:dyDescent="0.25">
      <c r="A194" s="2"/>
      <c r="B194" s="2">
        <v>18</v>
      </c>
      <c r="C194" s="2">
        <v>4</v>
      </c>
      <c r="D194" s="3">
        <f t="shared" si="5"/>
        <v>2.7777777777777786</v>
      </c>
      <c r="E194" s="2"/>
      <c r="F194" s="2"/>
      <c r="G194" s="2"/>
      <c r="H194" s="2"/>
      <c r="I194" s="2"/>
      <c r="J194" s="2"/>
    </row>
    <row r="195" spans="1:10" x14ac:dyDescent="0.25">
      <c r="A195" s="2"/>
      <c r="B195" s="2">
        <v>19</v>
      </c>
      <c r="C195" s="2">
        <v>9.5</v>
      </c>
      <c r="D195" s="3">
        <f t="shared" si="5"/>
        <v>14.694444444444443</v>
      </c>
      <c r="E195" s="2"/>
      <c r="F195" s="2"/>
      <c r="G195" s="2"/>
      <c r="H195" s="2"/>
      <c r="I195" s="2"/>
      <c r="J195" s="2"/>
    </row>
    <row r="196" spans="1:10" x14ac:dyDescent="0.25">
      <c r="A196" s="2"/>
      <c r="B196" s="2">
        <v>20</v>
      </c>
      <c r="C196" s="2">
        <v>7</v>
      </c>
      <c r="D196" s="3">
        <f t="shared" si="5"/>
        <v>1.777777777777777</v>
      </c>
      <c r="E196" s="2"/>
      <c r="F196" s="2"/>
      <c r="G196" s="2"/>
      <c r="H196" s="2"/>
      <c r="I196" s="2"/>
      <c r="J196" s="2"/>
    </row>
    <row r="197" spans="1:10" x14ac:dyDescent="0.25">
      <c r="A197" s="2"/>
      <c r="B197" s="2">
        <v>21</v>
      </c>
      <c r="C197" s="2">
        <v>6</v>
      </c>
      <c r="D197" s="3">
        <f t="shared" si="5"/>
        <v>0.11111111111111091</v>
      </c>
      <c r="E197" s="2"/>
      <c r="F197" s="2"/>
      <c r="G197" s="2"/>
      <c r="H197" s="2"/>
      <c r="I197" s="2"/>
      <c r="J197" s="2"/>
    </row>
    <row r="198" spans="1:10" x14ac:dyDescent="0.25">
      <c r="A198" s="2"/>
      <c r="B198" s="2">
        <v>22</v>
      </c>
      <c r="C198" s="2">
        <v>11</v>
      </c>
      <c r="D198" s="3">
        <f t="shared" si="5"/>
        <v>28.444444444444443</v>
      </c>
      <c r="E198" s="2"/>
      <c r="F198" s="2"/>
      <c r="G198" s="2"/>
      <c r="H198" s="2"/>
      <c r="I198" s="2"/>
      <c r="J198" s="2"/>
    </row>
    <row r="199" spans="1:10" x14ac:dyDescent="0.25">
      <c r="A199" s="2"/>
      <c r="B199" s="2">
        <v>23</v>
      </c>
      <c r="C199" s="2">
        <v>7.5</v>
      </c>
      <c r="D199" s="3">
        <f t="shared" si="5"/>
        <v>3.3611111111111098</v>
      </c>
      <c r="E199" s="2"/>
      <c r="F199" s="2"/>
      <c r="G199" s="2"/>
      <c r="H199" s="2"/>
      <c r="I199" s="2"/>
      <c r="J199" s="2"/>
    </row>
    <row r="200" spans="1:10" x14ac:dyDescent="0.25">
      <c r="A200" s="2"/>
      <c r="B200" s="2">
        <v>24</v>
      </c>
      <c r="C200" s="2">
        <v>9</v>
      </c>
      <c r="D200" s="3">
        <f t="shared" si="5"/>
        <v>11.111111111111109</v>
      </c>
      <c r="E200" s="2"/>
      <c r="F200" s="2"/>
      <c r="G200" s="2"/>
      <c r="H200" s="2"/>
      <c r="I200" s="2"/>
      <c r="J200" s="2"/>
    </row>
    <row r="201" spans="1:10" x14ac:dyDescent="0.25">
      <c r="A201" s="2"/>
      <c r="B201" s="2">
        <v>25</v>
      </c>
      <c r="C201" s="2">
        <v>6</v>
      </c>
      <c r="D201" s="3">
        <f t="shared" si="5"/>
        <v>0.11111111111111091</v>
      </c>
      <c r="E201" s="2"/>
      <c r="F201" s="2"/>
      <c r="G201" s="2"/>
      <c r="H201" s="2"/>
      <c r="I201" s="2"/>
      <c r="J201" s="2"/>
    </row>
    <row r="202" spans="1:10" x14ac:dyDescent="0.25">
      <c r="A202" s="2"/>
      <c r="B202" s="2">
        <v>26</v>
      </c>
      <c r="C202" s="2">
        <v>3.5</v>
      </c>
      <c r="D202" s="3">
        <f t="shared" si="5"/>
        <v>4.6944444444444455</v>
      </c>
      <c r="E202" s="2"/>
      <c r="F202" s="2"/>
      <c r="G202" s="2"/>
      <c r="H202" s="2"/>
      <c r="I202" s="2"/>
      <c r="J202" s="2"/>
    </row>
    <row r="203" spans="1:10" x14ac:dyDescent="0.25">
      <c r="A203" s="2"/>
      <c r="B203" s="2">
        <v>27</v>
      </c>
      <c r="C203" s="2">
        <v>2.5</v>
      </c>
      <c r="D203" s="3">
        <f t="shared" si="5"/>
        <v>10.02777777777778</v>
      </c>
      <c r="E203" s="2"/>
      <c r="F203" s="2"/>
      <c r="G203" s="2"/>
      <c r="H203" s="2"/>
      <c r="I203" s="2"/>
      <c r="J203" s="2"/>
    </row>
    <row r="204" spans="1:10" x14ac:dyDescent="0.25">
      <c r="A204" s="2"/>
      <c r="B204" s="2">
        <v>28</v>
      </c>
      <c r="C204" s="2">
        <v>7.5</v>
      </c>
      <c r="D204" s="3">
        <f t="shared" si="5"/>
        <v>3.3611111111111098</v>
      </c>
      <c r="E204" s="2"/>
      <c r="F204" s="2"/>
      <c r="G204" s="2"/>
      <c r="H204" s="2"/>
      <c r="I204" s="2"/>
      <c r="J204" s="2"/>
    </row>
    <row r="205" spans="1:10" x14ac:dyDescent="0.25">
      <c r="A205" s="2"/>
      <c r="B205" s="2">
        <v>29</v>
      </c>
      <c r="C205" s="2">
        <v>4</v>
      </c>
      <c r="D205" s="3">
        <f t="shared" si="5"/>
        <v>2.7777777777777786</v>
      </c>
      <c r="E205" s="2"/>
      <c r="F205" s="2"/>
      <c r="G205" s="2"/>
      <c r="H205" s="2"/>
      <c r="I205" s="2"/>
      <c r="J205" s="2"/>
    </row>
    <row r="206" spans="1:10" x14ac:dyDescent="0.25">
      <c r="A206" s="2"/>
      <c r="B206" s="2">
        <v>30</v>
      </c>
      <c r="C206" s="2">
        <v>5.5</v>
      </c>
      <c r="D206" s="3">
        <f t="shared" si="5"/>
        <v>2.7777777777777877E-2</v>
      </c>
      <c r="E206" s="2"/>
      <c r="F206" s="2"/>
      <c r="G206" s="2"/>
      <c r="H206" s="2"/>
      <c r="I206" s="2"/>
      <c r="J206" s="2"/>
    </row>
    <row r="207" spans="1:10" x14ac:dyDescent="0.25">
      <c r="A207" s="2"/>
      <c r="B207" s="2">
        <v>31</v>
      </c>
      <c r="C207" s="2">
        <v>7.5</v>
      </c>
      <c r="D207" s="3">
        <f t="shared" si="5"/>
        <v>3.3611111111111098</v>
      </c>
      <c r="E207" s="2"/>
      <c r="F207" s="2"/>
      <c r="G207" s="2"/>
      <c r="H207" s="2"/>
      <c r="I207" s="2"/>
      <c r="J207" s="2"/>
    </row>
    <row r="208" spans="1:10" x14ac:dyDescent="0.25">
      <c r="A208" s="2"/>
      <c r="B208" s="2">
        <v>32</v>
      </c>
      <c r="C208" s="2">
        <v>5</v>
      </c>
      <c r="D208" s="3">
        <f t="shared" si="5"/>
        <v>0.44444444444444486</v>
      </c>
      <c r="E208" s="2"/>
      <c r="F208" s="2"/>
      <c r="G208" s="2"/>
      <c r="H208" s="2"/>
      <c r="I208" s="2"/>
      <c r="J208" s="2"/>
    </row>
    <row r="209" spans="1:10" x14ac:dyDescent="0.25">
      <c r="A209" s="2"/>
      <c r="B209" s="2">
        <v>33</v>
      </c>
      <c r="C209" s="2">
        <v>4</v>
      </c>
      <c r="D209" s="3">
        <f t="shared" si="5"/>
        <v>2.7777777777777786</v>
      </c>
      <c r="E209" s="2"/>
      <c r="F209" s="2"/>
      <c r="G209" s="2"/>
      <c r="H209" s="2"/>
      <c r="I209" s="2"/>
      <c r="J209" s="2"/>
    </row>
    <row r="210" spans="1:10" x14ac:dyDescent="0.25">
      <c r="A210" s="2"/>
      <c r="B210" s="2">
        <v>34</v>
      </c>
      <c r="C210" s="2">
        <v>9</v>
      </c>
      <c r="D210" s="3">
        <f t="shared" si="5"/>
        <v>11.111111111111109</v>
      </c>
      <c r="E210" s="2"/>
      <c r="F210" s="2"/>
      <c r="G210" s="2"/>
      <c r="H210" s="2"/>
      <c r="I210" s="2"/>
      <c r="J210" s="2"/>
    </row>
    <row r="211" spans="1:10" x14ac:dyDescent="0.25">
      <c r="A211" s="2"/>
      <c r="B211" s="2">
        <v>35</v>
      </c>
      <c r="C211" s="2">
        <v>5.5</v>
      </c>
      <c r="D211" s="3">
        <f t="shared" si="5"/>
        <v>2.7777777777777877E-2</v>
      </c>
      <c r="E211" s="2"/>
      <c r="F211" s="2"/>
      <c r="G211" s="2"/>
      <c r="H211" s="2"/>
      <c r="I211" s="2"/>
      <c r="J211" s="2"/>
    </row>
    <row r="212" spans="1:10" x14ac:dyDescent="0.25">
      <c r="A212" s="2"/>
      <c r="B212" s="2">
        <v>36</v>
      </c>
      <c r="C212" s="2">
        <v>7</v>
      </c>
      <c r="D212" s="3">
        <f t="shared" si="5"/>
        <v>1.777777777777777</v>
      </c>
      <c r="E212" s="2"/>
      <c r="F212" s="2"/>
      <c r="G212" s="2"/>
      <c r="H212" s="2"/>
      <c r="I212" s="2"/>
      <c r="J212" s="2"/>
    </row>
    <row r="213" spans="1:10" x14ac:dyDescent="0.25">
      <c r="A213" s="2"/>
      <c r="B213" s="2"/>
      <c r="C213" s="2" t="s">
        <v>41</v>
      </c>
      <c r="D213" s="3">
        <f>SUM(D177:D212)</f>
        <v>202.00000000000003</v>
      </c>
      <c r="E213" s="2"/>
      <c r="F213" s="2"/>
      <c r="G213" s="2"/>
      <c r="H213" s="2"/>
      <c r="I213" s="2"/>
      <c r="J213" s="2"/>
    </row>
    <row r="214" spans="1:10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2"/>
      <c r="B215" s="2" t="s">
        <v>46</v>
      </c>
      <c r="C215" s="2">
        <f>SQRT(D213/36)</f>
        <v>2.3687784005919825</v>
      </c>
      <c r="D215" s="2"/>
      <c r="E215" s="2"/>
      <c r="F215" s="2"/>
      <c r="G215" s="2"/>
      <c r="H215" s="2"/>
      <c r="I215" s="2"/>
      <c r="J215" s="2"/>
    </row>
    <row r="216" spans="1:10" x14ac:dyDescent="0.25">
      <c r="A216" s="2"/>
      <c r="B216" s="2" t="s">
        <v>46</v>
      </c>
      <c r="C216" s="2">
        <f>E5/SQRT(2)</f>
        <v>2.3687784005919821</v>
      </c>
      <c r="D216" s="2"/>
      <c r="E216" s="2"/>
      <c r="F216" s="2"/>
      <c r="G216" s="2"/>
      <c r="H216" s="2"/>
      <c r="I216" s="2"/>
      <c r="J216" s="2"/>
    </row>
    <row r="217" spans="1:10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</sheetData>
  <mergeCells count="1">
    <mergeCell ref="B166:C166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Aakash Dhakal</cp:lastModifiedBy>
  <dcterms:created xsi:type="dcterms:W3CDTF">2023-06-02T06:22:55Z</dcterms:created>
  <dcterms:modified xsi:type="dcterms:W3CDTF">2023-06-05T13:30:56Z</dcterms:modified>
</cp:coreProperties>
</file>