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8ded4e9b9b367109/DataAnalytics/Excel_Projects/"/>
    </mc:Choice>
  </mc:AlternateContent>
  <xr:revisionPtr revIDLastSave="422" documentId="8_{77BC2D35-FD7A-2948-BD76-F98EC76E3B7D}" xr6:coauthVersionLast="47" xr6:coauthVersionMax="47" xr10:uidLastSave="{C2A0DB92-8085-C94A-B9E3-EA3FCC33ABC4}"/>
  <bookViews>
    <workbookView xWindow="38400" yWindow="0" windowWidth="38400" windowHeight="21600" xr2:uid="{167C66B2-4433-E64B-8FA4-8994A1354F32}"/>
  </bookViews>
  <sheets>
    <sheet name="PersonalExpenses" sheetId="1" r:id="rId1"/>
    <sheet name="Company Revenue" sheetId="2" r:id="rId2"/>
  </sheets>
  <definedNames>
    <definedName name="_xlnm._FilterDatabase" localSheetId="0" hidden="1">PersonalExpenses!$A$3:$D$14</definedName>
    <definedName name="Slicer_Category">#N/A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G9" i="2"/>
  <c r="D9" i="2"/>
  <c r="E9" i="2"/>
  <c r="F9" i="2"/>
  <c r="B9" i="2"/>
  <c r="I6" i="1"/>
  <c r="L5" i="1"/>
  <c r="L4" i="1"/>
  <c r="L6" i="1"/>
  <c r="D16" i="1"/>
  <c r="E5" i="1" s="1"/>
  <c r="D15" i="1"/>
  <c r="E13" i="1" l="1"/>
  <c r="E12" i="1"/>
  <c r="E11" i="1"/>
  <c r="E7" i="1"/>
  <c r="E9" i="1"/>
  <c r="E10" i="1"/>
  <c r="E8" i="1"/>
  <c r="E4" i="1"/>
  <c r="E14" i="1"/>
  <c r="E6" i="1"/>
</calcChain>
</file>

<file path=xl/sharedStrings.xml><?xml version="1.0" encoding="utf-8"?>
<sst xmlns="http://schemas.openxmlformats.org/spreadsheetml/2006/main" count="50" uniqueCount="35">
  <si>
    <t>Date</t>
  </si>
  <si>
    <t>Category</t>
  </si>
  <si>
    <t>Item</t>
  </si>
  <si>
    <t>Amount</t>
  </si>
  <si>
    <t>Food</t>
  </si>
  <si>
    <t>Utilities</t>
  </si>
  <si>
    <t>Rent</t>
  </si>
  <si>
    <t>KFC Chicken</t>
  </si>
  <si>
    <t>Pani Puri</t>
  </si>
  <si>
    <t>Groceries</t>
  </si>
  <si>
    <t>Phone Bill</t>
  </si>
  <si>
    <t>Gas Bill</t>
  </si>
  <si>
    <t>Home Rent</t>
  </si>
  <si>
    <t>Water Bill</t>
  </si>
  <si>
    <t>Masala Dosa</t>
  </si>
  <si>
    <t>Kuzhi Mandi</t>
  </si>
  <si>
    <t>Sandwich</t>
  </si>
  <si>
    <t>Chicken Biriyani</t>
  </si>
  <si>
    <t>Expenses</t>
  </si>
  <si>
    <t>Income</t>
  </si>
  <si>
    <t>Salary</t>
  </si>
  <si>
    <t>Freelancing</t>
  </si>
  <si>
    <t>AVG Amount</t>
  </si>
  <si>
    <t>Total</t>
  </si>
  <si>
    <t>Total Amount</t>
  </si>
  <si>
    <t>Is Major Expense</t>
  </si>
  <si>
    <t>Category Wise Expense</t>
  </si>
  <si>
    <t>Revenue</t>
  </si>
  <si>
    <t xml:space="preserve">  - Cost of goods sold </t>
  </si>
  <si>
    <t xml:space="preserve">  - Selling, genaral and administrative</t>
  </si>
  <si>
    <t xml:space="preserve">  - Depreciation and amortization</t>
  </si>
  <si>
    <t>Operating income</t>
  </si>
  <si>
    <t>Operating income (%)</t>
  </si>
  <si>
    <t>Q1</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</si>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</sst>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00"/>
    <numFmt numFmtId="169" formatCode="0.0%"/>
  </numFmts>
  <fonts count="2" x14ac:knownFonts="1">
    <font>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horizontal="left"/>
    </xf>
    <xf numFmtId="166" fontId="0" fillId="0" borderId="0" xfId="0" applyNumberFormat="1" applyAlignment="1">
      <alignment horizontal="right"/>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2" borderId="0" xfId="0" applyFill="1" applyBorder="1" applyAlignment="1">
      <alignment horizontal="left"/>
    </xf>
    <xf numFmtId="0" fontId="0" fillId="0" borderId="0" xfId="0" applyBorder="1" applyAlignment="1">
      <alignment horizontal="left"/>
    </xf>
    <xf numFmtId="0" fontId="0" fillId="0" borderId="7" xfId="0" applyBorder="1"/>
    <xf numFmtId="0" fontId="0" fillId="4" borderId="1" xfId="0" applyFill="1" applyBorder="1" applyAlignment="1">
      <alignment horizontal="center"/>
    </xf>
    <xf numFmtId="0" fontId="0" fillId="4" borderId="3" xfId="0" applyFill="1" applyBorder="1" applyAlignment="1">
      <alignment horizontal="center"/>
    </xf>
    <xf numFmtId="0" fontId="0" fillId="0" borderId="0" xfId="0" applyBorder="1"/>
    <xf numFmtId="0" fontId="0" fillId="3" borderId="0" xfId="0" applyFill="1" applyBorder="1" applyAlignment="1">
      <alignment horizontal="center"/>
    </xf>
    <xf numFmtId="166" fontId="0" fillId="2" borderId="0" xfId="0" applyNumberFormat="1" applyFill="1" applyBorder="1" applyAlignment="1">
      <alignment horizontal="right"/>
    </xf>
    <xf numFmtId="16" fontId="0" fillId="0" borderId="0" xfId="0" applyNumberFormat="1" applyBorder="1" applyAlignment="1">
      <alignment horizontal="left"/>
    </xf>
    <xf numFmtId="166" fontId="0" fillId="0" borderId="0" xfId="0" applyNumberFormat="1" applyBorder="1" applyAlignment="1">
      <alignment horizontal="right"/>
    </xf>
    <xf numFmtId="166" fontId="0" fillId="3" borderId="0" xfId="0" applyNumberFormat="1" applyFill="1" applyBorder="1" applyAlignment="1">
      <alignment horizontal="right"/>
    </xf>
    <xf numFmtId="166" fontId="0" fillId="3" borderId="5" xfId="0" applyNumberFormat="1" applyFill="1" applyBorder="1" applyAlignment="1">
      <alignment horizontal="right"/>
    </xf>
    <xf numFmtId="0" fontId="0" fillId="3" borderId="5" xfId="0" applyFill="1" applyBorder="1" applyAlignment="1">
      <alignment horizontal="center"/>
    </xf>
    <xf numFmtId="0" fontId="0" fillId="3" borderId="4" xfId="0" applyFill="1" applyBorder="1"/>
    <xf numFmtId="0" fontId="0" fillId="3" borderId="6" xfId="0" applyFill="1" applyBorder="1"/>
    <xf numFmtId="0" fontId="0" fillId="2" borderId="0" xfId="0" applyFill="1" applyBorder="1"/>
    <xf numFmtId="166" fontId="0" fillId="0" borderId="0" xfId="0" applyNumberFormat="1" applyBorder="1"/>
    <xf numFmtId="0" fontId="0" fillId="4" borderId="0" xfId="0" applyFill="1" applyBorder="1"/>
    <xf numFmtId="166" fontId="0" fillId="4" borderId="0" xfId="0" applyNumberFormat="1" applyFill="1" applyBorder="1"/>
    <xf numFmtId="0" fontId="0" fillId="3" borderId="7" xfId="0" applyFill="1" applyBorder="1" applyAlignment="1">
      <alignment horizontal="center"/>
    </xf>
    <xf numFmtId="17" fontId="0" fillId="5" borderId="7" xfId="0" applyNumberFormat="1" applyFill="1" applyBorder="1"/>
    <xf numFmtId="169" fontId="0" fillId="0" borderId="7" xfId="1" applyNumberFormat="1" applyFont="1" applyBorder="1"/>
    <xf numFmtId="0" fontId="0" fillId="0" borderId="0" xfId="0" applyAlignment="1">
      <alignment shrinkToFit="1"/>
    </xf>
    <xf numFmtId="0" fontId="0" fillId="0" borderId="0" xfId="0" applyBorder="1" applyAlignment="1">
      <alignment wrapText="1" shrinkToFit="1"/>
    </xf>
    <xf numFmtId="0" fontId="0" fillId="0" borderId="7" xfId="0" applyBorder="1" applyAlignment="1">
      <alignment wrapText="1" shrinkToFit="1"/>
    </xf>
    <xf numFmtId="0" fontId="0" fillId="0" borderId="0" xfId="0" applyAlignment="1">
      <alignment wrapText="1" shrinkToFit="1"/>
    </xf>
  </cellXfs>
  <cellStyles count="2">
    <cellStyle name="Normal" xfId="0" builtinId="0"/>
    <cellStyle name="Per cent" xfId="1" builtinId="5"/>
  </cellStyles>
  <dxfs count="13">
    <dxf>
      <font>
        <color rgb="FF9C0006"/>
      </font>
      <fill>
        <patternFill>
          <bgColor rgb="FFFFC7CE"/>
        </patternFill>
      </fill>
    </dxf>
    <dxf>
      <font>
        <color rgb="FF9C0006"/>
      </font>
      <fill>
        <patternFill>
          <bgColor rgb="FFFFC7CE"/>
        </patternFill>
      </fill>
    </dxf>
    <dxf>
      <fill>
        <patternFill patternType="solid">
          <fgColor indexed="64"/>
          <bgColor theme="7" tint="0.39997558519241921"/>
        </patternFill>
      </fill>
    </dxf>
    <dxf>
      <border outline="0">
        <left style="medium">
          <color indexed="64"/>
        </left>
        <right style="medium">
          <color indexed="64"/>
        </right>
        <bottom style="medium">
          <color indexed="64"/>
        </bottom>
      </border>
    </dxf>
    <dxf>
      <fill>
        <patternFill patternType="solid">
          <fgColor indexed="64"/>
          <bgColor theme="7" tint="0.39997558519241921"/>
        </patternFill>
      </fill>
      <alignment horizontal="left" vertical="bottom" textRotation="0" wrapText="0" indent="0" justifyLastLine="0" shrinkToFit="0" readingOrder="0"/>
    </dxf>
    <dxf>
      <alignment horizontal="left" vertical="bottom" textRotation="0" wrapText="0" indent="0" justifyLastLine="0" shrinkToFit="0" readingOrder="0"/>
    </dxf>
    <dxf>
      <border outline="0">
        <left style="medium">
          <color indexed="64"/>
        </left>
        <right style="medium">
          <color indexed="64"/>
        </right>
        <bottom style="medium">
          <color indexed="64"/>
        </bottom>
      </border>
    </dxf>
    <dxf>
      <fill>
        <patternFill patternType="solid">
          <fgColor indexed="64"/>
          <bgColor theme="7" tint="0.39997558519241921"/>
        </patternFill>
      </fill>
      <alignment horizontal="left" vertical="bottom" textRotation="0" wrapText="0" indent="0" justifyLastLine="0" shrinkToFit="0" readingOrder="0"/>
    </dxf>
    <dxf>
      <numFmt numFmtId="166" formatCode="&quot;₹&quot;#,##0.00"/>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1" formatCode="dd\-mmm"/>
      <alignment horizontal="left" vertical="bottom" textRotation="0" wrapText="0" indent="0" justifyLastLine="0" shrinkToFit="0" readingOrder="0"/>
    </dxf>
    <dxf>
      <border outline="0">
        <left style="medium">
          <color indexed="64"/>
        </left>
        <right style="medium">
          <color indexed="64"/>
        </right>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Per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PersonalExpenses!$D$3</c:f>
              <c:strCache>
                <c:ptCount val="1"/>
                <c:pt idx="0">
                  <c:v>Amount</c:v>
                </c:pt>
              </c:strCache>
            </c:strRef>
          </c:tx>
          <c:spPr>
            <a:solidFill>
              <a:schemeClr val="accent2">
                <a:lumMod val="60000"/>
                <a:lumOff val="40000"/>
              </a:schemeClr>
            </a:solidFill>
            <a:ln>
              <a:noFill/>
            </a:ln>
            <a:effectLst/>
          </c:spPr>
          <c:invertIfNegative val="0"/>
          <c:cat>
            <c:strRef>
              <c:f>PersonalExpenses!$C$4:$C$13</c:f>
              <c:strCache>
                <c:ptCount val="10"/>
                <c:pt idx="0">
                  <c:v>Home Rent</c:v>
                </c:pt>
                <c:pt idx="1">
                  <c:v>Groceries</c:v>
                </c:pt>
                <c:pt idx="2">
                  <c:v>KFC Chicken</c:v>
                </c:pt>
                <c:pt idx="3">
                  <c:v>Gas Bill</c:v>
                </c:pt>
                <c:pt idx="4">
                  <c:v>Kuzhi Mandi</c:v>
                </c:pt>
                <c:pt idx="5">
                  <c:v>Chicken Biriyani</c:v>
                </c:pt>
                <c:pt idx="6">
                  <c:v>Phone Bill</c:v>
                </c:pt>
                <c:pt idx="7">
                  <c:v>Water Bill</c:v>
                </c:pt>
                <c:pt idx="8">
                  <c:v>Sandwich</c:v>
                </c:pt>
                <c:pt idx="9">
                  <c:v>Pani Puri</c:v>
                </c:pt>
              </c:strCache>
            </c:strRef>
          </c:cat>
          <c:val>
            <c:numRef>
              <c:f>PersonalExpenses!$D$4:$D$13</c:f>
              <c:numCache>
                <c:formatCode>"₹"#,##0.00</c:formatCode>
                <c:ptCount val="10"/>
                <c:pt idx="0">
                  <c:v>15000</c:v>
                </c:pt>
                <c:pt idx="1">
                  <c:v>5000</c:v>
                </c:pt>
                <c:pt idx="2">
                  <c:v>750</c:v>
                </c:pt>
                <c:pt idx="3">
                  <c:v>500</c:v>
                </c:pt>
                <c:pt idx="4">
                  <c:v>450</c:v>
                </c:pt>
                <c:pt idx="5">
                  <c:v>250</c:v>
                </c:pt>
                <c:pt idx="6">
                  <c:v>249</c:v>
                </c:pt>
                <c:pt idx="7">
                  <c:v>200</c:v>
                </c:pt>
                <c:pt idx="8">
                  <c:v>200</c:v>
                </c:pt>
                <c:pt idx="9">
                  <c:v>120</c:v>
                </c:pt>
              </c:numCache>
            </c:numRef>
          </c:val>
          <c:extLst>
            <c:ext xmlns:c16="http://schemas.microsoft.com/office/drawing/2014/chart" uri="{C3380CC4-5D6E-409C-BE32-E72D297353CC}">
              <c16:uniqueId val="{00000000-8A96-1942-AFAE-2763AE0B9DEA}"/>
            </c:ext>
          </c:extLst>
        </c:ser>
        <c:dLbls>
          <c:showLegendKey val="0"/>
          <c:showVal val="0"/>
          <c:showCatName val="0"/>
          <c:showSerName val="0"/>
          <c:showPercent val="0"/>
          <c:showBubbleSize val="0"/>
        </c:dLbls>
        <c:gapWidth val="219"/>
        <c:overlap val="-27"/>
        <c:axId val="582765536"/>
        <c:axId val="582767248"/>
      </c:barChart>
      <c:catAx>
        <c:axId val="5827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7248"/>
        <c:crosses val="autoZero"/>
        <c:auto val="1"/>
        <c:lblAlgn val="ctr"/>
        <c:lblOffset val="100"/>
        <c:noMultiLvlLbl val="0"/>
      </c:catAx>
      <c:valAx>
        <c:axId val="58276724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PersonalExpenses!$I$3</c:f>
              <c:strCache>
                <c:ptCount val="1"/>
                <c:pt idx="0">
                  <c:v>Amount</c:v>
                </c:pt>
              </c:strCache>
            </c:strRef>
          </c:tx>
          <c:explosion val="6"/>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0C3A-304B-A3C5-78B5F927B0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C3A-304B-A3C5-78B5F927B0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PersonalExpenses!$H$4:$H$5</c:f>
              <c:strCache>
                <c:ptCount val="2"/>
                <c:pt idx="0">
                  <c:v>Salary</c:v>
                </c:pt>
                <c:pt idx="1">
                  <c:v>Freelancing</c:v>
                </c:pt>
              </c:strCache>
            </c:strRef>
          </c:cat>
          <c:val>
            <c:numRef>
              <c:f>PersonalExpenses!$I$4:$I$5</c:f>
              <c:numCache>
                <c:formatCode>"₹"#,##0.00</c:formatCode>
                <c:ptCount val="2"/>
                <c:pt idx="0">
                  <c:v>30000</c:v>
                </c:pt>
                <c:pt idx="1">
                  <c:v>10000</c:v>
                </c:pt>
              </c:numCache>
            </c:numRef>
          </c:val>
          <c:extLst>
            <c:ext xmlns:c16="http://schemas.microsoft.com/office/drawing/2014/chart" uri="{C3380CC4-5D6E-409C-BE32-E72D297353CC}">
              <c16:uniqueId val="{00000000-0C3A-304B-A3C5-78B5F927B05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Category Wise Expense</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PersonalExpenses!$L$3</c:f>
              <c:strCache>
                <c:ptCount val="1"/>
                <c:pt idx="0">
                  <c:v>Total Amount</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62D2-4748-AD1C-5BABCA9C5642}"/>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62D2-4748-AD1C-5BABCA9C5642}"/>
              </c:ext>
            </c:extLst>
          </c:dPt>
          <c:dPt>
            <c:idx val="2"/>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62D2-4748-AD1C-5BABCA9C56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PersonalExpenses!$K$4:$K$6</c:f>
              <c:strCache>
                <c:ptCount val="3"/>
                <c:pt idx="0">
                  <c:v>Rent</c:v>
                </c:pt>
                <c:pt idx="1">
                  <c:v>Food</c:v>
                </c:pt>
                <c:pt idx="2">
                  <c:v>Utilities</c:v>
                </c:pt>
              </c:strCache>
            </c:strRef>
          </c:cat>
          <c:val>
            <c:numRef>
              <c:f>PersonalExpenses!$L$4:$L$6</c:f>
              <c:numCache>
                <c:formatCode>General</c:formatCode>
                <c:ptCount val="3"/>
                <c:pt idx="0">
                  <c:v>15000</c:v>
                </c:pt>
                <c:pt idx="1">
                  <c:v>6890</c:v>
                </c:pt>
                <c:pt idx="2">
                  <c:v>949</c:v>
                </c:pt>
              </c:numCache>
            </c:numRef>
          </c:val>
          <c:extLst>
            <c:ext xmlns:c16="http://schemas.microsoft.com/office/drawing/2014/chart" uri="{C3380CC4-5D6E-409C-BE32-E72D297353CC}">
              <c16:uniqueId val="{00000000-62D2-4748-AD1C-5BABCA9C564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8467</xdr:colOff>
      <xdr:row>15</xdr:row>
      <xdr:rowOff>211667</xdr:rowOff>
    </xdr:from>
    <xdr:to>
      <xdr:col>5</xdr:col>
      <xdr:colOff>0</xdr:colOff>
      <xdr:row>29</xdr:row>
      <xdr:rowOff>152400</xdr:rowOff>
    </xdr:to>
    <xdr:graphicFrame macro="">
      <xdr:nvGraphicFramePr>
        <xdr:cNvPr id="6" name="Chart 5">
          <a:extLst>
            <a:ext uri="{FF2B5EF4-FFF2-40B4-BE49-F238E27FC236}">
              <a16:creationId xmlns:a16="http://schemas.microsoft.com/office/drawing/2014/main" id="{C3C45870-65CF-6E8A-2DCF-0C363E89F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812800</xdr:colOff>
      <xdr:row>6</xdr:row>
      <xdr:rowOff>33866</xdr:rowOff>
    </xdr:from>
    <xdr:to>
      <xdr:col>12</xdr:col>
      <xdr:colOff>25400</xdr:colOff>
      <xdr:row>16</xdr:row>
      <xdr:rowOff>50799</xdr:rowOff>
    </xdr:to>
    <xdr:graphicFrame macro="">
      <xdr:nvGraphicFramePr>
        <xdr:cNvPr id="9" name="Chart 8">
          <a:extLst>
            <a:ext uri="{FF2B5EF4-FFF2-40B4-BE49-F238E27FC236}">
              <a16:creationId xmlns:a16="http://schemas.microsoft.com/office/drawing/2014/main" id="{ABC05009-0911-2E2D-0139-9E5CABAD6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15</xdr:row>
      <xdr:rowOff>194734</xdr:rowOff>
    </xdr:from>
    <xdr:to>
      <xdr:col>12</xdr:col>
      <xdr:colOff>25401</xdr:colOff>
      <xdr:row>29</xdr:row>
      <xdr:rowOff>160866</xdr:rowOff>
    </xdr:to>
    <xdr:graphicFrame macro="">
      <xdr:nvGraphicFramePr>
        <xdr:cNvPr id="10" name="Chart 9">
          <a:extLst>
            <a:ext uri="{FF2B5EF4-FFF2-40B4-BE49-F238E27FC236}">
              <a16:creationId xmlns:a16="http://schemas.microsoft.com/office/drawing/2014/main" id="{F2E8712B-0F07-6F38-0AD6-EC6674C3B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12700</xdr:colOff>
      <xdr:row>1</xdr:row>
      <xdr:rowOff>0</xdr:rowOff>
    </xdr:from>
    <xdr:to>
      <xdr:col>6</xdr:col>
      <xdr:colOff>812799</xdr:colOff>
      <xdr:row>15</xdr:row>
      <xdr:rowOff>211667</xdr:rowOff>
    </xdr:to>
    <mc:AlternateContent xmlns:mc="http://schemas.openxmlformats.org/markup-compatibility/2006">
      <mc:Choice xmlns:sle15="http://schemas.microsoft.com/office/drawing/2012/slicer" Requires="sle15">
        <xdr:graphicFrame macro="">
          <xdr:nvGraphicFramePr>
            <xdr:cNvPr id="11" name="Category">
              <a:extLst>
                <a:ext uri="{FF2B5EF4-FFF2-40B4-BE49-F238E27FC236}">
                  <a16:creationId xmlns:a16="http://schemas.microsoft.com/office/drawing/2014/main" id="{14799B24-6FF8-74FF-B0D2-CADAB104DA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30233" y="220133"/>
              <a:ext cx="2061633" cy="305646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213A25-8280-3941-BE13-4F69F8861AA3}"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AB706E-28D4-D14F-A3FA-D430B1C8E549}"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2F49D-BFBD-FA48-8B79-089B5F04C0BF}" name="Table1" displayName="Table1" ref="A3:E14" totalsRowShown="0" headerRowDxfId="7" tableBorderDxfId="12">
  <autoFilter ref="A3:E14" xr:uid="{7892F49D-BFBD-FA48-8B79-089B5F04C0BF}"/>
  <tableColumns count="5">
    <tableColumn id="1" xr3:uid="{AD4EE414-BFD9-E04B-AD6C-36FD33198D99}" name="Date" dataDxfId="11"/>
    <tableColumn id="2" xr3:uid="{BD21E9B3-DC39-3940-AB10-465226641206}" name="Category" dataDxfId="10"/>
    <tableColumn id="3" xr3:uid="{3F59333B-4CEC-D546-9035-0AE56E928A60}" name="Item" dataDxfId="9"/>
    <tableColumn id="4" xr3:uid="{3371152C-4CB4-E249-B893-E8014AF0D45C}" name="Amount" dataDxfId="8"/>
    <tableColumn id="5" xr3:uid="{4E9DEE44-0AF5-AC48-A7CD-6A6A4BC26854}" name="Is Major Expense">
      <calculatedColumnFormula>IF(D4&gt;$D$16,"YES","NO")</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AC156F-A909-A64D-AF66-484531E85D2A}" name="Table2" displayName="Table2" ref="K3:L6" totalsRowShown="0" headerRowDxfId="4" tableBorderDxfId="6">
  <autoFilter ref="K3:L6" xr:uid="{02AC156F-A909-A64D-AF66-484531E85D2A}"/>
  <tableColumns count="2">
    <tableColumn id="1" xr3:uid="{76CE59DA-227B-7F48-B8DE-6A43C5BEA10D}" name="Category" dataDxfId="5"/>
    <tableColumn id="2" xr3:uid="{3460107A-7194-2249-8143-FF37D28B6C6D}" name="Total Amount">
      <calculatedColumnFormula>SUMIF($B$4:$B$14,K4,$D$4:$D$14)</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BADB8D-EA6B-2B4D-86B1-165100602D1C}" name="Table3" displayName="Table3" ref="H3:I6" totalsRowShown="0" headerRowDxfId="2" tableBorderDxfId="3">
  <autoFilter ref="H3:I6" xr:uid="{4ABADB8D-EA6B-2B4D-86B1-165100602D1C}"/>
  <tableColumns count="2">
    <tableColumn id="1" xr3:uid="{A751B5F2-EC02-1241-95A7-1ADD82B6234C}" name="Item"/>
    <tableColumn id="2" xr3:uid="{D12C6073-4E2C-584B-BF7C-04455AB330F0}" name="Amou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04F4-FFC4-1D4B-9BAE-EAA270CE6445}">
  <dimension ref="A1:L16"/>
  <sheetViews>
    <sheetView showGridLines="0" tabSelected="1" zoomScale="150" zoomScaleNormal="150" workbookViewId="0">
      <selection activeCell="N18" sqref="N18"/>
    </sheetView>
  </sheetViews>
  <sheetFormatPr baseColWidth="10" defaultRowHeight="16" x14ac:dyDescent="0.2"/>
  <cols>
    <col min="1" max="2" width="10.83203125" style="1"/>
    <col min="3" max="3" width="14" style="1" bestFit="1" customWidth="1"/>
    <col min="4" max="4" width="10.83203125" style="2"/>
    <col min="5" max="5" width="16.5" customWidth="1"/>
    <col min="6" max="6" width="16.5" style="11" customWidth="1"/>
    <col min="8" max="8" width="10.6640625" bestFit="1" customWidth="1"/>
    <col min="9" max="9" width="10.33203125" bestFit="1" customWidth="1"/>
    <col min="10" max="10" width="2.33203125" customWidth="1"/>
    <col min="11" max="11" width="11" bestFit="1" customWidth="1"/>
    <col min="12" max="12" width="13.83203125" customWidth="1"/>
  </cols>
  <sheetData>
    <row r="1" spans="1:12" ht="17" thickBot="1" x14ac:dyDescent="0.25"/>
    <row r="2" spans="1:12" x14ac:dyDescent="0.2">
      <c r="A2" s="3" t="s">
        <v>18</v>
      </c>
      <c r="B2" s="4"/>
      <c r="C2" s="4"/>
      <c r="D2" s="4"/>
      <c r="E2" s="5"/>
      <c r="H2" s="9" t="s">
        <v>19</v>
      </c>
      <c r="I2" s="10"/>
      <c r="K2" s="3" t="s">
        <v>26</v>
      </c>
      <c r="L2" s="5"/>
    </row>
    <row r="3" spans="1:12" x14ac:dyDescent="0.2">
      <c r="A3" s="6" t="s">
        <v>0</v>
      </c>
      <c r="B3" s="6" t="s">
        <v>1</v>
      </c>
      <c r="C3" s="6" t="s">
        <v>2</v>
      </c>
      <c r="D3" s="13" t="s">
        <v>3</v>
      </c>
      <c r="E3" s="6" t="s">
        <v>25</v>
      </c>
      <c r="H3" s="21" t="s">
        <v>2</v>
      </c>
      <c r="I3" s="21" t="s">
        <v>3</v>
      </c>
      <c r="K3" s="6" t="s">
        <v>1</v>
      </c>
      <c r="L3" s="6" t="s">
        <v>24</v>
      </c>
    </row>
    <row r="4" spans="1:12" x14ac:dyDescent="0.2">
      <c r="A4" s="14">
        <v>45413</v>
      </c>
      <c r="B4" s="7" t="s">
        <v>6</v>
      </c>
      <c r="C4" s="7" t="s">
        <v>12</v>
      </c>
      <c r="D4" s="15">
        <v>15000</v>
      </c>
      <c r="E4" s="11" t="str">
        <f>IF(D4&gt;$D$16,"YES","NO")</f>
        <v>YES</v>
      </c>
      <c r="H4" s="11" t="s">
        <v>20</v>
      </c>
      <c r="I4" s="22">
        <v>30000</v>
      </c>
      <c r="K4" s="7" t="s">
        <v>6</v>
      </c>
      <c r="L4" s="11">
        <f>SUMIF($B$4:$B$14,K4,$D$4:$D$14)</f>
        <v>15000</v>
      </c>
    </row>
    <row r="5" spans="1:12" x14ac:dyDescent="0.2">
      <c r="A5" s="14">
        <v>45413</v>
      </c>
      <c r="B5" s="7" t="s">
        <v>4</v>
      </c>
      <c r="C5" s="7" t="s">
        <v>9</v>
      </c>
      <c r="D5" s="15">
        <v>5000</v>
      </c>
      <c r="E5" s="11" t="str">
        <f t="shared" ref="E5:E14" si="0">IF(D5&gt;$D$16,"YES","NO")</f>
        <v>YES</v>
      </c>
      <c r="H5" s="11" t="s">
        <v>21</v>
      </c>
      <c r="I5" s="22">
        <v>10000</v>
      </c>
      <c r="K5" s="7" t="s">
        <v>4</v>
      </c>
      <c r="L5" s="11">
        <f>SUMIF($B$4:$B$14,K5,$D$4:$D$14)</f>
        <v>6890</v>
      </c>
    </row>
    <row r="6" spans="1:12" x14ac:dyDescent="0.2">
      <c r="A6" s="14">
        <v>45413</v>
      </c>
      <c r="B6" s="7" t="s">
        <v>4</v>
      </c>
      <c r="C6" s="7" t="s">
        <v>7</v>
      </c>
      <c r="D6" s="15">
        <v>750</v>
      </c>
      <c r="E6" s="11" t="str">
        <f t="shared" si="0"/>
        <v>NO</v>
      </c>
      <c r="H6" s="23" t="s">
        <v>23</v>
      </c>
      <c r="I6" s="24">
        <f>SUM(I4:I5)</f>
        <v>40000</v>
      </c>
      <c r="K6" s="7" t="s">
        <v>5</v>
      </c>
      <c r="L6" s="11">
        <f t="shared" ref="L6" si="1">SUMIF($B$4:$B$14,K6,$D$4:$D$14)</f>
        <v>949</v>
      </c>
    </row>
    <row r="7" spans="1:12" x14ac:dyDescent="0.2">
      <c r="A7" s="14">
        <v>45413</v>
      </c>
      <c r="B7" s="7" t="s">
        <v>5</v>
      </c>
      <c r="C7" s="7" t="s">
        <v>11</v>
      </c>
      <c r="D7" s="15">
        <v>500</v>
      </c>
      <c r="E7" s="11" t="str">
        <f t="shared" si="0"/>
        <v>NO</v>
      </c>
    </row>
    <row r="8" spans="1:12" x14ac:dyDescent="0.2">
      <c r="A8" s="14">
        <v>45414</v>
      </c>
      <c r="B8" s="7" t="s">
        <v>4</v>
      </c>
      <c r="C8" s="7" t="s">
        <v>15</v>
      </c>
      <c r="D8" s="15">
        <v>450</v>
      </c>
      <c r="E8" s="11" t="str">
        <f t="shared" si="0"/>
        <v>NO</v>
      </c>
    </row>
    <row r="9" spans="1:12" x14ac:dyDescent="0.2">
      <c r="A9" s="14">
        <v>45415</v>
      </c>
      <c r="B9" s="7" t="s">
        <v>4</v>
      </c>
      <c r="C9" s="7" t="s">
        <v>17</v>
      </c>
      <c r="D9" s="15">
        <v>250</v>
      </c>
      <c r="E9" s="11" t="str">
        <f t="shared" si="0"/>
        <v>NO</v>
      </c>
    </row>
    <row r="10" spans="1:12" x14ac:dyDescent="0.2">
      <c r="A10" s="14">
        <v>45413</v>
      </c>
      <c r="B10" s="7" t="s">
        <v>5</v>
      </c>
      <c r="C10" s="7" t="s">
        <v>10</v>
      </c>
      <c r="D10" s="15">
        <v>249</v>
      </c>
      <c r="E10" s="11" t="str">
        <f t="shared" si="0"/>
        <v>NO</v>
      </c>
    </row>
    <row r="11" spans="1:12" x14ac:dyDescent="0.2">
      <c r="A11" s="14">
        <v>45414</v>
      </c>
      <c r="B11" s="7" t="s">
        <v>5</v>
      </c>
      <c r="C11" s="7" t="s">
        <v>13</v>
      </c>
      <c r="D11" s="15">
        <v>200</v>
      </c>
      <c r="E11" s="11" t="str">
        <f t="shared" si="0"/>
        <v>NO</v>
      </c>
    </row>
    <row r="12" spans="1:12" x14ac:dyDescent="0.2">
      <c r="A12" s="14">
        <v>45414</v>
      </c>
      <c r="B12" s="7" t="s">
        <v>4</v>
      </c>
      <c r="C12" s="7" t="s">
        <v>16</v>
      </c>
      <c r="D12" s="15">
        <v>200</v>
      </c>
      <c r="E12" s="11" t="str">
        <f t="shared" si="0"/>
        <v>NO</v>
      </c>
    </row>
    <row r="13" spans="1:12" x14ac:dyDescent="0.2">
      <c r="A13" s="14">
        <v>45413</v>
      </c>
      <c r="B13" s="7" t="s">
        <v>4</v>
      </c>
      <c r="C13" s="7" t="s">
        <v>8</v>
      </c>
      <c r="D13" s="15">
        <v>120</v>
      </c>
      <c r="E13" s="11" t="str">
        <f t="shared" si="0"/>
        <v>NO</v>
      </c>
      <c r="H13" s="11"/>
    </row>
    <row r="14" spans="1:12" x14ac:dyDescent="0.2">
      <c r="A14" s="14">
        <v>45414</v>
      </c>
      <c r="B14" s="7" t="s">
        <v>4</v>
      </c>
      <c r="C14" s="7" t="s">
        <v>14</v>
      </c>
      <c r="D14" s="15">
        <v>120</v>
      </c>
      <c r="E14" s="11" t="str">
        <f t="shared" si="0"/>
        <v>NO</v>
      </c>
      <c r="H14" s="11"/>
    </row>
    <row r="15" spans="1:12" x14ac:dyDescent="0.2">
      <c r="A15" s="12" t="s">
        <v>24</v>
      </c>
      <c r="B15" s="12"/>
      <c r="C15" s="12"/>
      <c r="D15" s="16">
        <f>SUM(D4:D14)</f>
        <v>22839</v>
      </c>
      <c r="E15" s="19"/>
      <c r="H15" s="11"/>
    </row>
    <row r="16" spans="1:12" ht="17" thickBot="1" x14ac:dyDescent="0.25">
      <c r="A16" s="18" t="s">
        <v>22</v>
      </c>
      <c r="B16" s="18"/>
      <c r="C16" s="18"/>
      <c r="D16" s="17">
        <f>AVERAGE(D4:D14)</f>
        <v>2076.2727272727275</v>
      </c>
      <c r="E16" s="20"/>
    </row>
  </sheetData>
  <mergeCells count="5">
    <mergeCell ref="A15:C15"/>
    <mergeCell ref="A16:C16"/>
    <mergeCell ref="H2:I2"/>
    <mergeCell ref="A2:E2"/>
    <mergeCell ref="K2:L2"/>
  </mergeCells>
  <conditionalFormatting sqref="E4:F14 F1:F1048576">
    <cfRule type="containsText" dxfId="0" priority="1" operator="containsText" text="YES">
      <formula>NOT(ISERROR(SEARCH("YES",E1)))</formula>
    </cfRule>
  </conditionalFormatting>
  <pageMargins left="0.7" right="0.7" top="0.75" bottom="0.75" header="0.3" footer="0.3"/>
  <drawing r:id="rId1"/>
  <tableParts count="3">
    <tablePart r:id="rId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EFD8-2516-4349-B40D-A32499F29B98}">
  <dimension ref="A1:G15"/>
  <sheetViews>
    <sheetView zoomScale="140" zoomScaleNormal="140" workbookViewId="0">
      <selection activeCell="E18" sqref="E18"/>
    </sheetView>
  </sheetViews>
  <sheetFormatPr baseColWidth="10" defaultRowHeight="16" x14ac:dyDescent="0.2"/>
  <cols>
    <col min="1" max="1" width="28" style="31" customWidth="1"/>
  </cols>
  <sheetData>
    <row r="1" spans="1:7" x14ac:dyDescent="0.2">
      <c r="A1" s="29"/>
      <c r="B1" s="25" t="s">
        <v>33</v>
      </c>
      <c r="C1" s="25"/>
      <c r="D1" s="25"/>
      <c r="E1" s="25" t="s">
        <v>34</v>
      </c>
      <c r="F1" s="25"/>
      <c r="G1" s="25"/>
    </row>
    <row r="2" spans="1:7" x14ac:dyDescent="0.2">
      <c r="A2" s="29"/>
      <c r="B2" s="26">
        <v>44927</v>
      </c>
      <c r="C2" s="26">
        <v>44958</v>
      </c>
      <c r="D2" s="26">
        <v>44986</v>
      </c>
      <c r="E2" s="26">
        <v>45017</v>
      </c>
      <c r="F2" s="26">
        <v>45047</v>
      </c>
      <c r="G2" s="26">
        <v>45078</v>
      </c>
    </row>
    <row r="3" spans="1:7" ht="17" x14ac:dyDescent="0.2">
      <c r="A3" s="30" t="s">
        <v>27</v>
      </c>
      <c r="B3" s="8">
        <v>100</v>
      </c>
      <c r="C3" s="8">
        <v>85</v>
      </c>
      <c r="D3" s="8">
        <v>87</v>
      </c>
      <c r="E3" s="8">
        <v>73</v>
      </c>
      <c r="F3" s="8">
        <v>68</v>
      </c>
      <c r="G3" s="8">
        <v>85</v>
      </c>
    </row>
    <row r="4" spans="1:7" ht="17" x14ac:dyDescent="0.2">
      <c r="A4" s="30" t="s">
        <v>28</v>
      </c>
      <c r="B4" s="8">
        <v>42</v>
      </c>
      <c r="C4" s="8">
        <v>37</v>
      </c>
      <c r="D4" s="8">
        <v>38</v>
      </c>
      <c r="E4" s="8">
        <v>32</v>
      </c>
      <c r="F4" s="8">
        <v>18</v>
      </c>
      <c r="G4" s="8">
        <v>49</v>
      </c>
    </row>
    <row r="5" spans="1:7" ht="34" x14ac:dyDescent="0.2">
      <c r="A5" s="30" t="s">
        <v>29</v>
      </c>
      <c r="B5" s="8">
        <v>12</v>
      </c>
      <c r="C5" s="8">
        <v>1</v>
      </c>
      <c r="D5" s="8">
        <v>4</v>
      </c>
      <c r="E5" s="8">
        <v>5</v>
      </c>
      <c r="F5" s="8">
        <v>8</v>
      </c>
      <c r="G5" s="8">
        <v>2</v>
      </c>
    </row>
    <row r="6" spans="1:7" ht="34" x14ac:dyDescent="0.2">
      <c r="A6" s="30" t="s">
        <v>30</v>
      </c>
      <c r="B6" s="8">
        <v>17</v>
      </c>
      <c r="C6" s="8">
        <v>15</v>
      </c>
      <c r="D6" s="8">
        <v>7</v>
      </c>
      <c r="E6" s="8">
        <v>12</v>
      </c>
      <c r="F6" s="8">
        <v>10</v>
      </c>
      <c r="G6" s="8">
        <v>9</v>
      </c>
    </row>
    <row r="7" spans="1:7" ht="17" x14ac:dyDescent="0.2">
      <c r="A7" s="30" t="s">
        <v>31</v>
      </c>
      <c r="B7" s="8">
        <v>29</v>
      </c>
      <c r="C7" s="8">
        <v>32</v>
      </c>
      <c r="D7" s="8">
        <v>38</v>
      </c>
      <c r="E7" s="8">
        <v>24</v>
      </c>
      <c r="F7" s="8">
        <v>32</v>
      </c>
      <c r="G7" s="8">
        <v>25</v>
      </c>
    </row>
    <row r="8" spans="1:7" x14ac:dyDescent="0.2">
      <c r="A8" s="30"/>
      <c r="B8" s="8"/>
      <c r="C8" s="8"/>
      <c r="D8" s="8"/>
      <c r="E8" s="8"/>
      <c r="F8" s="8"/>
      <c r="G8" s="8"/>
    </row>
    <row r="9" spans="1:7" ht="17" x14ac:dyDescent="0.2">
      <c r="A9" s="30" t="s">
        <v>32</v>
      </c>
      <c r="B9" s="27">
        <f>B7/B3</f>
        <v>0.28999999999999998</v>
      </c>
      <c r="C9" s="27">
        <f>C7/C3</f>
        <v>0.37647058823529411</v>
      </c>
      <c r="D9" s="27">
        <f t="shared" ref="C9:G9" si="0">D7/D3</f>
        <v>0.43678160919540232</v>
      </c>
      <c r="E9" s="27">
        <f t="shared" si="0"/>
        <v>0.32876712328767121</v>
      </c>
      <c r="F9" s="27">
        <f t="shared" si="0"/>
        <v>0.47058823529411764</v>
      </c>
      <c r="G9" s="27">
        <f>G7/G3</f>
        <v>0.29411764705882354</v>
      </c>
    </row>
    <row r="15" spans="1:7" x14ac:dyDescent="0.2">
      <c r="C15" s="28"/>
    </row>
  </sheetData>
  <mergeCells count="2">
    <mergeCell ref="B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PersonalExpenses</vt:lpstr>
      <vt:lpstr>Company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 pokkanayil</dc:creator>
  <cp:lastModifiedBy>aakash pokkanayil</cp:lastModifiedBy>
  <dcterms:created xsi:type="dcterms:W3CDTF">2024-02-22T05:48:12Z</dcterms:created>
  <dcterms:modified xsi:type="dcterms:W3CDTF">2024-02-22T11:08:38Z</dcterms:modified>
</cp:coreProperties>
</file>