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aakash/Desktop/CS 513/MidTerm/"/>
    </mc:Choice>
  </mc:AlternateContent>
  <xr:revisionPtr revIDLastSave="0" documentId="13_ncr:1_{7610CA73-638B-B549-AD80-D15726D9734C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Data" sheetId="2" r:id="rId1"/>
  </sheets>
  <definedNames>
    <definedName name="_xlnm._FilterDatabase" localSheetId="0" hidden="1">Data!$A$1:$D$52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3" i="2" l="1"/>
  <c r="F73" i="2"/>
  <c r="G72" i="2"/>
  <c r="F72" i="2"/>
  <c r="I72" i="2" s="1"/>
  <c r="D72" i="2"/>
  <c r="C72" i="2"/>
  <c r="H72" i="2" s="1"/>
  <c r="G71" i="2"/>
  <c r="F71" i="2"/>
  <c r="G70" i="2"/>
  <c r="I70" i="2" s="1"/>
  <c r="F70" i="2"/>
  <c r="D70" i="2"/>
  <c r="C70" i="2"/>
  <c r="H70" i="2" s="1"/>
  <c r="J70" i="2" s="1"/>
  <c r="G69" i="2"/>
  <c r="F69" i="2"/>
  <c r="G68" i="2"/>
  <c r="F68" i="2"/>
  <c r="I68" i="2" s="1"/>
  <c r="D68" i="2"/>
  <c r="C68" i="2"/>
  <c r="H68" i="2" s="1"/>
  <c r="G67" i="2"/>
  <c r="F67" i="2"/>
  <c r="I66" i="2"/>
  <c r="G66" i="2"/>
  <c r="F66" i="2"/>
  <c r="D66" i="2"/>
  <c r="C66" i="2"/>
  <c r="H66" i="2" s="1"/>
  <c r="J66" i="2" s="1"/>
  <c r="G65" i="2"/>
  <c r="F65" i="2"/>
  <c r="G64" i="2"/>
  <c r="F64" i="2"/>
  <c r="I64" i="2" s="1"/>
  <c r="D64" i="2"/>
  <c r="C64" i="2"/>
  <c r="H64" i="2" s="1"/>
  <c r="J64" i="2" s="1"/>
  <c r="G63" i="2"/>
  <c r="F63" i="2"/>
  <c r="G62" i="2"/>
  <c r="I62" i="2" s="1"/>
  <c r="F62" i="2"/>
  <c r="D62" i="2"/>
  <c r="C62" i="2"/>
  <c r="H62" i="2" s="1"/>
  <c r="G61" i="2"/>
  <c r="F61" i="2"/>
  <c r="G60" i="2"/>
  <c r="F60" i="2"/>
  <c r="I60" i="2" s="1"/>
  <c r="D60" i="2"/>
  <c r="C60" i="2"/>
  <c r="H60" i="2" s="1"/>
  <c r="J60" i="2" s="1"/>
  <c r="G59" i="2"/>
  <c r="F59" i="2"/>
  <c r="I58" i="2"/>
  <c r="G58" i="2"/>
  <c r="F58" i="2"/>
  <c r="D58" i="2"/>
  <c r="C58" i="2"/>
  <c r="H58" i="2" s="1"/>
  <c r="J58" i="2" s="1"/>
  <c r="J68" i="2" l="1"/>
  <c r="J72" i="2"/>
  <c r="J62" i="2"/>
</calcChain>
</file>

<file path=xl/sharedStrings.xml><?xml version="1.0" encoding="utf-8"?>
<sst xmlns="http://schemas.openxmlformats.org/spreadsheetml/2006/main" count="142" uniqueCount="30">
  <si>
    <t>Exposure</t>
  </si>
  <si>
    <t>MaritalStatus</t>
  </si>
  <si>
    <t>MonthAtHospital</t>
  </si>
  <si>
    <t>Infected</t>
  </si>
  <si>
    <t>Married</t>
  </si>
  <si>
    <t>No</t>
  </si>
  <si>
    <t>Yes</t>
  </si>
  <si>
    <t>Discretization MonthAtHospital</t>
  </si>
  <si>
    <t>Single</t>
  </si>
  <si>
    <t xml:space="preserve">Less than 6 Months </t>
  </si>
  <si>
    <t>6 or More Months</t>
  </si>
  <si>
    <t xml:space="preserve"> </t>
  </si>
  <si>
    <t>Split</t>
  </si>
  <si>
    <t>Feature</t>
  </si>
  <si>
    <t>PL</t>
  </si>
  <si>
    <t>PR</t>
  </si>
  <si>
    <t>Level</t>
  </si>
  <si>
    <t>P( j / tL )</t>
  </si>
  <si>
    <t>P( j / tR )</t>
  </si>
  <si>
    <t>2PL PR</t>
  </si>
  <si>
    <t>Q( s| t )</t>
  </si>
  <si>
    <t>Ø( s | t )</t>
  </si>
  <si>
    <t>Exposure = 1</t>
  </si>
  <si>
    <t>Exposure = 2</t>
  </si>
  <si>
    <t>Exposure = 3</t>
  </si>
  <si>
    <t>Exposure = 4</t>
  </si>
  <si>
    <t>MaritalStatus = Married</t>
  </si>
  <si>
    <t>MaritalStatus = Single</t>
  </si>
  <si>
    <t>MonthAtHospital = 0</t>
  </si>
  <si>
    <t>MonthAtHospital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</si>
</sst>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78</xdr:row>
      <xdr:rowOff>0</xdr:rowOff>
    </xdr:from>
    <xdr:to>
      <xdr:col>6</xdr:col>
      <xdr:colOff>1009650</xdr:colOff>
      <xdr:row>83</xdr:row>
      <xdr:rowOff>177800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4EBDACD-91BD-5043-A816-1EABBD3E1FF3}"/>
            </a:ext>
          </a:extLst>
        </xdr:cNvPr>
        <xdr:cNvSpPr/>
      </xdr:nvSpPr>
      <xdr:spPr>
        <a:xfrm>
          <a:off x="4330700" y="14871700"/>
          <a:ext cx="3041650" cy="1130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        Root Node(AllRecords)</a:t>
          </a:r>
        </a:p>
        <a:p>
          <a:pPr algn="l"/>
          <a:r>
            <a:rPr lang="en-IN" sz="1100"/>
            <a:t>Exposure =4 vs Exposure = {1,2,3} </a:t>
          </a:r>
        </a:p>
      </xdr:txBody>
    </xdr:sp>
    <xdr:clientData/>
  </xdr:twoCellAnchor>
  <xdr:twoCellAnchor>
    <xdr:from>
      <xdr:col>2</xdr:col>
      <xdr:colOff>177800</xdr:colOff>
      <xdr:row>83</xdr:row>
      <xdr:rowOff>165100</xdr:rowOff>
    </xdr:from>
    <xdr:to>
      <xdr:col>4</xdr:col>
      <xdr:colOff>447674</xdr:colOff>
      <xdr:row>89</xdr:row>
      <xdr:rowOff>88900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A35138D-3C32-6843-9247-58BEFF2D2BB3}"/>
            </a:ext>
          </a:extLst>
        </xdr:cNvPr>
        <xdr:cNvCxnSpPr/>
      </xdr:nvCxnSpPr>
      <xdr:spPr>
        <a:xfrm flipH="1">
          <a:off x="3365500" y="15989300"/>
          <a:ext cx="2085974" cy="1066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736600</xdr:colOff>
      <xdr:row>85</xdr:row>
      <xdr:rowOff>127000</xdr:rowOff>
    </xdr:from>
    <xdr:to>
      <xdr:col>4</xdr:col>
      <xdr:colOff>57150</xdr:colOff>
      <xdr:row>87</xdr:row>
      <xdr:rowOff>76200</xdr:rowOff>
    </xdr:to>
    <xdr:sp macro="" textlink="">
      <xdr:nvSpPr>
        <xdr:cNvPr id="13" name="Rectangle: Rounded Corners 10">
          <a:extLst>
            <a:ext uri="{FF2B5EF4-FFF2-40B4-BE49-F238E27FC236}">
              <a16:creationId xmlns:a16="http://schemas.microsoft.com/office/drawing/2014/main" id="{58C4B5ED-6811-EE45-96E2-60990CA28D6F}"/>
            </a:ext>
          </a:extLst>
        </xdr:cNvPr>
        <xdr:cNvSpPr/>
      </xdr:nvSpPr>
      <xdr:spPr>
        <a:xfrm>
          <a:off x="3924300" y="16332200"/>
          <a:ext cx="113665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Exposure = 4</a:t>
          </a:r>
        </a:p>
      </xdr:txBody>
    </xdr:sp>
    <xdr:clientData/>
  </xdr:twoCellAnchor>
  <xdr:twoCellAnchor>
    <xdr:from>
      <xdr:col>1</xdr:col>
      <xdr:colOff>1270000</xdr:colOff>
      <xdr:row>89</xdr:row>
      <xdr:rowOff>101600</xdr:rowOff>
    </xdr:from>
    <xdr:to>
      <xdr:col>2</xdr:col>
      <xdr:colOff>952500</xdr:colOff>
      <xdr:row>92</xdr:row>
      <xdr:rowOff>165100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5DC1337D-CFAB-C041-8580-992D5910C83B}"/>
            </a:ext>
          </a:extLst>
        </xdr:cNvPr>
        <xdr:cNvSpPr/>
      </xdr:nvSpPr>
      <xdr:spPr>
        <a:xfrm>
          <a:off x="2298700" y="17068800"/>
          <a:ext cx="1841500" cy="635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Infected = No</a:t>
          </a:r>
        </a:p>
      </xdr:txBody>
    </xdr:sp>
    <xdr:clientData/>
  </xdr:twoCellAnchor>
  <xdr:twoCellAnchor>
    <xdr:from>
      <xdr:col>5</xdr:col>
      <xdr:colOff>520700</xdr:colOff>
      <xdr:row>84</xdr:row>
      <xdr:rowOff>0</xdr:rowOff>
    </xdr:from>
    <xdr:to>
      <xdr:col>6</xdr:col>
      <xdr:colOff>1609725</xdr:colOff>
      <xdr:row>90</xdr:row>
      <xdr:rowOff>146050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136CB09-95C1-414C-9E2C-098265610C84}"/>
            </a:ext>
          </a:extLst>
        </xdr:cNvPr>
        <xdr:cNvCxnSpPr/>
      </xdr:nvCxnSpPr>
      <xdr:spPr>
        <a:xfrm>
          <a:off x="6197600" y="16014700"/>
          <a:ext cx="1774825" cy="128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86</xdr:row>
      <xdr:rowOff>0</xdr:rowOff>
    </xdr:from>
    <xdr:to>
      <xdr:col>6</xdr:col>
      <xdr:colOff>1181100</xdr:colOff>
      <xdr:row>87</xdr:row>
      <xdr:rowOff>171450</xdr:rowOff>
    </xdr:to>
    <xdr:sp macro="" textlink="">
      <xdr:nvSpPr>
        <xdr:cNvPr id="16" name="Rectangle: Rounded Corners 11">
          <a:extLst>
            <a:ext uri="{FF2B5EF4-FFF2-40B4-BE49-F238E27FC236}">
              <a16:creationId xmlns:a16="http://schemas.microsoft.com/office/drawing/2014/main" id="{AFD98F0E-D4D2-9B42-BB53-0C5B72C8F4B2}"/>
            </a:ext>
          </a:extLst>
        </xdr:cNvPr>
        <xdr:cNvSpPr/>
      </xdr:nvSpPr>
      <xdr:spPr>
        <a:xfrm>
          <a:off x="6172200" y="16395700"/>
          <a:ext cx="1371600" cy="361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Exposure = {1,2,3}</a:t>
          </a:r>
        </a:p>
      </xdr:txBody>
    </xdr:sp>
    <xdr:clientData/>
  </xdr:twoCellAnchor>
  <xdr:twoCellAnchor>
    <xdr:from>
      <xdr:col>6</xdr:col>
      <xdr:colOff>101600</xdr:colOff>
      <xdr:row>90</xdr:row>
      <xdr:rowOff>152400</xdr:rowOff>
    </xdr:from>
    <xdr:to>
      <xdr:col>7</xdr:col>
      <xdr:colOff>622300</xdr:colOff>
      <xdr:row>95</xdr:row>
      <xdr:rowOff>152400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0E2BE28-7ECB-9B46-A0D8-539C7103193E}"/>
            </a:ext>
          </a:extLst>
        </xdr:cNvPr>
        <xdr:cNvSpPr/>
      </xdr:nvSpPr>
      <xdr:spPr>
        <a:xfrm>
          <a:off x="6464300" y="17310100"/>
          <a:ext cx="25908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Records</a:t>
          </a:r>
          <a:r>
            <a:rPr lang="en-IN" sz="1100" baseline="0"/>
            <a:t> with exposure 1,2,3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"/>
  <sheetViews>
    <sheetView tabSelected="1" workbookViewId="0">
      <selection activeCell="M72" sqref="M72"/>
    </sheetView>
  </sheetViews>
  <sheetFormatPr baseColWidth="10" defaultColWidth="9" defaultRowHeight="15" x14ac:dyDescent="0.2"/>
  <cols>
    <col min="1" max="1" width="13.5" style="1" customWidth="1"/>
    <col min="2" max="2" width="28.33203125" style="1" customWidth="1"/>
    <col min="3" max="3" width="15" style="1" customWidth="1"/>
    <col min="4" max="5" width="8.83203125" style="1"/>
    <col min="7" max="7" width="27.1640625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F1" s="1"/>
      <c r="G1" s="1"/>
      <c r="H1" s="1"/>
      <c r="I1" s="1"/>
      <c r="J1" s="1"/>
    </row>
    <row r="2" spans="1:10" x14ac:dyDescent="0.2">
      <c r="A2" s="3">
        <v>3</v>
      </c>
      <c r="B2" s="3" t="s">
        <v>4</v>
      </c>
      <c r="C2" s="3">
        <v>1</v>
      </c>
      <c r="D2" s="3" t="s">
        <v>5</v>
      </c>
      <c r="F2" s="1"/>
      <c r="G2" s="1"/>
      <c r="H2" s="1"/>
      <c r="I2" s="1"/>
      <c r="J2" s="1"/>
    </row>
    <row r="3" spans="1:10" x14ac:dyDescent="0.2">
      <c r="A3" s="3">
        <v>3</v>
      </c>
      <c r="B3" s="3" t="s">
        <v>4</v>
      </c>
      <c r="C3" s="3">
        <v>0</v>
      </c>
      <c r="D3" s="3" t="s">
        <v>6</v>
      </c>
      <c r="F3" s="1"/>
      <c r="G3" s="1"/>
      <c r="H3" s="1"/>
      <c r="I3" s="1"/>
      <c r="J3" s="1"/>
    </row>
    <row r="4" spans="1:10" x14ac:dyDescent="0.2">
      <c r="A4" s="3">
        <v>3</v>
      </c>
      <c r="B4" s="3" t="s">
        <v>4</v>
      </c>
      <c r="C4" s="3">
        <v>1</v>
      </c>
      <c r="D4" s="3" t="s">
        <v>5</v>
      </c>
      <c r="F4" s="1"/>
      <c r="G4" s="1"/>
      <c r="H4" s="1"/>
      <c r="I4" s="1"/>
      <c r="J4" s="1"/>
    </row>
    <row r="5" spans="1:10" x14ac:dyDescent="0.2">
      <c r="A5" s="3">
        <v>1</v>
      </c>
      <c r="B5" s="3" t="s">
        <v>4</v>
      </c>
      <c r="C5" s="3">
        <v>1</v>
      </c>
      <c r="D5" s="3" t="s">
        <v>5</v>
      </c>
      <c r="F5" s="1"/>
      <c r="G5" s="9" t="s">
        <v>7</v>
      </c>
      <c r="H5" s="2"/>
      <c r="I5" s="1"/>
      <c r="J5" s="1"/>
    </row>
    <row r="6" spans="1:10" x14ac:dyDescent="0.2">
      <c r="A6" s="3">
        <v>4</v>
      </c>
      <c r="B6" s="3" t="s">
        <v>8</v>
      </c>
      <c r="C6" s="3">
        <v>0</v>
      </c>
      <c r="D6" s="3" t="s">
        <v>5</v>
      </c>
      <c r="F6" s="1"/>
      <c r="G6" s="3" t="s">
        <v>9</v>
      </c>
      <c r="H6" s="3">
        <v>0</v>
      </c>
      <c r="I6" s="1"/>
      <c r="J6" s="1"/>
    </row>
    <row r="7" spans="1:10" x14ac:dyDescent="0.2">
      <c r="A7" s="3">
        <v>3</v>
      </c>
      <c r="B7" s="3" t="s">
        <v>4</v>
      </c>
      <c r="C7" s="3">
        <v>0</v>
      </c>
      <c r="D7" s="3" t="s">
        <v>5</v>
      </c>
      <c r="F7" s="1"/>
      <c r="G7" s="3" t="s">
        <v>10</v>
      </c>
      <c r="H7" s="3">
        <v>1</v>
      </c>
      <c r="I7" s="1"/>
      <c r="J7" s="1"/>
    </row>
    <row r="8" spans="1:10" x14ac:dyDescent="0.2">
      <c r="A8" s="3">
        <v>2</v>
      </c>
      <c r="B8" s="3" t="s">
        <v>4</v>
      </c>
      <c r="C8" s="3">
        <v>0</v>
      </c>
      <c r="D8" s="3" t="s">
        <v>6</v>
      </c>
      <c r="F8" s="1"/>
      <c r="G8" s="1"/>
      <c r="H8" s="1"/>
      <c r="I8" s="1"/>
      <c r="J8" s="1"/>
    </row>
    <row r="9" spans="1:10" x14ac:dyDescent="0.2">
      <c r="A9" s="3">
        <v>1</v>
      </c>
      <c r="B9" s="3" t="s">
        <v>4</v>
      </c>
      <c r="C9" s="3">
        <v>1</v>
      </c>
      <c r="D9" s="3" t="s">
        <v>5</v>
      </c>
      <c r="F9" s="1"/>
      <c r="G9" s="1"/>
      <c r="H9" s="1"/>
      <c r="I9" s="1"/>
      <c r="J9" s="1"/>
    </row>
    <row r="10" spans="1:10" x14ac:dyDescent="0.2">
      <c r="A10" s="3">
        <v>4</v>
      </c>
      <c r="B10" s="3" t="s">
        <v>8</v>
      </c>
      <c r="C10" s="3">
        <v>1</v>
      </c>
      <c r="D10" s="3" t="s">
        <v>5</v>
      </c>
      <c r="F10" s="1"/>
      <c r="G10" s="1"/>
      <c r="H10" s="1"/>
      <c r="I10" s="1"/>
      <c r="J10" s="1"/>
    </row>
    <row r="11" spans="1:10" x14ac:dyDescent="0.2">
      <c r="A11" s="3">
        <v>4</v>
      </c>
      <c r="B11" s="3" t="s">
        <v>8</v>
      </c>
      <c r="C11" s="3">
        <v>1</v>
      </c>
      <c r="D11" s="3" t="s">
        <v>5</v>
      </c>
      <c r="F11" s="1"/>
      <c r="G11" s="1"/>
      <c r="H11" s="1"/>
      <c r="I11" s="1"/>
      <c r="J11" s="1"/>
    </row>
    <row r="12" spans="1:10" x14ac:dyDescent="0.2">
      <c r="A12" s="3">
        <v>4</v>
      </c>
      <c r="B12" s="3" t="s">
        <v>8</v>
      </c>
      <c r="C12" s="3">
        <v>0</v>
      </c>
      <c r="D12" s="3" t="s">
        <v>5</v>
      </c>
      <c r="F12" s="1"/>
      <c r="G12" s="1"/>
      <c r="H12" s="1"/>
      <c r="I12" s="1"/>
      <c r="J12" s="1"/>
    </row>
    <row r="13" spans="1:10" x14ac:dyDescent="0.2">
      <c r="A13" s="3">
        <v>2</v>
      </c>
      <c r="B13" s="3" t="s">
        <v>4</v>
      </c>
      <c r="C13" s="3">
        <v>1</v>
      </c>
      <c r="D13" s="3" t="s">
        <v>5</v>
      </c>
      <c r="F13" s="1"/>
      <c r="G13" s="1"/>
      <c r="H13" s="1"/>
      <c r="I13" s="1"/>
      <c r="J13" s="1"/>
    </row>
    <row r="14" spans="1:10" x14ac:dyDescent="0.2">
      <c r="A14" s="3">
        <v>1</v>
      </c>
      <c r="B14" s="3" t="s">
        <v>8</v>
      </c>
      <c r="C14" s="3">
        <v>0</v>
      </c>
      <c r="D14" s="3" t="s">
        <v>6</v>
      </c>
      <c r="F14" s="1"/>
      <c r="G14" s="1"/>
      <c r="H14" s="1"/>
      <c r="I14" s="1"/>
      <c r="J14" s="1"/>
    </row>
    <row r="15" spans="1:10" x14ac:dyDescent="0.2">
      <c r="A15" s="3">
        <v>3</v>
      </c>
      <c r="B15" s="3" t="s">
        <v>4</v>
      </c>
      <c r="C15" s="3">
        <v>1</v>
      </c>
      <c r="D15" s="3" t="s">
        <v>5</v>
      </c>
      <c r="F15" s="1"/>
      <c r="G15" s="1"/>
      <c r="H15" s="1"/>
      <c r="I15" s="1"/>
      <c r="J15" s="1"/>
    </row>
    <row r="16" spans="1:10" x14ac:dyDescent="0.2">
      <c r="A16" s="3">
        <v>1</v>
      </c>
      <c r="B16" s="3" t="s">
        <v>4</v>
      </c>
      <c r="C16" s="3">
        <v>1</v>
      </c>
      <c r="D16" s="3" t="s">
        <v>6</v>
      </c>
      <c r="F16" s="1"/>
      <c r="G16" s="1"/>
      <c r="H16" s="1"/>
      <c r="I16" s="1"/>
      <c r="J16" s="1"/>
    </row>
    <row r="17" spans="1:10" x14ac:dyDescent="0.2">
      <c r="A17" s="3">
        <v>1</v>
      </c>
      <c r="B17" s="3" t="s">
        <v>4</v>
      </c>
      <c r="C17" s="3">
        <v>1</v>
      </c>
      <c r="D17" s="3" t="s">
        <v>5</v>
      </c>
      <c r="F17" s="1"/>
      <c r="G17" s="1"/>
      <c r="H17" s="1"/>
      <c r="I17" s="1"/>
      <c r="J17" s="1"/>
    </row>
    <row r="18" spans="1:10" x14ac:dyDescent="0.2">
      <c r="A18" s="3">
        <v>4</v>
      </c>
      <c r="B18" s="3" t="s">
        <v>4</v>
      </c>
      <c r="C18" s="3">
        <v>1</v>
      </c>
      <c r="D18" s="3" t="s">
        <v>5</v>
      </c>
      <c r="F18" s="1"/>
      <c r="G18" s="1"/>
      <c r="H18" s="1"/>
      <c r="I18" s="1"/>
      <c r="J18" s="1"/>
    </row>
    <row r="19" spans="1:10" x14ac:dyDescent="0.2">
      <c r="A19" s="3">
        <v>2</v>
      </c>
      <c r="B19" s="3" t="s">
        <v>4</v>
      </c>
      <c r="C19" s="3">
        <v>0</v>
      </c>
      <c r="D19" s="3" t="s">
        <v>6</v>
      </c>
      <c r="F19" s="1"/>
      <c r="G19" s="1"/>
      <c r="H19" s="1"/>
      <c r="I19" s="1"/>
      <c r="J19" s="1"/>
    </row>
    <row r="20" spans="1:10" x14ac:dyDescent="0.2">
      <c r="A20" s="3">
        <v>3</v>
      </c>
      <c r="B20" s="3" t="s">
        <v>4</v>
      </c>
      <c r="C20" s="3">
        <v>0</v>
      </c>
      <c r="D20" s="3" t="s">
        <v>5</v>
      </c>
      <c r="F20" s="1"/>
      <c r="G20" s="1"/>
      <c r="H20" s="1"/>
      <c r="I20" s="1"/>
      <c r="J20" s="1"/>
    </row>
    <row r="21" spans="1:10" x14ac:dyDescent="0.2">
      <c r="A21" s="3">
        <v>3</v>
      </c>
      <c r="B21" s="3" t="s">
        <v>8</v>
      </c>
      <c r="C21" s="3">
        <v>1</v>
      </c>
      <c r="D21" s="3" t="s">
        <v>5</v>
      </c>
      <c r="F21" s="1"/>
      <c r="G21" s="1"/>
      <c r="H21" s="1"/>
      <c r="I21" s="1"/>
      <c r="J21" s="1"/>
    </row>
    <row r="22" spans="1:10" x14ac:dyDescent="0.2">
      <c r="A22" s="3">
        <v>2</v>
      </c>
      <c r="B22" s="3" t="s">
        <v>8</v>
      </c>
      <c r="C22" s="3">
        <v>0</v>
      </c>
      <c r="D22" s="3" t="s">
        <v>6</v>
      </c>
      <c r="F22" s="1"/>
      <c r="G22" s="1"/>
      <c r="H22" s="1"/>
      <c r="I22" s="1"/>
      <c r="J22" s="1"/>
    </row>
    <row r="23" spans="1:10" x14ac:dyDescent="0.2">
      <c r="A23" s="3">
        <v>3</v>
      </c>
      <c r="B23" s="3" t="s">
        <v>4</v>
      </c>
      <c r="C23" s="3">
        <v>0</v>
      </c>
      <c r="D23" s="3" t="s">
        <v>6</v>
      </c>
      <c r="F23" s="1"/>
      <c r="G23" s="1"/>
      <c r="H23" s="1"/>
      <c r="I23" s="1"/>
      <c r="J23" s="1"/>
    </row>
    <row r="24" spans="1:10" x14ac:dyDescent="0.2">
      <c r="A24" s="3">
        <v>3</v>
      </c>
      <c r="B24" s="3" t="s">
        <v>8</v>
      </c>
      <c r="C24" s="3">
        <v>0</v>
      </c>
      <c r="D24" s="3" t="s">
        <v>5</v>
      </c>
      <c r="F24" s="1"/>
      <c r="G24" s="1"/>
      <c r="H24" s="1"/>
      <c r="I24" s="1"/>
      <c r="J24" s="1"/>
    </row>
    <row r="25" spans="1:10" x14ac:dyDescent="0.2">
      <c r="A25" s="3">
        <v>4</v>
      </c>
      <c r="B25" s="3" t="s">
        <v>4</v>
      </c>
      <c r="C25" s="3">
        <v>0</v>
      </c>
      <c r="D25" s="3" t="s">
        <v>5</v>
      </c>
      <c r="F25" s="1"/>
      <c r="G25" s="1"/>
      <c r="H25" s="1"/>
      <c r="I25" s="1"/>
      <c r="J25" s="1"/>
    </row>
    <row r="26" spans="1:10" x14ac:dyDescent="0.2">
      <c r="A26" s="3">
        <v>1</v>
      </c>
      <c r="B26" s="3" t="s">
        <v>8</v>
      </c>
      <c r="C26" s="3">
        <v>1</v>
      </c>
      <c r="D26" s="3" t="s">
        <v>6</v>
      </c>
      <c r="F26" s="1"/>
      <c r="G26" s="1"/>
      <c r="H26" s="1"/>
      <c r="I26" s="1"/>
      <c r="J26" s="1"/>
    </row>
    <row r="27" spans="1:10" x14ac:dyDescent="0.2">
      <c r="A27" s="3">
        <v>3</v>
      </c>
      <c r="B27" s="3" t="s">
        <v>8</v>
      </c>
      <c r="C27" s="3">
        <v>1</v>
      </c>
      <c r="D27" s="3" t="s">
        <v>5</v>
      </c>
      <c r="F27" s="1"/>
      <c r="G27" s="1"/>
      <c r="H27" s="1"/>
      <c r="I27" s="1"/>
      <c r="J27" s="1"/>
    </row>
    <row r="28" spans="1:10" x14ac:dyDescent="0.2">
      <c r="A28" s="3">
        <v>3</v>
      </c>
      <c r="B28" s="3" t="s">
        <v>4</v>
      </c>
      <c r="C28" s="3">
        <v>0</v>
      </c>
      <c r="D28" s="3" t="s">
        <v>5</v>
      </c>
      <c r="F28" s="1"/>
      <c r="G28" s="1"/>
      <c r="H28" s="1"/>
      <c r="I28" s="1"/>
      <c r="J28" s="1"/>
    </row>
    <row r="29" spans="1:10" x14ac:dyDescent="0.2">
      <c r="A29" s="3">
        <v>3</v>
      </c>
      <c r="B29" s="3" t="s">
        <v>8</v>
      </c>
      <c r="C29" s="3">
        <v>0</v>
      </c>
      <c r="D29" s="3" t="s">
        <v>5</v>
      </c>
      <c r="F29" s="1"/>
      <c r="G29" s="1"/>
      <c r="H29" s="1"/>
      <c r="I29" s="1"/>
      <c r="J29" s="1"/>
    </row>
    <row r="30" spans="1:10" x14ac:dyDescent="0.2">
      <c r="A30" s="3">
        <v>2</v>
      </c>
      <c r="B30" s="3" t="s">
        <v>4</v>
      </c>
      <c r="C30" s="3">
        <v>0</v>
      </c>
      <c r="D30" s="3" t="s">
        <v>6</v>
      </c>
      <c r="F30" s="1"/>
      <c r="G30" s="1"/>
      <c r="H30" s="1"/>
      <c r="I30" s="1"/>
      <c r="J30" s="1"/>
    </row>
    <row r="31" spans="1:10" x14ac:dyDescent="0.2">
      <c r="A31" s="3">
        <v>4</v>
      </c>
      <c r="B31" s="3" t="s">
        <v>4</v>
      </c>
      <c r="C31" s="3">
        <v>1</v>
      </c>
      <c r="D31" s="3" t="s">
        <v>5</v>
      </c>
      <c r="F31" s="1"/>
      <c r="G31" s="1"/>
      <c r="H31" s="1"/>
      <c r="I31" s="1"/>
      <c r="J31" s="1"/>
    </row>
    <row r="32" spans="1:10" x14ac:dyDescent="0.2">
      <c r="A32" s="3">
        <v>4</v>
      </c>
      <c r="B32" s="3" t="s">
        <v>4</v>
      </c>
      <c r="C32" s="3">
        <v>0</v>
      </c>
      <c r="D32" s="3" t="s">
        <v>5</v>
      </c>
      <c r="F32" s="1"/>
      <c r="G32" s="1"/>
      <c r="H32" s="1"/>
      <c r="I32" s="1"/>
      <c r="J32" s="1"/>
    </row>
    <row r="33" spans="1:10" x14ac:dyDescent="0.2">
      <c r="A33" s="3">
        <v>3</v>
      </c>
      <c r="B33" s="3" t="s">
        <v>8</v>
      </c>
      <c r="C33" s="3">
        <v>1</v>
      </c>
      <c r="D33" s="3" t="s">
        <v>5</v>
      </c>
      <c r="F33" s="1"/>
      <c r="G33" s="1"/>
      <c r="H33" s="1"/>
      <c r="I33" s="1"/>
      <c r="J33" s="1"/>
    </row>
    <row r="34" spans="1:10" x14ac:dyDescent="0.2">
      <c r="A34" s="3">
        <v>1</v>
      </c>
      <c r="B34" s="3" t="s">
        <v>4</v>
      </c>
      <c r="C34" s="3">
        <v>1</v>
      </c>
      <c r="D34" s="3" t="s">
        <v>5</v>
      </c>
      <c r="F34" s="1"/>
      <c r="G34" s="1"/>
      <c r="H34" s="1"/>
      <c r="I34" s="1"/>
      <c r="J34" s="1"/>
    </row>
    <row r="35" spans="1:10" x14ac:dyDescent="0.2">
      <c r="A35" s="3">
        <v>4</v>
      </c>
      <c r="B35" s="3" t="s">
        <v>4</v>
      </c>
      <c r="C35" s="3">
        <v>1</v>
      </c>
      <c r="D35" s="3" t="s">
        <v>5</v>
      </c>
      <c r="F35" s="1"/>
      <c r="G35" s="1"/>
      <c r="H35" s="1"/>
      <c r="I35" s="1"/>
      <c r="J35" s="1"/>
    </row>
    <row r="36" spans="1:10" x14ac:dyDescent="0.2">
      <c r="A36" s="3">
        <v>2</v>
      </c>
      <c r="B36" s="3" t="s">
        <v>8</v>
      </c>
      <c r="C36" s="3">
        <v>0</v>
      </c>
      <c r="D36" s="3" t="s">
        <v>5</v>
      </c>
      <c r="F36" s="1"/>
      <c r="G36" s="1"/>
      <c r="H36" s="1"/>
      <c r="I36" s="1"/>
      <c r="J36" s="1"/>
    </row>
    <row r="37" spans="1:10" x14ac:dyDescent="0.2">
      <c r="A37" s="3">
        <v>1</v>
      </c>
      <c r="B37" s="3" t="s">
        <v>8</v>
      </c>
      <c r="C37" s="3">
        <v>0</v>
      </c>
      <c r="D37" s="3" t="s">
        <v>5</v>
      </c>
      <c r="F37" s="1"/>
      <c r="G37" s="1"/>
      <c r="H37" s="1"/>
      <c r="I37" s="1"/>
      <c r="J37" s="1"/>
    </row>
    <row r="38" spans="1:10" x14ac:dyDescent="0.2">
      <c r="A38" s="3">
        <v>3</v>
      </c>
      <c r="B38" s="3" t="s">
        <v>4</v>
      </c>
      <c r="C38" s="3">
        <v>0</v>
      </c>
      <c r="D38" s="3" t="s">
        <v>5</v>
      </c>
      <c r="F38" s="1"/>
      <c r="G38" s="1"/>
      <c r="H38" s="1"/>
      <c r="I38" s="1"/>
      <c r="J38" s="1"/>
    </row>
    <row r="39" spans="1:10" x14ac:dyDescent="0.2">
      <c r="A39" s="3">
        <v>4</v>
      </c>
      <c r="B39" s="3" t="s">
        <v>8</v>
      </c>
      <c r="C39" s="3">
        <v>0</v>
      </c>
      <c r="D39" s="3" t="s">
        <v>5</v>
      </c>
      <c r="F39" s="1"/>
      <c r="G39" s="1"/>
      <c r="H39" s="1"/>
      <c r="I39" s="1"/>
      <c r="J39" s="1"/>
    </row>
    <row r="40" spans="1:10" x14ac:dyDescent="0.2">
      <c r="A40" s="3">
        <v>1</v>
      </c>
      <c r="B40" s="3" t="s">
        <v>4</v>
      </c>
      <c r="C40" s="3">
        <v>1</v>
      </c>
      <c r="D40" s="3" t="s">
        <v>5</v>
      </c>
      <c r="F40" s="1"/>
      <c r="G40" s="1"/>
      <c r="H40" s="1"/>
      <c r="I40" s="1"/>
      <c r="J40" s="1"/>
    </row>
    <row r="41" spans="1:10" x14ac:dyDescent="0.2">
      <c r="A41" s="3">
        <v>3</v>
      </c>
      <c r="B41" s="3" t="s">
        <v>4</v>
      </c>
      <c r="C41" s="3">
        <v>0</v>
      </c>
      <c r="D41" s="3" t="s">
        <v>6</v>
      </c>
      <c r="F41" s="1"/>
      <c r="G41" s="1"/>
      <c r="H41" s="1"/>
      <c r="I41" s="1"/>
      <c r="J41" s="1"/>
    </row>
    <row r="42" spans="1:10" x14ac:dyDescent="0.2">
      <c r="A42" s="3">
        <v>4</v>
      </c>
      <c r="B42" s="3" t="s">
        <v>4</v>
      </c>
      <c r="C42" s="3">
        <v>0</v>
      </c>
      <c r="D42" s="3" t="s">
        <v>5</v>
      </c>
      <c r="F42" s="1"/>
      <c r="G42" s="1"/>
      <c r="H42" s="1"/>
      <c r="I42" s="1"/>
      <c r="J42" s="1"/>
    </row>
    <row r="43" spans="1:10" x14ac:dyDescent="0.2">
      <c r="A43" s="3">
        <v>4</v>
      </c>
      <c r="B43" s="3" t="s">
        <v>8</v>
      </c>
      <c r="C43" s="3">
        <v>0</v>
      </c>
      <c r="D43" s="3" t="s">
        <v>5</v>
      </c>
      <c r="F43" s="1"/>
      <c r="G43" s="1"/>
      <c r="H43" s="1"/>
      <c r="I43" s="1"/>
      <c r="J43" s="1"/>
    </row>
    <row r="44" spans="1:10" x14ac:dyDescent="0.2">
      <c r="A44" s="3">
        <v>1</v>
      </c>
      <c r="B44" s="3" t="s">
        <v>4</v>
      </c>
      <c r="C44" s="3">
        <v>1</v>
      </c>
      <c r="D44" s="3" t="s">
        <v>5</v>
      </c>
      <c r="F44" s="1"/>
      <c r="G44" s="1"/>
      <c r="H44" s="1"/>
      <c r="I44" s="1"/>
      <c r="J44" s="1"/>
    </row>
    <row r="45" spans="1:10" x14ac:dyDescent="0.2">
      <c r="A45" s="3">
        <v>4</v>
      </c>
      <c r="B45" s="3" t="s">
        <v>8</v>
      </c>
      <c r="C45" s="3">
        <v>0</v>
      </c>
      <c r="D45" s="3" t="s">
        <v>5</v>
      </c>
      <c r="F45" s="1"/>
      <c r="G45" s="1"/>
      <c r="H45" s="1"/>
      <c r="I45" s="1"/>
      <c r="J45" s="1"/>
    </row>
    <row r="46" spans="1:10" x14ac:dyDescent="0.2">
      <c r="A46" s="3">
        <v>3</v>
      </c>
      <c r="B46" s="3" t="s">
        <v>4</v>
      </c>
      <c r="C46" s="3">
        <v>1</v>
      </c>
      <c r="D46" s="3" t="s">
        <v>5</v>
      </c>
      <c r="F46" s="1"/>
      <c r="G46" s="1"/>
      <c r="H46" s="1"/>
      <c r="I46" s="1"/>
      <c r="J46" s="1"/>
    </row>
    <row r="47" spans="1:10" x14ac:dyDescent="0.2">
      <c r="A47" s="3">
        <v>4</v>
      </c>
      <c r="B47" s="3" t="s">
        <v>8</v>
      </c>
      <c r="C47" s="3">
        <v>0</v>
      </c>
      <c r="D47" s="3" t="s">
        <v>5</v>
      </c>
      <c r="F47" s="1"/>
      <c r="G47" s="1"/>
      <c r="H47" s="1"/>
      <c r="I47" s="1"/>
      <c r="J47" s="1"/>
    </row>
    <row r="48" spans="1:10" x14ac:dyDescent="0.2">
      <c r="A48" s="3">
        <v>1</v>
      </c>
      <c r="B48" s="3" t="s">
        <v>8</v>
      </c>
      <c r="C48" s="3">
        <v>1</v>
      </c>
      <c r="D48" s="3" t="s">
        <v>6</v>
      </c>
      <c r="F48" s="1"/>
      <c r="G48" s="1"/>
      <c r="H48" s="1"/>
      <c r="I48" s="1"/>
      <c r="J48" s="1"/>
    </row>
    <row r="49" spans="1:10" x14ac:dyDescent="0.2">
      <c r="A49" s="3">
        <v>2</v>
      </c>
      <c r="B49" s="3" t="s">
        <v>8</v>
      </c>
      <c r="C49" s="3">
        <v>1</v>
      </c>
      <c r="D49" s="3" t="s">
        <v>5</v>
      </c>
      <c r="F49" s="1"/>
      <c r="G49" s="1"/>
      <c r="H49" s="1"/>
      <c r="I49" s="1"/>
      <c r="J49" s="1"/>
    </row>
    <row r="50" spans="1:10" x14ac:dyDescent="0.2">
      <c r="A50" s="3">
        <v>3</v>
      </c>
      <c r="B50" s="3" t="s">
        <v>4</v>
      </c>
      <c r="C50" s="3">
        <v>1</v>
      </c>
      <c r="D50" s="3" t="s">
        <v>5</v>
      </c>
      <c r="F50" s="1"/>
      <c r="G50" s="1"/>
      <c r="H50" s="1"/>
      <c r="I50" s="1"/>
      <c r="J50" s="1"/>
    </row>
    <row r="51" spans="1:10" x14ac:dyDescent="0.2">
      <c r="A51" s="3">
        <v>4</v>
      </c>
      <c r="B51" s="3" t="s">
        <v>8</v>
      </c>
      <c r="C51" s="3">
        <v>1</v>
      </c>
      <c r="D51" s="3" t="s">
        <v>5</v>
      </c>
      <c r="F51" s="1"/>
      <c r="G51" s="1"/>
      <c r="H51" s="1"/>
      <c r="I51" s="1"/>
      <c r="J51" s="1"/>
    </row>
    <row r="52" spans="1:10" x14ac:dyDescent="0.2">
      <c r="C52" s="1" t="s">
        <v>11</v>
      </c>
      <c r="F52" s="1"/>
      <c r="G52" s="1"/>
      <c r="H52" s="1"/>
      <c r="I52" s="1"/>
      <c r="J52" s="1"/>
    </row>
    <row r="53" spans="1:10" x14ac:dyDescent="0.2">
      <c r="F53" s="1"/>
      <c r="G53" s="1"/>
      <c r="H53" s="1"/>
      <c r="I53" s="1"/>
      <c r="J53" s="1"/>
    </row>
    <row r="54" spans="1:10" x14ac:dyDescent="0.2">
      <c r="F54" s="1"/>
      <c r="G54" s="1"/>
      <c r="H54" s="1"/>
      <c r="I54" s="1"/>
      <c r="J54" s="1"/>
    </row>
    <row r="55" spans="1:10" x14ac:dyDescent="0.2">
      <c r="F55" s="1"/>
      <c r="G55" s="1"/>
      <c r="H55" s="1"/>
      <c r="I55" s="1"/>
      <c r="J55" s="1"/>
    </row>
    <row r="56" spans="1:10" x14ac:dyDescent="0.2">
      <c r="F56" s="1"/>
      <c r="G56" s="1"/>
      <c r="H56" s="1"/>
      <c r="I56" s="1"/>
      <c r="J56" s="1"/>
    </row>
    <row r="57" spans="1:10" ht="16" x14ac:dyDescent="0.2">
      <c r="A57" s="6" t="s">
        <v>12</v>
      </c>
      <c r="B57" s="7" t="s">
        <v>13</v>
      </c>
      <c r="C57" s="7" t="s">
        <v>14</v>
      </c>
      <c r="D57" s="7" t="s">
        <v>15</v>
      </c>
      <c r="E57" s="7" t="s">
        <v>16</v>
      </c>
      <c r="F57" s="7" t="s">
        <v>17</v>
      </c>
      <c r="G57" s="7" t="s">
        <v>18</v>
      </c>
      <c r="H57" s="7" t="s">
        <v>19</v>
      </c>
      <c r="I57" s="7" t="s">
        <v>20</v>
      </c>
      <c r="J57" s="8" t="s">
        <v>21</v>
      </c>
    </row>
    <row r="58" spans="1:10" x14ac:dyDescent="0.2">
      <c r="A58" s="10">
        <v>1</v>
      </c>
      <c r="B58" s="4" t="s">
        <v>22</v>
      </c>
      <c r="C58" s="3">
        <f>11/50</f>
        <v>0.22</v>
      </c>
      <c r="D58" s="3">
        <f>39/50</f>
        <v>0.78</v>
      </c>
      <c r="E58" s="3" t="s">
        <v>6</v>
      </c>
      <c r="F58" s="3">
        <f>4/11</f>
        <v>0.36363636363636365</v>
      </c>
      <c r="G58" s="5">
        <f>7/39</f>
        <v>0.17948717948717949</v>
      </c>
      <c r="H58" s="3">
        <f>2*C58*D58</f>
        <v>0.34320000000000001</v>
      </c>
      <c r="I58" s="3">
        <f>SUM(ABS(F58-G58),ABS(F59-G59))</f>
        <v>0.36829836829836826</v>
      </c>
      <c r="J58" s="11">
        <f>H58*I58</f>
        <v>0.12639999999999998</v>
      </c>
    </row>
    <row r="59" spans="1:10" x14ac:dyDescent="0.2">
      <c r="A59" s="10"/>
      <c r="B59" s="4"/>
      <c r="C59" s="3"/>
      <c r="D59" s="3"/>
      <c r="E59" s="3" t="s">
        <v>5</v>
      </c>
      <c r="F59" s="5">
        <f>7/11</f>
        <v>0.63636363636363635</v>
      </c>
      <c r="G59" s="3">
        <f>32/39</f>
        <v>0.82051282051282048</v>
      </c>
      <c r="H59" s="3"/>
      <c r="I59" s="3"/>
      <c r="J59" s="11"/>
    </row>
    <row r="60" spans="1:10" x14ac:dyDescent="0.2">
      <c r="A60" s="10"/>
      <c r="B60" s="4" t="s">
        <v>23</v>
      </c>
      <c r="C60" s="3">
        <f>7/50</f>
        <v>0.14000000000000001</v>
      </c>
      <c r="D60" s="3">
        <f>43/50</f>
        <v>0.86</v>
      </c>
      <c r="E60" s="3" t="s">
        <v>6</v>
      </c>
      <c r="F60" s="3">
        <f>4/7</f>
        <v>0.5714285714285714</v>
      </c>
      <c r="G60" s="3">
        <f>7/43</f>
        <v>0.16279069767441862</v>
      </c>
      <c r="H60" s="3">
        <f t="shared" ref="H60:H72" si="0">2*C60*D60</f>
        <v>0.24080000000000001</v>
      </c>
      <c r="I60" s="3">
        <f t="shared" ref="I60:I72" si="1">SUM(ABS(F60-G60),ABS(F61-G61))</f>
        <v>0.81727574750830567</v>
      </c>
      <c r="J60" s="11">
        <f t="shared" ref="J60:J72" si="2">H60*I60</f>
        <v>0.19680000000000003</v>
      </c>
    </row>
    <row r="61" spans="1:10" x14ac:dyDescent="0.2">
      <c r="A61" s="10"/>
      <c r="B61" s="4"/>
      <c r="C61" s="3"/>
      <c r="D61" s="3"/>
      <c r="E61" s="3" t="s">
        <v>5</v>
      </c>
      <c r="F61" s="3">
        <f>3/7</f>
        <v>0.42857142857142855</v>
      </c>
      <c r="G61" s="3">
        <f>36/43</f>
        <v>0.83720930232558144</v>
      </c>
      <c r="H61" s="3"/>
      <c r="I61" s="3"/>
      <c r="J61" s="11"/>
    </row>
    <row r="62" spans="1:10" x14ac:dyDescent="0.2">
      <c r="A62" s="10"/>
      <c r="B62" s="4" t="s">
        <v>24</v>
      </c>
      <c r="C62" s="3">
        <f>17/50</f>
        <v>0.34</v>
      </c>
      <c r="D62" s="3">
        <f>33/50</f>
        <v>0.66</v>
      </c>
      <c r="E62" s="3" t="s">
        <v>6</v>
      </c>
      <c r="F62" s="3">
        <f>3/17</f>
        <v>0.17647058823529413</v>
      </c>
      <c r="G62" s="3">
        <f>8/33</f>
        <v>0.24242424242424243</v>
      </c>
      <c r="H62" s="3">
        <f t="shared" si="0"/>
        <v>0.44880000000000003</v>
      </c>
      <c r="I62" s="3">
        <f t="shared" si="1"/>
        <v>0.13190730837789658</v>
      </c>
      <c r="J62" s="11">
        <f t="shared" si="2"/>
        <v>5.9199999999999989E-2</v>
      </c>
    </row>
    <row r="63" spans="1:10" x14ac:dyDescent="0.2">
      <c r="A63" s="10"/>
      <c r="B63" s="4"/>
      <c r="C63" s="3"/>
      <c r="D63" s="3"/>
      <c r="E63" s="3" t="s">
        <v>5</v>
      </c>
      <c r="F63" s="3">
        <f>14/17</f>
        <v>0.82352941176470584</v>
      </c>
      <c r="G63" s="3">
        <f>25/33</f>
        <v>0.75757575757575757</v>
      </c>
      <c r="H63" s="3"/>
      <c r="I63" s="3"/>
      <c r="J63" s="11"/>
    </row>
    <row r="64" spans="1:10" x14ac:dyDescent="0.2">
      <c r="A64" s="10"/>
      <c r="B64" s="4" t="s">
        <v>25</v>
      </c>
      <c r="C64" s="3">
        <f>15/50</f>
        <v>0.3</v>
      </c>
      <c r="D64" s="3">
        <f>35/50</f>
        <v>0.7</v>
      </c>
      <c r="E64" s="3" t="s">
        <v>6</v>
      </c>
      <c r="F64" s="3">
        <f>0/15</f>
        <v>0</v>
      </c>
      <c r="G64" s="3">
        <f>11/35</f>
        <v>0.31428571428571428</v>
      </c>
      <c r="H64" s="3">
        <f t="shared" si="0"/>
        <v>0.42</v>
      </c>
      <c r="I64" s="3">
        <f t="shared" si="1"/>
        <v>0.62857142857142856</v>
      </c>
      <c r="J64" s="11">
        <f t="shared" si="2"/>
        <v>0.26400000000000001</v>
      </c>
    </row>
    <row r="65" spans="1:10" x14ac:dyDescent="0.2">
      <c r="A65" s="10"/>
      <c r="B65" s="4"/>
      <c r="C65" s="3"/>
      <c r="D65" s="3"/>
      <c r="E65" s="3" t="s">
        <v>5</v>
      </c>
      <c r="F65" s="3">
        <f>15/15</f>
        <v>1</v>
      </c>
      <c r="G65" s="3">
        <f>24/35</f>
        <v>0.68571428571428572</v>
      </c>
      <c r="H65" s="3"/>
      <c r="I65" s="3"/>
      <c r="J65" s="11"/>
    </row>
    <row r="66" spans="1:10" x14ac:dyDescent="0.2">
      <c r="A66" s="10"/>
      <c r="B66" s="4" t="s">
        <v>26</v>
      </c>
      <c r="C66" s="3">
        <f>29/50</f>
        <v>0.57999999999999996</v>
      </c>
      <c r="D66" s="3">
        <f>21/50</f>
        <v>0.42</v>
      </c>
      <c r="E66" s="3" t="s">
        <v>6</v>
      </c>
      <c r="F66" s="3">
        <f>7/29</f>
        <v>0.2413793103448276</v>
      </c>
      <c r="G66" s="3">
        <f>4/21</f>
        <v>0.19047619047619047</v>
      </c>
      <c r="H66" s="3">
        <f t="shared" si="0"/>
        <v>0.48719999999999997</v>
      </c>
      <c r="I66" s="3">
        <f t="shared" si="1"/>
        <v>0.10180623973727429</v>
      </c>
      <c r="J66" s="11">
        <f t="shared" si="2"/>
        <v>4.9600000000000033E-2</v>
      </c>
    </row>
    <row r="67" spans="1:10" x14ac:dyDescent="0.2">
      <c r="A67" s="10"/>
      <c r="B67" s="4"/>
      <c r="C67" s="3"/>
      <c r="D67" s="3"/>
      <c r="E67" s="3" t="s">
        <v>5</v>
      </c>
      <c r="F67" s="3">
        <f>22/29</f>
        <v>0.75862068965517238</v>
      </c>
      <c r="G67" s="3">
        <f>17/21</f>
        <v>0.80952380952380953</v>
      </c>
      <c r="H67" s="3"/>
      <c r="I67" s="3"/>
      <c r="J67" s="11"/>
    </row>
    <row r="68" spans="1:10" x14ac:dyDescent="0.2">
      <c r="A68" s="10"/>
      <c r="B68" s="4" t="s">
        <v>27</v>
      </c>
      <c r="C68" s="3">
        <f>21/50</f>
        <v>0.42</v>
      </c>
      <c r="D68" s="3">
        <f>29/50</f>
        <v>0.57999999999999996</v>
      </c>
      <c r="E68" s="3" t="s">
        <v>6</v>
      </c>
      <c r="F68" s="3">
        <f>4/21</f>
        <v>0.19047619047619047</v>
      </c>
      <c r="G68" s="3">
        <f>7/29</f>
        <v>0.2413793103448276</v>
      </c>
      <c r="H68" s="3">
        <f t="shared" si="0"/>
        <v>0.48719999999999997</v>
      </c>
      <c r="I68" s="3">
        <f t="shared" si="1"/>
        <v>0.10180623973727429</v>
      </c>
      <c r="J68" s="11">
        <f t="shared" si="2"/>
        <v>4.9600000000000033E-2</v>
      </c>
    </row>
    <row r="69" spans="1:10" x14ac:dyDescent="0.2">
      <c r="A69" s="10"/>
      <c r="B69" s="4"/>
      <c r="C69" s="3"/>
      <c r="D69" s="3"/>
      <c r="E69" s="3" t="s">
        <v>5</v>
      </c>
      <c r="F69" s="3">
        <f>17/21</f>
        <v>0.80952380952380953</v>
      </c>
      <c r="G69" s="3">
        <f>22/29</f>
        <v>0.75862068965517238</v>
      </c>
      <c r="H69" s="3"/>
      <c r="I69" s="3"/>
      <c r="J69" s="11"/>
    </row>
    <row r="70" spans="1:10" x14ac:dyDescent="0.2">
      <c r="A70" s="10"/>
      <c r="B70" s="4" t="s">
        <v>28</v>
      </c>
      <c r="C70" s="3">
        <f>25/50</f>
        <v>0.5</v>
      </c>
      <c r="D70" s="3">
        <f>25/50</f>
        <v>0.5</v>
      </c>
      <c r="E70" s="3" t="s">
        <v>6</v>
      </c>
      <c r="F70" s="3">
        <f>8/25</f>
        <v>0.32</v>
      </c>
      <c r="G70" s="3">
        <f>3/25</f>
        <v>0.12</v>
      </c>
      <c r="H70" s="3">
        <f t="shared" si="0"/>
        <v>0.5</v>
      </c>
      <c r="I70" s="3">
        <f t="shared" si="1"/>
        <v>0.39999999999999997</v>
      </c>
      <c r="J70" s="11">
        <f t="shared" si="2"/>
        <v>0.19999999999999998</v>
      </c>
    </row>
    <row r="71" spans="1:10" x14ac:dyDescent="0.2">
      <c r="A71" s="10"/>
      <c r="B71" s="4"/>
      <c r="C71" s="3"/>
      <c r="D71" s="3"/>
      <c r="E71" s="3" t="s">
        <v>5</v>
      </c>
      <c r="F71" s="3">
        <f>17/25</f>
        <v>0.68</v>
      </c>
      <c r="G71" s="3">
        <f>22/25</f>
        <v>0.88</v>
      </c>
      <c r="H71" s="3"/>
      <c r="I71" s="3"/>
      <c r="J71" s="11"/>
    </row>
    <row r="72" spans="1:10" x14ac:dyDescent="0.2">
      <c r="A72" s="10"/>
      <c r="B72" s="4" t="s">
        <v>29</v>
      </c>
      <c r="C72" s="3">
        <f>25/50</f>
        <v>0.5</v>
      </c>
      <c r="D72" s="3">
        <f>25/50</f>
        <v>0.5</v>
      </c>
      <c r="E72" s="3" t="s">
        <v>6</v>
      </c>
      <c r="F72" s="3">
        <f>3/25</f>
        <v>0.12</v>
      </c>
      <c r="G72" s="3">
        <f>8/25</f>
        <v>0.32</v>
      </c>
      <c r="H72" s="3">
        <f t="shared" si="0"/>
        <v>0.5</v>
      </c>
      <c r="I72" s="3">
        <f t="shared" si="1"/>
        <v>0.39999999999999997</v>
      </c>
      <c r="J72" s="11">
        <f t="shared" si="2"/>
        <v>0.19999999999999998</v>
      </c>
    </row>
    <row r="73" spans="1:10" x14ac:dyDescent="0.2">
      <c r="A73" s="10"/>
      <c r="B73" s="4"/>
      <c r="C73" s="3"/>
      <c r="D73" s="3"/>
      <c r="E73" s="3" t="s">
        <v>5</v>
      </c>
      <c r="F73" s="3">
        <f>22/25</f>
        <v>0.88</v>
      </c>
      <c r="G73" s="3">
        <f>17/25</f>
        <v>0.68</v>
      </c>
      <c r="H73" s="3"/>
      <c r="I73" s="3"/>
      <c r="J73" s="11"/>
    </row>
  </sheetData>
  <autoFilter ref="A1:D52" xr:uid="{00000000-0009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Aakash Rami</cp:lastModifiedBy>
  <dcterms:created xsi:type="dcterms:W3CDTF">2018-10-21T13:18:00Z</dcterms:created>
  <dcterms:modified xsi:type="dcterms:W3CDTF">2020-04-01T00:05:50Z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1033-11.2.0.9232</vt:lpwstr>
  </property>
</Properties>
</file>