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filterPrivacy="1" autoCompressPictures="0"/>
  <mc:AlternateContent xmlns:mc="http://schemas.openxmlformats.org/markup-compatibility/2006">
    <mc:Choice Requires="x15">
      <x15ac:absPath xmlns:x15ac="http://schemas.microsoft.com/office/spreadsheetml/2010/11/ac" url="/Users/alyssakern/Downloads/"/>
    </mc:Choice>
  </mc:AlternateContent>
  <bookViews>
    <workbookView xWindow="0" yWindow="460" windowWidth="28800" windowHeight="16140"/>
  </bookViews>
  <sheets>
    <sheet name="Basic Formula" sheetId="2"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D57" i="2" l="1"/>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D32" i="2"/>
  <c r="D33" i="2"/>
  <c r="D34" i="2"/>
  <c r="D35" i="2"/>
  <c r="D36" i="2"/>
  <c r="D37" i="2"/>
  <c r="D38" i="2"/>
  <c r="D39" i="2"/>
  <c r="D40" i="2"/>
  <c r="D45" i="2"/>
  <c r="D48" i="2"/>
  <c r="D28" i="2"/>
  <c r="D25" i="2"/>
  <c r="D22" i="2"/>
  <c r="D19" i="2"/>
  <c r="D15" i="2"/>
  <c r="D11" i="2"/>
  <c r="D60" i="2"/>
  <c r="N64" i="2"/>
</calcChain>
</file>

<file path=xl/sharedStrings.xml><?xml version="1.0" encoding="utf-8"?>
<sst xmlns="http://schemas.openxmlformats.org/spreadsheetml/2006/main" count="49" uniqueCount="38">
  <si>
    <t>Answer:</t>
  </si>
  <si>
    <t>MP 1: MS Excel Basic Formula</t>
  </si>
  <si>
    <t>Year</t>
  </si>
  <si>
    <t>Month</t>
  </si>
  <si>
    <t>Precipitation (in)</t>
  </si>
  <si>
    <t>New Metric</t>
  </si>
  <si>
    <t># Days 32 degrees or lower</t>
  </si>
  <si>
    <t># Days 90 degrees or higher</t>
  </si>
  <si>
    <t>Note: This MP has one (1) worksheet total</t>
  </si>
  <si>
    <t>Magic Number:</t>
  </si>
  <si>
    <t>High Temp</t>
  </si>
  <si>
    <t>Low Temp</t>
  </si>
  <si>
    <t>Mean Temp</t>
  </si>
  <si>
    <t>Snow (in.)</t>
  </si>
  <si>
    <t>Daily Max Precipitation (in.)</t>
  </si>
  <si>
    <t># Snow Days</t>
  </si>
  <si>
    <t># Rain Days</t>
  </si>
  <si>
    <r>
      <rPr>
        <b/>
        <u/>
        <sz val="11"/>
        <color theme="1"/>
        <rFont val="Arial"/>
        <family val="2"/>
      </rPr>
      <t>Question 1</t>
    </r>
    <r>
      <rPr>
        <sz val="11"/>
        <color theme="1"/>
        <rFont val="Arial"/>
        <family val="2"/>
      </rPr>
      <t>: How many days total did the temperature stay at or below 32? (Use SUM)</t>
    </r>
  </si>
  <si>
    <r>
      <rPr>
        <b/>
        <u/>
        <sz val="11"/>
        <color theme="1"/>
        <rFont val="Arial"/>
        <family val="2"/>
      </rPr>
      <t>Question 2</t>
    </r>
    <r>
      <rPr>
        <sz val="11"/>
        <color theme="1"/>
        <rFont val="Arial"/>
        <family val="2"/>
      </rPr>
      <t xml:space="preserve">: How many days total in </t>
    </r>
    <r>
      <rPr>
        <b/>
        <sz val="11"/>
        <color theme="1"/>
        <rFont val="Arial"/>
        <family val="2"/>
      </rPr>
      <t xml:space="preserve">year X </t>
    </r>
    <r>
      <rPr>
        <sz val="11"/>
        <color theme="1"/>
        <rFont val="Arial"/>
        <family val="2"/>
      </rPr>
      <t>did the temperature stay at or below 32? (Use SUMIF and a reference to year X from the cell below)</t>
    </r>
  </si>
  <si>
    <t>X:</t>
  </si>
  <si>
    <t>Y:</t>
  </si>
  <si>
    <r>
      <t xml:space="preserve">Question 5: </t>
    </r>
    <r>
      <rPr>
        <sz val="11"/>
        <color theme="1"/>
        <rFont val="Arial"/>
        <family val="2"/>
      </rPr>
      <t>What was the largest daily max precipitation? (Use MAX)</t>
    </r>
  </si>
  <si>
    <r>
      <t xml:space="preserve">Question 6: </t>
    </r>
    <r>
      <rPr>
        <sz val="11"/>
        <color theme="1"/>
        <rFont val="Arial"/>
        <family val="2"/>
      </rPr>
      <t>What was the coldest Low Temp? (Use MIN)</t>
    </r>
  </si>
  <si>
    <r>
      <t xml:space="preserve">Question 7: </t>
    </r>
    <r>
      <rPr>
        <sz val="11"/>
        <color theme="1"/>
        <rFont val="Arial"/>
        <family val="2"/>
      </rPr>
      <t xml:space="preserve">Fill in the </t>
    </r>
    <r>
      <rPr>
        <b/>
        <sz val="11"/>
        <color theme="1"/>
        <rFont val="Arial"/>
        <family val="2"/>
      </rPr>
      <t xml:space="preserve">average mean temp </t>
    </r>
    <r>
      <rPr>
        <sz val="11"/>
        <color theme="1"/>
        <rFont val="Arial"/>
        <family val="2"/>
      </rPr>
      <t xml:space="preserve"> for the years below.  You may NOT use AVERAGE, instead use SUMIF and COUNTIF.  Write a single formula for cell D32, then copy and paste it to D33:D40. You therefore must use a reference to the year.</t>
    </r>
  </si>
  <si>
    <r>
      <t xml:space="preserve">Question 8: </t>
    </r>
    <r>
      <rPr>
        <sz val="11"/>
        <color theme="1"/>
        <rFont val="Arial"/>
        <family val="2"/>
      </rPr>
      <t>What was the lowest average mean temperature over all years? (Use MIN)</t>
    </r>
  </si>
  <si>
    <t xml:space="preserve">((High_Temp - Rain_Days) + (Days_32_or_lower * Daily_Max_Precipitation)) / Magic_Number </t>
  </si>
  <si>
    <t>For Questions 10 through 12, use the table that begins in row 63 and not the data in table D32:D40.</t>
  </si>
  <si>
    <t>For Questions 8 and 9, use the data in table D32:D40 and not the data in the main table that starts in row 63.</t>
  </si>
  <si>
    <t>For Questions 1 to 7, you will use the table starting at row 63 as the source of the main data. Use appropriate references where needed.</t>
  </si>
  <si>
    <t>Average Mean Temp</t>
  </si>
  <si>
    <r>
      <t xml:space="preserve">Question 12: </t>
    </r>
    <r>
      <rPr>
        <sz val="11"/>
        <color theme="1"/>
        <rFont val="Arial"/>
        <family val="2"/>
      </rPr>
      <t xml:space="preserve">How many values of the new metric are strictly greater than the maximum value of the metric minus the average value of the metric? Use a reference to the answer to question 11.  Use MAX and at least one of COUNT/COUNTIF/COUNTIFS. </t>
    </r>
  </si>
  <si>
    <r>
      <t>Question 11:</t>
    </r>
    <r>
      <rPr>
        <sz val="11"/>
        <color theme="1"/>
        <rFont val="Arial"/>
        <family val="2"/>
      </rPr>
      <t xml:space="preserve"> What is the average value of the new metric? (Use only SUM/COUNT, do not use AVERAGE)</t>
    </r>
  </si>
  <si>
    <r>
      <t xml:space="preserve">Question 9: </t>
    </r>
    <r>
      <rPr>
        <sz val="11"/>
        <color theme="1"/>
        <rFont val="Arial"/>
        <family val="2"/>
      </rPr>
      <t xml:space="preserve">In which year did the lowest average mean temperature occur? (Use </t>
    </r>
    <r>
      <rPr>
        <b/>
        <sz val="11"/>
        <color theme="1"/>
        <rFont val="Arial"/>
        <family val="2"/>
      </rPr>
      <t xml:space="preserve">only </t>
    </r>
    <r>
      <rPr>
        <sz val="11"/>
        <color theme="1"/>
        <rFont val="Arial"/>
        <family val="2"/>
      </rPr>
      <t>a single SUMIF.  Use a reference to the answer to question 8.)</t>
    </r>
  </si>
  <si>
    <r>
      <rPr>
        <b/>
        <u/>
        <sz val="11"/>
        <color theme="1"/>
        <rFont val="Arial"/>
        <family val="2"/>
      </rPr>
      <t>Instructions:</t>
    </r>
    <r>
      <rPr>
        <sz val="11"/>
        <color theme="1"/>
        <rFont val="Arial"/>
        <family val="2"/>
      </rPr>
      <t xml:space="preserve"> There are twelve (12) questions to complete on this sheet.  Make sure to complete all questions.  Use formula, do not simply type a number into the answer cell.  Do NOT add, move, or delete any columns, rows, or cells or you may lose points.  Do NOT rename any worksheets.  If functions to use are specified, you must use those functions or you may get zero credit.  You may use other functions as well unless specifically instructed otherwise (and may have to), but you must AT LEAST use the functions specified.  If you alter the values of any of the input data (</t>
    </r>
    <r>
      <rPr>
        <i/>
        <sz val="11"/>
        <color theme="1"/>
        <rFont val="Arial"/>
        <family val="2"/>
      </rPr>
      <t>e.g.</t>
    </r>
    <r>
      <rPr>
        <sz val="11"/>
        <color theme="1"/>
        <rFont val="Arial"/>
        <family val="2"/>
      </rPr>
      <t>, the value in cell D14), make sure you set it back to its original value prior to submitting or you may lose points.</t>
    </r>
  </si>
  <si>
    <r>
      <rPr>
        <b/>
        <u/>
        <sz val="11"/>
        <color theme="1"/>
        <rFont val="Arial"/>
        <family val="2"/>
      </rPr>
      <t>Question 3</t>
    </r>
    <r>
      <rPr>
        <sz val="11"/>
        <color theme="1"/>
        <rFont val="Arial"/>
        <family val="2"/>
      </rPr>
      <t xml:space="preserve">: How many months in </t>
    </r>
    <r>
      <rPr>
        <b/>
        <sz val="11"/>
        <color theme="1"/>
        <rFont val="Arial"/>
        <family val="2"/>
      </rPr>
      <t>year X</t>
    </r>
    <r>
      <rPr>
        <sz val="11"/>
        <color theme="1"/>
        <rFont val="Arial"/>
        <family val="2"/>
      </rPr>
      <t xml:space="preserve"> was the </t>
    </r>
    <r>
      <rPr>
        <b/>
        <sz val="11"/>
        <color theme="1"/>
        <rFont val="Arial"/>
        <family val="2"/>
      </rPr>
      <t>mean temp</t>
    </r>
    <r>
      <rPr>
        <sz val="11"/>
        <color theme="1"/>
        <rFont val="Arial"/>
        <family val="2"/>
      </rPr>
      <t xml:space="preserve"> strictly less than </t>
    </r>
    <r>
      <rPr>
        <b/>
        <sz val="11"/>
        <color theme="1"/>
        <rFont val="Arial"/>
        <family val="2"/>
      </rPr>
      <t>Y degrees</t>
    </r>
    <r>
      <rPr>
        <sz val="11"/>
        <color theme="1"/>
        <rFont val="Arial"/>
        <family val="2"/>
      </rPr>
      <t xml:space="preserve">? (Use COUNTIFS and references to X and Y from their respective cells below)  </t>
    </r>
    <r>
      <rPr>
        <b/>
        <u/>
        <sz val="11"/>
        <color theme="1"/>
        <rFont val="Arial"/>
        <family val="2"/>
      </rPr>
      <t>NEW TECHNIQUE!</t>
    </r>
    <r>
      <rPr>
        <sz val="11"/>
        <color theme="1"/>
        <rFont val="Arial"/>
        <family val="2"/>
      </rPr>
      <t>: Normally, our criteria appear in double quotes (</t>
    </r>
    <r>
      <rPr>
        <i/>
        <sz val="11"/>
        <color theme="1"/>
        <rFont val="Arial"/>
        <family val="2"/>
      </rPr>
      <t>e.g.</t>
    </r>
    <r>
      <rPr>
        <sz val="11"/>
        <color theme="1"/>
        <rFont val="Arial"/>
        <family val="2"/>
      </rPr>
      <t>, less than 5 would be "&lt;5").  Here want the criteria to utilize the value in a cell via reference.  If you try typing "&lt;F18" in the criteria, it will not work.  If you try it without the quotes it will also not work.  To solve this problem, we introduce the use of an ampersand operator, which in Excel is the concatenation operator for formula.  Still use double quotes around the operand (in this case '&lt;'), but then use the ampersand and either the reference or function name to finish the criteria.  Therefore, if the criteria we wanted was "less than the value in A2," we would type as the criteria: "&lt;"&amp;A2.  If the criteria we wanted was "less than the sum of values in the range A2:A10, we would type as the criteria: "&lt;"&amp;SUM(A2:A10).  Therefore, the '&amp;' operator allows the use of references and functions as part of criteria in any of the conditional functions.</t>
    </r>
  </si>
  <si>
    <r>
      <t>Question 4: In h</t>
    </r>
    <r>
      <rPr>
        <sz val="11"/>
        <color theme="1"/>
        <rFont val="Arial"/>
        <family val="2"/>
      </rPr>
      <t>ow many months were there at least one day where the temperature stayed at or above 90? (Use COUNTIF)</t>
    </r>
  </si>
  <si>
    <r>
      <t xml:space="preserve">Question 10: </t>
    </r>
    <r>
      <rPr>
        <sz val="11"/>
        <color theme="1"/>
        <rFont val="Arial"/>
        <family val="2"/>
      </rPr>
      <t xml:space="preserve">As part of your job, you have designed a new metric.  Fill in cells N64:N171 with your metric, which you defined as: </t>
    </r>
  </si>
  <si>
    <t>Use the appropriate type of references to all variables in the metric (note Magic Number is in cell H62. You should enter your formula once in N64 and then copy and paste to fill in the remaining cells in the column.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</si>
</sst>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Arial"/>
      <family val="2"/>
    </font>
    <font>
      <sz val="12"/>
      <color theme="1"/>
      <name val="Arial"/>
      <family val="2"/>
    </font>
    <font>
      <sz val="12"/>
      <color theme="0" tint="-4.9989318521683403E-2"/>
      <name val="Arial"/>
      <family val="2"/>
    </font>
    <font>
      <b/>
      <sz val="22"/>
      <color theme="0" tint="-4.9989318521683403E-2"/>
      <name val="Arial"/>
      <family val="2"/>
    </font>
    <font>
      <b/>
      <u/>
      <sz val="11"/>
      <color theme="1"/>
      <name val="Arial"/>
      <family val="2"/>
    </font>
    <font>
      <sz val="12"/>
      <color theme="0"/>
      <name val="Arial"/>
      <family val="2"/>
    </font>
    <font>
      <b/>
      <sz val="11"/>
      <color theme="1"/>
      <name val="Arial"/>
      <family val="2"/>
    </font>
    <font>
      <b/>
      <u/>
      <sz val="11"/>
      <color rgb="FF000000"/>
      <name val="Arial"/>
      <family val="2"/>
    </font>
    <font>
      <sz val="11"/>
      <color rgb="FF000000"/>
      <name val="Arial"/>
      <family val="2"/>
    </font>
    <font>
      <i/>
      <sz val="11"/>
      <color theme="1"/>
      <name val="Arial"/>
      <family val="2"/>
    </font>
    <font>
      <sz val="11"/>
      <color theme="1"/>
      <name val="Courier New"/>
      <family val="3"/>
    </font>
  </fonts>
  <fills count="6">
    <fill>
      <patternFill patternType="none"/>
    </fill>
    <fill>
      <patternFill patternType="gray125"/>
    </fill>
    <fill>
      <patternFill patternType="solid">
        <fgColor theme="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7"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7">
    <xf numFmtId="0" fontId="0" fillId="0" borderId="0" xfId="0"/>
    <xf numFmtId="0" fontId="1" fillId="2" borderId="0" xfId="0" applyFont="1" applyFill="1"/>
    <xf numFmtId="0" fontId="2" fillId="2" borderId="0" xfId="0" applyFont="1" applyFill="1"/>
    <xf numFmtId="0" fontId="4" fillId="2" borderId="0" xfId="0" applyFont="1" applyFill="1"/>
    <xf numFmtId="0" fontId="6" fillId="2" borderId="0" xfId="0" applyFont="1" applyFill="1"/>
    <xf numFmtId="0" fontId="1" fillId="0" borderId="0" xfId="0" applyFont="1" applyAlignment="1">
      <alignment wrapText="1"/>
    </xf>
    <xf numFmtId="0" fontId="5" fillId="0" borderId="0" xfId="0" applyFont="1" applyAlignment="1">
      <alignment wrapText="1"/>
    </xf>
    <xf numFmtId="0" fontId="1" fillId="5" borderId="1" xfId="0" applyFont="1" applyFill="1" applyBorder="1" applyAlignment="1">
      <alignment horizontal="left" wrapText="1"/>
    </xf>
    <xf numFmtId="0" fontId="7" fillId="0" borderId="0" xfId="0" applyFont="1" applyBorder="1" applyAlignment="1">
      <alignment horizontal="right" wrapText="1"/>
    </xf>
    <xf numFmtId="0" fontId="1" fillId="0" borderId="0" xfId="0" applyFont="1"/>
    <xf numFmtId="0" fontId="1" fillId="3" borderId="1" xfId="0" applyFont="1" applyFill="1" applyBorder="1"/>
    <xf numFmtId="0" fontId="1" fillId="3" borderId="2" xfId="0" applyFont="1" applyFill="1" applyBorder="1"/>
    <xf numFmtId="0" fontId="1" fillId="0" borderId="0" xfId="0" applyFont="1" applyFill="1" applyBorder="1"/>
    <xf numFmtId="0" fontId="1" fillId="0" borderId="0" xfId="0" applyFont="1" applyAlignment="1">
      <alignment horizontal="left"/>
    </xf>
    <xf numFmtId="0" fontId="1" fillId="3" borderId="1" xfId="0" applyFont="1" applyFill="1" applyBorder="1" applyAlignment="1">
      <alignment horizontal="left"/>
    </xf>
    <xf numFmtId="0" fontId="1" fillId="0" borderId="0" xfId="0" applyFont="1" applyFill="1" applyBorder="1" applyAlignment="1">
      <alignment horizontal="left"/>
    </xf>
    <xf numFmtId="0" fontId="5" fillId="0" borderId="1" xfId="0" applyFont="1" applyFill="1" applyBorder="1" applyAlignment="1">
      <alignment horizontal="center" vertical="center"/>
    </xf>
    <xf numFmtId="0" fontId="5" fillId="0" borderId="1" xfId="0" applyFont="1" applyBorder="1" applyAlignment="1">
      <alignment horizontal="center" vertical="center"/>
    </xf>
    <xf numFmtId="0" fontId="1" fillId="0" borderId="1" xfId="0" applyFont="1" applyFill="1" applyBorder="1" applyAlignment="1">
      <alignment horizontal="center"/>
    </xf>
    <xf numFmtId="0" fontId="5" fillId="0" borderId="1" xfId="0" applyFont="1" applyBorder="1"/>
    <xf numFmtId="0" fontId="1" fillId="5" borderId="1" xfId="0" applyFont="1" applyFill="1" applyBorder="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0" xfId="0" applyFont="1" applyBorder="1"/>
    <xf numFmtId="0" fontId="8" fillId="0" borderId="1" xfId="0" applyFont="1" applyBorder="1" applyAlignment="1">
      <alignment horizontal="center" vertical="center"/>
    </xf>
    <xf numFmtId="0" fontId="9" fillId="0" borderId="1" xfId="0" applyFont="1" applyBorder="1" applyAlignment="1">
      <alignment horizontal="center" vertical="center"/>
    </xf>
    <xf numFmtId="0" fontId="1" fillId="3" borderId="1" xfId="0" applyFont="1" applyFill="1" applyBorder="1" applyAlignment="1">
      <alignment horizontal="center"/>
    </xf>
    <xf numFmtId="0" fontId="1" fillId="0" borderId="0" xfId="0" applyFont="1" applyAlignment="1">
      <alignment horizontal="justify" vertical="center" wrapText="1"/>
    </xf>
    <xf numFmtId="0" fontId="3" fillId="2" borderId="0" xfId="0" applyFont="1" applyFill="1"/>
    <xf numFmtId="0" fontId="1" fillId="0" borderId="0" xfId="0" applyFont="1" applyAlignment="1">
      <alignment wrapText="1"/>
    </xf>
    <xf numFmtId="0" fontId="5" fillId="0" borderId="0" xfId="0" applyFont="1" applyAlignment="1">
      <alignment wrapText="1"/>
    </xf>
    <xf numFmtId="0" fontId="1" fillId="4" borderId="1" xfId="0" applyFont="1" applyFill="1" applyBorder="1" applyAlignment="1">
      <alignment horizontal="center"/>
    </xf>
    <xf numFmtId="0" fontId="1" fillId="4" borderId="1" xfId="0" applyFont="1" applyFill="1" applyBorder="1" applyAlignment="1">
      <alignment horizontal="center" wrapText="1"/>
    </xf>
    <xf numFmtId="0" fontId="1" fillId="0" borderId="0" xfId="0" applyFont="1" applyFill="1" applyBorder="1" applyAlignment="1">
      <alignment horizontal="center"/>
    </xf>
    <xf numFmtId="0" fontId="1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447675</xdr:colOff>
      <xdr:row>0</xdr:row>
      <xdr:rowOff>171450</xdr:rowOff>
    </xdr:from>
    <xdr:to>
      <xdr:col>2</xdr:col>
      <xdr:colOff>190499</xdr:colOff>
      <xdr:row>3</xdr:row>
      <xdr:rowOff>177356</xdr:rowOff>
    </xdr:to>
    <xdr:pic>
      <xdr:nvPicPr>
        <xdr:cNvPr id="2" name="Picture 1" descr="CS 105 Logo">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71450"/>
          <a:ext cx="800099" cy="739331"/>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71"/>
  <sheetViews>
    <sheetView tabSelected="1" workbookViewId="0">
      <selection activeCell="D60" sqref="D60"/>
    </sheetView>
  </sheetViews>
  <sheetFormatPr baseColWidth="10" defaultColWidth="8.83203125" defaultRowHeight="15" x14ac:dyDescent="0.2"/>
  <cols>
    <col min="1" max="1" width="3" customWidth="1"/>
    <col min="3" max="3" width="10.1640625" customWidth="1"/>
    <col min="4" max="4" width="24.5" customWidth="1"/>
    <col min="5" max="5" width="12.6640625" bestFit="1" customWidth="1"/>
    <col min="6" max="6" width="15.6640625" customWidth="1"/>
    <col min="7" max="7" width="16.5" customWidth="1"/>
    <col min="8" max="8" width="12.83203125" bestFit="1" customWidth="1"/>
    <col min="9" max="9" width="11" customWidth="1"/>
    <col min="10" max="10" width="18.5" customWidth="1"/>
    <col min="11" max="11" width="18.1640625" customWidth="1"/>
    <col min="12" max="12" width="17.6640625" customWidth="1"/>
    <col min="13" max="13" width="10.5" bestFit="1" customWidth="1"/>
    <col min="14" max="14" width="12.5" bestFit="1" customWidth="1"/>
  </cols>
  <sheetData>
    <row r="1" spans="2:17" s="2" customFormat="1" ht="16" x14ac:dyDescent="0.2"/>
    <row r="2" spans="2:17" s="2" customFormat="1" ht="16" x14ac:dyDescent="0.2"/>
    <row r="3" spans="2:17" s="2" customFormat="1" ht="28" x14ac:dyDescent="0.3">
      <c r="D3" s="3" t="s">
        <v>1</v>
      </c>
    </row>
    <row r="4" spans="2:17" s="2" customFormat="1" ht="16" x14ac:dyDescent="0.2">
      <c r="D4" s="4" t="s">
        <v>8</v>
      </c>
    </row>
    <row r="5" spans="2:17" s="2" customFormat="1" ht="16" x14ac:dyDescent="0.2">
      <c r="B5" s="1"/>
      <c r="C5" s="30"/>
      <c r="D5" s="30"/>
      <c r="E5" s="30"/>
      <c r="F5" s="30"/>
      <c r="G5" s="30"/>
      <c r="H5" s="30"/>
      <c r="I5" s="30"/>
      <c r="J5" s="30"/>
      <c r="K5" s="30"/>
      <c r="L5" s="30"/>
      <c r="M5" s="30"/>
      <c r="N5" s="30"/>
      <c r="O5" s="30"/>
      <c r="P5" s="30"/>
    </row>
    <row r="6" spans="2:17" ht="81.75" customHeight="1" x14ac:dyDescent="0.2">
      <c r="B6" s="9"/>
      <c r="C6" s="29" t="s">
        <v>33</v>
      </c>
      <c r="D6" s="29"/>
      <c r="E6" s="29"/>
      <c r="F6" s="29"/>
      <c r="G6" s="29"/>
      <c r="H6" s="29"/>
      <c r="I6" s="29"/>
      <c r="J6" s="29"/>
      <c r="K6" s="29"/>
      <c r="L6" s="29"/>
      <c r="M6" s="29"/>
      <c r="N6" s="29"/>
      <c r="O6" s="29"/>
      <c r="P6" s="29"/>
      <c r="Q6" s="9"/>
    </row>
    <row r="7" spans="2:17" ht="15" customHeight="1" x14ac:dyDescent="0.2">
      <c r="B7" s="9"/>
      <c r="C7" s="5"/>
      <c r="D7" s="5"/>
      <c r="E7" s="5"/>
      <c r="F7" s="5"/>
      <c r="G7" s="5"/>
      <c r="H7" s="5"/>
      <c r="I7" s="5"/>
      <c r="J7" s="5"/>
      <c r="K7" s="5"/>
      <c r="L7" s="5"/>
      <c r="M7" s="5"/>
      <c r="N7" s="5"/>
      <c r="O7" s="5"/>
      <c r="P7" s="5"/>
      <c r="Q7" s="9"/>
    </row>
    <row r="8" spans="2:17" ht="15" customHeight="1" x14ac:dyDescent="0.2">
      <c r="B8" s="9"/>
      <c r="C8" s="34" t="s">
        <v>28</v>
      </c>
      <c r="D8" s="34"/>
      <c r="E8" s="34"/>
      <c r="F8" s="34"/>
      <c r="G8" s="34"/>
      <c r="H8" s="34"/>
      <c r="I8" s="34"/>
      <c r="J8" s="34"/>
      <c r="K8" s="34"/>
      <c r="L8" s="5"/>
      <c r="M8" s="5"/>
      <c r="N8" s="5"/>
      <c r="O8" s="5"/>
      <c r="P8" s="5"/>
      <c r="Q8" s="9"/>
    </row>
    <row r="9" spans="2:17" ht="12.75" customHeight="1" x14ac:dyDescent="0.2">
      <c r="B9" s="9"/>
      <c r="C9" s="9"/>
      <c r="D9" s="9"/>
      <c r="E9" s="9"/>
      <c r="F9" s="9"/>
      <c r="G9" s="9"/>
      <c r="H9" s="9"/>
      <c r="I9" s="9"/>
      <c r="J9" s="9"/>
      <c r="K9" s="9"/>
      <c r="L9" s="9"/>
      <c r="M9" s="9"/>
      <c r="N9" s="9"/>
      <c r="O9" s="9"/>
      <c r="P9" s="9"/>
      <c r="Q9" s="9"/>
    </row>
    <row r="10" spans="2:17" ht="21" customHeight="1" x14ac:dyDescent="0.2">
      <c r="B10" s="31" t="s">
        <v>17</v>
      </c>
      <c r="C10" s="31"/>
      <c r="D10" s="31"/>
      <c r="E10" s="31"/>
      <c r="F10" s="31"/>
      <c r="G10" s="31"/>
      <c r="H10" s="31"/>
      <c r="I10" s="31"/>
      <c r="J10" s="31"/>
      <c r="K10" s="31"/>
      <c r="L10" s="31"/>
      <c r="M10" s="31"/>
      <c r="N10" s="31"/>
      <c r="O10" s="31"/>
      <c r="P10" s="31"/>
      <c r="Q10" s="9"/>
    </row>
    <row r="11" spans="2:17" x14ac:dyDescent="0.2">
      <c r="B11" s="9"/>
      <c r="C11" s="9" t="s">
        <v>0</v>
      </c>
      <c r="D11" s="10">
        <f>SUM(L64:L171)</f>
        <v>1069</v>
      </c>
      <c r="E11" s="9"/>
      <c r="F11" s="9"/>
      <c r="G11" s="9"/>
      <c r="H11" s="9"/>
      <c r="I11" s="9"/>
      <c r="J11" s="9"/>
      <c r="K11" s="9"/>
      <c r="L11" s="9"/>
      <c r="M11" s="9"/>
      <c r="N11" s="9"/>
      <c r="O11" s="9"/>
      <c r="P11" s="9"/>
      <c r="Q11" s="9"/>
    </row>
    <row r="12" spans="2:17" ht="13.5" customHeight="1" x14ac:dyDescent="0.2">
      <c r="B12" s="5"/>
      <c r="C12" s="5"/>
      <c r="D12" s="5"/>
      <c r="E12" s="5"/>
      <c r="F12" s="5"/>
      <c r="G12" s="5"/>
      <c r="H12" s="5"/>
      <c r="I12" s="5"/>
      <c r="J12" s="5"/>
      <c r="K12" s="5"/>
      <c r="L12" s="5"/>
      <c r="M12" s="5"/>
      <c r="N12" s="5"/>
      <c r="O12" s="5"/>
      <c r="P12" s="5"/>
      <c r="Q12" s="9"/>
    </row>
    <row r="13" spans="2:17" ht="18.75" customHeight="1" x14ac:dyDescent="0.2">
      <c r="B13" s="31" t="s">
        <v>18</v>
      </c>
      <c r="C13" s="31"/>
      <c r="D13" s="31"/>
      <c r="E13" s="31"/>
      <c r="F13" s="31"/>
      <c r="G13" s="31"/>
      <c r="H13" s="31"/>
      <c r="I13" s="31"/>
      <c r="J13" s="31"/>
      <c r="K13" s="31"/>
      <c r="L13" s="31"/>
      <c r="M13" s="31"/>
      <c r="N13" s="31"/>
      <c r="O13" s="31"/>
      <c r="P13" s="31"/>
      <c r="Q13" s="9"/>
    </row>
    <row r="14" spans="2:17" ht="18.75" customHeight="1" x14ac:dyDescent="0.2">
      <c r="B14" s="5"/>
      <c r="C14" s="8" t="s">
        <v>19</v>
      </c>
      <c r="D14" s="7">
        <v>2006</v>
      </c>
      <c r="E14" s="5"/>
      <c r="F14" s="5"/>
      <c r="G14" s="5"/>
      <c r="H14" s="5"/>
      <c r="I14" s="5"/>
      <c r="J14" s="5"/>
      <c r="K14" s="5"/>
      <c r="L14" s="5"/>
      <c r="M14" s="5"/>
      <c r="N14" s="5"/>
      <c r="O14" s="5"/>
      <c r="P14" s="5"/>
      <c r="Q14" s="9"/>
    </row>
    <row r="15" spans="2:17" x14ac:dyDescent="0.2">
      <c r="B15" s="9"/>
      <c r="C15" s="9" t="s">
        <v>0</v>
      </c>
      <c r="D15" s="11">
        <f>SUMIF(B64:B171,D14,L64:L171)</f>
        <v>109</v>
      </c>
      <c r="E15" s="9"/>
      <c r="F15" s="9"/>
      <c r="G15" s="9"/>
      <c r="H15" s="9"/>
      <c r="I15" s="9"/>
      <c r="J15" s="9"/>
      <c r="K15" s="9"/>
      <c r="L15" s="9"/>
      <c r="M15" s="9"/>
      <c r="N15" s="9"/>
      <c r="O15" s="9"/>
      <c r="P15" s="9"/>
      <c r="Q15" s="9"/>
    </row>
    <row r="16" spans="2:17" x14ac:dyDescent="0.2">
      <c r="B16" s="9"/>
      <c r="C16" s="9"/>
      <c r="D16" s="9"/>
      <c r="E16" s="9"/>
      <c r="F16" s="9"/>
      <c r="G16" s="9"/>
      <c r="H16" s="9"/>
      <c r="I16" s="9"/>
      <c r="J16" s="9"/>
      <c r="K16" s="9"/>
      <c r="L16" s="9"/>
      <c r="M16" s="9"/>
      <c r="N16" s="9"/>
      <c r="O16" s="9"/>
      <c r="P16" s="9"/>
      <c r="Q16" s="9"/>
    </row>
    <row r="17" spans="2:17" ht="99" customHeight="1" x14ac:dyDescent="0.2">
      <c r="B17" s="29" t="s">
        <v>34</v>
      </c>
      <c r="C17" s="29"/>
      <c r="D17" s="29"/>
      <c r="E17" s="29"/>
      <c r="F17" s="29"/>
      <c r="G17" s="29"/>
      <c r="H17" s="29"/>
      <c r="I17" s="29"/>
      <c r="J17" s="29"/>
      <c r="K17" s="29"/>
      <c r="L17" s="29"/>
      <c r="M17" s="29"/>
      <c r="N17" s="29"/>
      <c r="O17" s="29"/>
      <c r="P17" s="29"/>
      <c r="Q17" s="9"/>
    </row>
    <row r="18" spans="2:17" x14ac:dyDescent="0.2">
      <c r="B18" s="5"/>
      <c r="C18" s="8" t="s">
        <v>19</v>
      </c>
      <c r="D18" s="7">
        <v>2008</v>
      </c>
      <c r="E18" s="8" t="s">
        <v>20</v>
      </c>
      <c r="F18" s="7">
        <v>70</v>
      </c>
      <c r="G18" s="5"/>
      <c r="H18" s="5"/>
      <c r="I18" s="5"/>
      <c r="J18" s="5"/>
      <c r="K18" s="5"/>
      <c r="L18" s="5"/>
      <c r="M18" s="5"/>
      <c r="N18" s="5"/>
      <c r="O18" s="5"/>
      <c r="P18" s="5"/>
      <c r="Q18" s="9"/>
    </row>
    <row r="19" spans="2:17" x14ac:dyDescent="0.2">
      <c r="B19" s="9"/>
      <c r="C19" s="9" t="s">
        <v>0</v>
      </c>
      <c r="D19" s="11">
        <f>COUNTIF(H64:H171,"&lt;"&amp;F18)+COUNTIF(B64:B171,"2008")</f>
        <v>91</v>
      </c>
      <c r="E19" s="9"/>
      <c r="F19" s="9"/>
      <c r="G19" s="9"/>
      <c r="H19" s="9"/>
      <c r="I19" s="9"/>
      <c r="J19" s="9"/>
      <c r="K19" s="9"/>
      <c r="L19" s="9"/>
      <c r="M19" s="9"/>
      <c r="N19" s="9"/>
      <c r="O19" s="9"/>
      <c r="P19" s="9"/>
      <c r="Q19" s="9"/>
    </row>
    <row r="20" spans="2:17" x14ac:dyDescent="0.2">
      <c r="B20" s="9"/>
      <c r="C20" s="9"/>
      <c r="D20" s="12"/>
      <c r="E20" s="9"/>
      <c r="F20" s="9"/>
      <c r="G20" s="9"/>
      <c r="H20" s="9"/>
      <c r="I20" s="9"/>
      <c r="J20" s="9"/>
      <c r="K20" s="9"/>
      <c r="L20" s="9"/>
      <c r="M20" s="9"/>
      <c r="N20" s="9"/>
      <c r="O20" s="9"/>
      <c r="P20" s="9"/>
      <c r="Q20" s="9"/>
    </row>
    <row r="21" spans="2:17" x14ac:dyDescent="0.2">
      <c r="B21" s="32" t="s">
        <v>35</v>
      </c>
      <c r="C21" s="31"/>
      <c r="D21" s="31"/>
      <c r="E21" s="31"/>
      <c r="F21" s="31"/>
      <c r="G21" s="31"/>
      <c r="H21" s="31"/>
      <c r="I21" s="31"/>
      <c r="J21" s="31"/>
      <c r="K21" s="31"/>
      <c r="L21" s="31"/>
      <c r="M21" s="31"/>
      <c r="N21" s="31"/>
      <c r="O21" s="31"/>
      <c r="P21" s="31"/>
      <c r="Q21" s="9"/>
    </row>
    <row r="22" spans="2:17" x14ac:dyDescent="0.2">
      <c r="B22" s="9"/>
      <c r="C22" s="13" t="s">
        <v>0</v>
      </c>
      <c r="D22" s="14">
        <f>COUNTIF(K64:K171,"&gt;0")</f>
        <v>35</v>
      </c>
      <c r="E22" s="9"/>
      <c r="F22" s="9"/>
      <c r="G22" s="9"/>
      <c r="H22" s="9"/>
      <c r="I22" s="9"/>
      <c r="J22" s="9"/>
      <c r="K22" s="9"/>
      <c r="L22" s="9"/>
      <c r="M22" s="9"/>
      <c r="N22" s="9"/>
      <c r="O22" s="9"/>
      <c r="P22" s="9"/>
      <c r="Q22" s="9"/>
    </row>
    <row r="23" spans="2:17" x14ac:dyDescent="0.2">
      <c r="B23" s="9"/>
      <c r="C23" s="9"/>
      <c r="D23" s="9"/>
      <c r="E23" s="9"/>
      <c r="F23" s="9"/>
      <c r="G23" s="9"/>
      <c r="H23" s="9"/>
      <c r="I23" s="9"/>
      <c r="J23" s="9"/>
      <c r="K23" s="9"/>
      <c r="L23" s="9"/>
      <c r="M23" s="9"/>
      <c r="N23" s="9"/>
      <c r="O23" s="9"/>
      <c r="P23" s="9"/>
      <c r="Q23" s="9"/>
    </row>
    <row r="24" spans="2:17" ht="15.75" customHeight="1" x14ac:dyDescent="0.2">
      <c r="B24" s="32" t="s">
        <v>21</v>
      </c>
      <c r="C24" s="31"/>
      <c r="D24" s="31"/>
      <c r="E24" s="31"/>
      <c r="F24" s="31"/>
      <c r="G24" s="31"/>
      <c r="H24" s="31"/>
      <c r="I24" s="31"/>
      <c r="J24" s="31"/>
      <c r="K24" s="31"/>
      <c r="L24" s="31"/>
      <c r="M24" s="31"/>
      <c r="N24" s="31"/>
      <c r="O24" s="31"/>
      <c r="P24" s="31"/>
      <c r="Q24" s="9"/>
    </row>
    <row r="25" spans="2:17" x14ac:dyDescent="0.2">
      <c r="B25" s="9"/>
      <c r="C25" s="15" t="s">
        <v>0</v>
      </c>
      <c r="D25" s="10">
        <f>MAX(J64:J171)</f>
        <v>3.3</v>
      </c>
      <c r="E25" s="9"/>
      <c r="F25" s="9"/>
      <c r="G25" s="9"/>
      <c r="H25" s="9"/>
      <c r="I25" s="9"/>
      <c r="J25" s="9"/>
      <c r="K25" s="9"/>
      <c r="L25" s="9"/>
      <c r="M25" s="9"/>
      <c r="N25" s="9"/>
      <c r="O25" s="9"/>
      <c r="P25" s="9"/>
      <c r="Q25" s="9"/>
    </row>
    <row r="26" spans="2:17" x14ac:dyDescent="0.2">
      <c r="B26" s="9"/>
      <c r="C26" s="9"/>
      <c r="D26" s="9"/>
      <c r="E26" s="9"/>
      <c r="F26" s="9"/>
      <c r="G26" s="9"/>
      <c r="H26" s="9"/>
      <c r="I26" s="9"/>
      <c r="J26" s="9"/>
      <c r="K26" s="9"/>
      <c r="L26" s="9"/>
      <c r="M26" s="9"/>
      <c r="N26" s="9"/>
      <c r="O26" s="9"/>
      <c r="P26" s="9"/>
      <c r="Q26" s="9"/>
    </row>
    <row r="27" spans="2:17" x14ac:dyDescent="0.2">
      <c r="B27" s="32" t="s">
        <v>22</v>
      </c>
      <c r="C27" s="31"/>
      <c r="D27" s="31"/>
      <c r="E27" s="31"/>
      <c r="F27" s="31"/>
      <c r="G27" s="31"/>
      <c r="H27" s="31"/>
      <c r="I27" s="31"/>
      <c r="J27" s="31"/>
      <c r="K27" s="31"/>
      <c r="L27" s="31"/>
      <c r="M27" s="31"/>
      <c r="N27" s="31"/>
      <c r="O27" s="31"/>
      <c r="P27" s="31"/>
      <c r="Q27" s="9"/>
    </row>
    <row r="28" spans="2:17" x14ac:dyDescent="0.2">
      <c r="B28" s="9"/>
      <c r="C28" s="15" t="s">
        <v>0</v>
      </c>
      <c r="D28" s="10">
        <f>MIN(G64:G171)</f>
        <v>9.9</v>
      </c>
      <c r="E28" s="9"/>
      <c r="F28" s="9"/>
      <c r="G28" s="9"/>
      <c r="H28" s="9"/>
      <c r="I28" s="9"/>
      <c r="J28" s="9"/>
      <c r="K28" s="9"/>
      <c r="L28" s="9"/>
      <c r="M28" s="9"/>
      <c r="N28" s="9"/>
      <c r="O28" s="9"/>
      <c r="P28" s="9"/>
      <c r="Q28" s="9"/>
    </row>
    <row r="29" spans="2:17" x14ac:dyDescent="0.2">
      <c r="B29" s="9"/>
      <c r="C29" s="9"/>
      <c r="D29" s="9"/>
      <c r="E29" s="9"/>
      <c r="F29" s="9"/>
      <c r="G29" s="9"/>
      <c r="H29" s="9"/>
      <c r="I29" s="9"/>
      <c r="J29" s="9"/>
      <c r="K29" s="9"/>
      <c r="L29" s="9"/>
      <c r="M29" s="9"/>
      <c r="N29" s="9"/>
      <c r="O29" s="9"/>
      <c r="P29" s="9"/>
      <c r="Q29" s="9"/>
    </row>
    <row r="30" spans="2:17" ht="30" customHeight="1" x14ac:dyDescent="0.2">
      <c r="B30" s="32" t="s">
        <v>23</v>
      </c>
      <c r="C30" s="31"/>
      <c r="D30" s="31"/>
      <c r="E30" s="31"/>
      <c r="F30" s="31"/>
      <c r="G30" s="31"/>
      <c r="H30" s="31"/>
      <c r="I30" s="31"/>
      <c r="J30" s="31"/>
      <c r="K30" s="31"/>
      <c r="L30" s="31"/>
      <c r="M30" s="31"/>
      <c r="N30" s="31"/>
      <c r="O30" s="31"/>
      <c r="P30" s="31"/>
      <c r="Q30" s="9"/>
    </row>
    <row r="31" spans="2:17" x14ac:dyDescent="0.2">
      <c r="B31" s="9"/>
      <c r="C31" s="16" t="s">
        <v>2</v>
      </c>
      <c r="D31" s="17" t="s">
        <v>29</v>
      </c>
      <c r="E31" s="9"/>
      <c r="F31" s="9"/>
      <c r="G31" s="9"/>
      <c r="H31" s="9"/>
      <c r="I31" s="9"/>
      <c r="J31" s="9"/>
      <c r="K31" s="9"/>
      <c r="L31" s="9"/>
      <c r="M31" s="9"/>
      <c r="N31" s="9"/>
      <c r="O31" s="9"/>
      <c r="P31" s="9"/>
      <c r="Q31" s="9"/>
    </row>
    <row r="32" spans="2:17" ht="15" customHeight="1" x14ac:dyDescent="0.2">
      <c r="B32" s="9"/>
      <c r="C32" s="18">
        <v>2005</v>
      </c>
      <c r="D32" s="10">
        <f ca="1">SUMIF(B64:B171,C32,I64)/(COUNTIF(B64:B171,C32))</f>
        <v>1.9083333333333332</v>
      </c>
      <c r="E32" s="9"/>
      <c r="F32" s="9"/>
      <c r="G32" s="9"/>
      <c r="H32" s="9"/>
      <c r="I32" s="9"/>
      <c r="J32" s="9"/>
      <c r="K32" s="9"/>
      <c r="L32" s="9"/>
      <c r="M32" s="9"/>
      <c r="N32" s="9"/>
      <c r="O32" s="9"/>
      <c r="P32" s="9"/>
      <c r="Q32" s="9"/>
    </row>
    <row r="33" spans="2:17" x14ac:dyDescent="0.2">
      <c r="B33" s="9"/>
      <c r="C33" s="18">
        <v>2006</v>
      </c>
      <c r="D33" s="10">
        <f t="shared" ref="D33:D40" ca="1" si="0">SUMIF(B65:B172,C33,I65)/(COUNTIF(B65:B172,C33))</f>
        <v>0.27500000000000002</v>
      </c>
      <c r="E33" s="9"/>
      <c r="F33" s="9"/>
      <c r="G33" s="9"/>
      <c r="H33" s="9"/>
      <c r="I33" s="9"/>
      <c r="J33" s="9"/>
      <c r="K33" s="9"/>
      <c r="L33" s="9"/>
      <c r="M33" s="9"/>
      <c r="N33" s="9"/>
      <c r="O33" s="9"/>
      <c r="P33" s="9"/>
      <c r="Q33" s="9"/>
    </row>
    <row r="34" spans="2:17" x14ac:dyDescent="0.2">
      <c r="B34" s="9"/>
      <c r="C34" s="18">
        <v>2007</v>
      </c>
      <c r="D34" s="10">
        <f t="shared" ca="1" si="0"/>
        <v>2.6416666666666666</v>
      </c>
      <c r="E34" s="9"/>
      <c r="F34" s="9"/>
      <c r="G34" s="9"/>
      <c r="H34" s="9"/>
      <c r="I34" s="9"/>
      <c r="J34" s="9"/>
      <c r="K34" s="9"/>
      <c r="L34" s="9"/>
      <c r="M34" s="9"/>
      <c r="N34" s="9"/>
      <c r="O34" s="9"/>
      <c r="P34" s="9"/>
      <c r="Q34" s="9"/>
    </row>
    <row r="35" spans="2:17" x14ac:dyDescent="0.2">
      <c r="B35" s="9"/>
      <c r="C35" s="18">
        <v>2008</v>
      </c>
      <c r="D35" s="10">
        <f t="shared" ca="1" si="0"/>
        <v>2.0916666666666663</v>
      </c>
      <c r="E35" s="9"/>
      <c r="F35" s="9"/>
      <c r="G35" s="9"/>
      <c r="H35" s="9"/>
      <c r="I35" s="9"/>
      <c r="J35" s="9"/>
      <c r="K35" s="9"/>
      <c r="L35" s="9"/>
      <c r="M35" s="9"/>
      <c r="N35" s="9"/>
      <c r="O35" s="9"/>
      <c r="P35" s="9"/>
      <c r="Q35" s="9"/>
    </row>
    <row r="36" spans="2:17" x14ac:dyDescent="0.2">
      <c r="B36" s="9"/>
      <c r="C36" s="18">
        <v>2009</v>
      </c>
      <c r="D36" s="10">
        <f t="shared" ca="1" si="0"/>
        <v>1.6166666666666665</v>
      </c>
      <c r="E36" s="9"/>
      <c r="F36" s="9"/>
      <c r="G36" s="9"/>
      <c r="H36" s="9"/>
      <c r="I36" s="9"/>
      <c r="J36" s="9"/>
      <c r="K36" s="9"/>
      <c r="L36" s="9"/>
      <c r="M36" s="9"/>
      <c r="N36" s="9"/>
      <c r="O36" s="9"/>
      <c r="P36" s="9"/>
      <c r="Q36" s="9"/>
    </row>
    <row r="37" spans="2:17" x14ac:dyDescent="0.2">
      <c r="B37" s="9"/>
      <c r="C37" s="18">
        <v>2010</v>
      </c>
      <c r="D37" s="10">
        <f t="shared" ca="1" si="0"/>
        <v>3.3833333333333329</v>
      </c>
      <c r="E37" s="9"/>
      <c r="F37" s="9"/>
      <c r="G37" s="9"/>
      <c r="H37" s="9"/>
      <c r="I37" s="9"/>
      <c r="J37" s="9"/>
      <c r="K37" s="9"/>
      <c r="L37" s="9"/>
      <c r="M37" s="9"/>
      <c r="N37" s="9"/>
      <c r="O37" s="9"/>
      <c r="P37" s="9"/>
      <c r="Q37" s="9"/>
    </row>
    <row r="38" spans="2:17" x14ac:dyDescent="0.2">
      <c r="B38" s="9"/>
      <c r="C38" s="18">
        <v>2011</v>
      </c>
      <c r="D38" s="10">
        <f t="shared" ca="1" si="0"/>
        <v>1.9083333333333332</v>
      </c>
      <c r="E38" s="9"/>
      <c r="F38" s="9"/>
      <c r="G38" s="9"/>
      <c r="H38" s="9"/>
      <c r="I38" s="9"/>
      <c r="J38" s="9"/>
      <c r="K38" s="9"/>
      <c r="L38" s="9"/>
      <c r="M38" s="9"/>
      <c r="N38" s="9"/>
      <c r="O38" s="9"/>
      <c r="P38" s="9"/>
      <c r="Q38" s="9"/>
    </row>
    <row r="39" spans="2:17" x14ac:dyDescent="0.2">
      <c r="B39" s="9"/>
      <c r="C39" s="18">
        <v>2012</v>
      </c>
      <c r="D39" s="10">
        <f t="shared" ca="1" si="0"/>
        <v>0.84166666666666667</v>
      </c>
      <c r="E39" s="9"/>
      <c r="F39" s="9"/>
      <c r="G39" s="9"/>
      <c r="H39" s="9"/>
      <c r="I39" s="9"/>
      <c r="J39" s="9"/>
      <c r="K39" s="9"/>
      <c r="L39" s="9"/>
      <c r="M39" s="9"/>
      <c r="N39" s="9"/>
      <c r="O39" s="9"/>
      <c r="P39" s="9"/>
      <c r="Q39" s="9"/>
    </row>
    <row r="40" spans="2:17" x14ac:dyDescent="0.2">
      <c r="B40" s="9"/>
      <c r="C40" s="18">
        <v>2013</v>
      </c>
      <c r="D40" s="10">
        <f t="shared" ca="1" si="0"/>
        <v>2.7333333333333329</v>
      </c>
      <c r="E40" s="9"/>
      <c r="F40" s="9"/>
      <c r="G40" s="9"/>
      <c r="H40" s="9"/>
      <c r="I40" s="9"/>
      <c r="J40" s="9"/>
      <c r="K40" s="9"/>
      <c r="L40" s="9"/>
      <c r="M40" s="9"/>
      <c r="N40" s="9"/>
      <c r="O40" s="9"/>
      <c r="P40" s="9"/>
      <c r="Q40" s="9"/>
    </row>
    <row r="41" spans="2:17" x14ac:dyDescent="0.2">
      <c r="B41" s="9"/>
      <c r="C41" s="15"/>
      <c r="D41" s="9"/>
      <c r="E41" s="9"/>
      <c r="F41" s="9"/>
      <c r="G41" s="9"/>
      <c r="H41" s="9"/>
      <c r="I41" s="9"/>
      <c r="J41" s="9"/>
      <c r="K41" s="9"/>
      <c r="L41" s="9"/>
      <c r="M41" s="9"/>
      <c r="N41" s="9"/>
      <c r="O41" s="9"/>
      <c r="P41" s="9"/>
      <c r="Q41" s="9"/>
    </row>
    <row r="42" spans="2:17" x14ac:dyDescent="0.2">
      <c r="B42" s="9"/>
      <c r="C42" s="33" t="s">
        <v>27</v>
      </c>
      <c r="D42" s="33"/>
      <c r="E42" s="33"/>
      <c r="F42" s="33"/>
      <c r="G42" s="33"/>
      <c r="H42" s="33"/>
      <c r="I42" s="33"/>
      <c r="J42" s="9"/>
      <c r="K42" s="9"/>
      <c r="L42" s="9"/>
      <c r="M42" s="9"/>
      <c r="N42" s="9"/>
      <c r="O42" s="9"/>
      <c r="P42" s="9"/>
      <c r="Q42" s="9"/>
    </row>
    <row r="43" spans="2:17" x14ac:dyDescent="0.2">
      <c r="B43" s="9"/>
      <c r="C43" s="15"/>
      <c r="D43" s="9"/>
      <c r="E43" s="9"/>
      <c r="F43" s="9"/>
      <c r="G43" s="9"/>
      <c r="H43" s="9"/>
      <c r="I43" s="9"/>
      <c r="J43" s="9"/>
      <c r="K43" s="9"/>
      <c r="L43" s="9"/>
      <c r="M43" s="9"/>
      <c r="N43" s="9"/>
      <c r="O43" s="9"/>
      <c r="P43" s="9"/>
      <c r="Q43" s="9"/>
    </row>
    <row r="44" spans="2:17" x14ac:dyDescent="0.2">
      <c r="B44" s="32" t="s">
        <v>24</v>
      </c>
      <c r="C44" s="31"/>
      <c r="D44" s="31"/>
      <c r="E44" s="31"/>
      <c r="F44" s="31"/>
      <c r="G44" s="31"/>
      <c r="H44" s="31"/>
      <c r="I44" s="31"/>
      <c r="J44" s="31"/>
      <c r="K44" s="31"/>
      <c r="L44" s="31"/>
      <c r="M44" s="31"/>
      <c r="N44" s="31"/>
      <c r="O44" s="31"/>
      <c r="P44" s="31"/>
      <c r="Q44" s="9"/>
    </row>
    <row r="45" spans="2:17" x14ac:dyDescent="0.2">
      <c r="B45" s="9"/>
      <c r="C45" s="15" t="s">
        <v>0</v>
      </c>
      <c r="D45" s="10">
        <f ca="1">MIN(D32:D40)</f>
        <v>0.27500000000000002</v>
      </c>
      <c r="E45" s="9"/>
      <c r="F45" s="9"/>
      <c r="G45" s="9"/>
      <c r="H45" s="9"/>
      <c r="I45" s="9"/>
      <c r="J45" s="9"/>
      <c r="K45" s="9"/>
      <c r="L45" s="9"/>
      <c r="M45" s="9"/>
      <c r="N45" s="9"/>
      <c r="O45" s="9"/>
      <c r="P45" s="9"/>
      <c r="Q45" s="9"/>
    </row>
    <row r="46" spans="2:17" x14ac:dyDescent="0.2">
      <c r="B46" s="9"/>
      <c r="C46" s="15"/>
      <c r="D46" s="9"/>
      <c r="E46" s="9"/>
      <c r="F46" s="9"/>
      <c r="G46" s="9"/>
      <c r="H46" s="9"/>
      <c r="I46" s="9"/>
      <c r="J46" s="9"/>
      <c r="K46" s="9"/>
      <c r="L46" s="9"/>
      <c r="M46" s="9"/>
      <c r="N46" s="9"/>
      <c r="O46" s="9"/>
      <c r="P46" s="9"/>
      <c r="Q46" s="9"/>
    </row>
    <row r="47" spans="2:17" x14ac:dyDescent="0.2">
      <c r="B47" s="32" t="s">
        <v>32</v>
      </c>
      <c r="C47" s="31"/>
      <c r="D47" s="31"/>
      <c r="E47" s="31"/>
      <c r="F47" s="31"/>
      <c r="G47" s="31"/>
      <c r="H47" s="31"/>
      <c r="I47" s="31"/>
      <c r="J47" s="31"/>
      <c r="K47" s="31"/>
      <c r="L47" s="31"/>
      <c r="M47" s="31"/>
      <c r="N47" s="31"/>
      <c r="O47" s="31"/>
      <c r="P47" s="31"/>
      <c r="Q47" s="9"/>
    </row>
    <row r="48" spans="2:17" x14ac:dyDescent="0.2">
      <c r="B48" s="9"/>
      <c r="C48" s="15" t="s">
        <v>0</v>
      </c>
      <c r="D48" s="10">
        <f ca="1">SUMIF(D32:D40,D45,C32:C40)</f>
        <v>2006</v>
      </c>
      <c r="E48" s="9"/>
      <c r="F48" s="9"/>
      <c r="G48" s="9"/>
      <c r="H48" s="9"/>
      <c r="I48" s="9"/>
      <c r="J48" s="9"/>
      <c r="K48" s="9"/>
      <c r="L48" s="9"/>
      <c r="M48" s="9"/>
      <c r="N48" s="9"/>
      <c r="O48" s="9"/>
      <c r="P48" s="9"/>
      <c r="Q48" s="9"/>
    </row>
    <row r="49" spans="2:17" x14ac:dyDescent="0.2">
      <c r="B49" s="9"/>
      <c r="C49" s="15"/>
      <c r="D49" s="9"/>
      <c r="E49" s="9"/>
      <c r="F49" s="9"/>
      <c r="G49" s="9"/>
      <c r="H49" s="9"/>
      <c r="I49" s="9"/>
      <c r="J49" s="9"/>
      <c r="K49" s="9"/>
      <c r="L49" s="9"/>
      <c r="M49" s="9"/>
      <c r="N49" s="9"/>
      <c r="O49" s="9"/>
      <c r="P49" s="9"/>
      <c r="Q49" s="9"/>
    </row>
    <row r="50" spans="2:17" x14ac:dyDescent="0.2">
      <c r="B50" s="9"/>
      <c r="C50" s="33" t="s">
        <v>26</v>
      </c>
      <c r="D50" s="33"/>
      <c r="E50" s="33"/>
      <c r="F50" s="33"/>
      <c r="G50" s="33"/>
      <c r="H50" s="33"/>
      <c r="I50" s="9"/>
      <c r="J50" s="9"/>
      <c r="K50" s="9"/>
      <c r="L50" s="9"/>
      <c r="M50" s="9"/>
      <c r="N50" s="9"/>
      <c r="O50" s="9"/>
      <c r="P50" s="9"/>
      <c r="Q50" s="9"/>
    </row>
    <row r="51" spans="2:17" x14ac:dyDescent="0.2">
      <c r="B51" s="9"/>
      <c r="C51" s="15"/>
      <c r="D51" s="9"/>
      <c r="E51" s="9"/>
      <c r="F51" s="9"/>
      <c r="G51" s="9"/>
      <c r="H51" s="9"/>
      <c r="I51" s="9"/>
      <c r="J51" s="9"/>
      <c r="K51" s="9"/>
      <c r="L51" s="9"/>
      <c r="M51" s="9"/>
      <c r="N51" s="9"/>
      <c r="O51" s="9"/>
      <c r="P51" s="9"/>
      <c r="Q51" s="9"/>
    </row>
    <row r="52" spans="2:17" x14ac:dyDescent="0.2">
      <c r="B52" s="32" t="s">
        <v>36</v>
      </c>
      <c r="C52" s="31"/>
      <c r="D52" s="31"/>
      <c r="E52" s="31"/>
      <c r="F52" s="31"/>
      <c r="G52" s="31"/>
      <c r="H52" s="31"/>
      <c r="I52" s="31"/>
      <c r="J52" s="31"/>
      <c r="K52" s="31"/>
      <c r="L52" s="31"/>
      <c r="M52" s="31"/>
      <c r="N52" s="31"/>
      <c r="O52" s="31"/>
      <c r="P52" s="31"/>
      <c r="Q52" s="9"/>
    </row>
    <row r="53" spans="2:17" ht="15" customHeight="1" x14ac:dyDescent="0.2">
      <c r="B53" s="6"/>
      <c r="C53" s="5"/>
      <c r="D53" s="36" t="s">
        <v>25</v>
      </c>
      <c r="E53" s="36"/>
      <c r="F53" s="36"/>
      <c r="G53" s="36"/>
      <c r="H53" s="36"/>
      <c r="I53" s="36"/>
      <c r="J53" s="36"/>
      <c r="K53" s="36"/>
      <c r="L53" s="5"/>
      <c r="M53" s="5"/>
      <c r="N53" s="5"/>
      <c r="O53" s="5"/>
      <c r="P53" s="5"/>
      <c r="Q53" s="9"/>
    </row>
    <row r="54" spans="2:17" x14ac:dyDescent="0.2">
      <c r="B54" s="9"/>
      <c r="C54" s="35" t="s">
        <v>37</v>
      </c>
      <c r="D54" s="35"/>
      <c r="E54" s="35"/>
      <c r="F54" s="35"/>
      <c r="G54" s="35"/>
      <c r="H54" s="35"/>
      <c r="I54" s="35"/>
      <c r="J54" s="35"/>
      <c r="K54" s="35"/>
      <c r="L54" s="35"/>
      <c r="M54" s="35"/>
      <c r="N54" s="35"/>
      <c r="O54" s="35"/>
      <c r="P54" s="35"/>
      <c r="Q54" s="35"/>
    </row>
    <row r="55" spans="2:17" x14ac:dyDescent="0.2">
      <c r="B55" s="9"/>
      <c r="C55" s="15"/>
      <c r="D55" s="9"/>
      <c r="E55" s="9"/>
      <c r="F55" s="9"/>
      <c r="G55" s="9"/>
      <c r="H55" s="9"/>
      <c r="I55" s="9"/>
      <c r="J55" s="9"/>
      <c r="K55" s="9"/>
      <c r="L55" s="9"/>
      <c r="M55" s="9"/>
      <c r="N55" s="9"/>
      <c r="O55" s="9"/>
      <c r="P55" s="9"/>
      <c r="Q55" s="9"/>
    </row>
    <row r="56" spans="2:17" x14ac:dyDescent="0.2">
      <c r="B56" s="32" t="s">
        <v>31</v>
      </c>
      <c r="C56" s="31"/>
      <c r="D56" s="31"/>
      <c r="E56" s="31"/>
      <c r="F56" s="31"/>
      <c r="G56" s="31"/>
      <c r="H56" s="31"/>
      <c r="I56" s="31"/>
      <c r="J56" s="31"/>
      <c r="K56" s="31"/>
      <c r="L56" s="31"/>
      <c r="M56" s="31"/>
      <c r="N56" s="31"/>
      <c r="O56" s="31"/>
      <c r="P56" s="31"/>
      <c r="Q56" s="9"/>
    </row>
    <row r="57" spans="2:17" x14ac:dyDescent="0.2">
      <c r="B57" s="9"/>
      <c r="C57" s="15" t="s">
        <v>0</v>
      </c>
      <c r="D57" s="10">
        <f>SUM(N65:N172)/COUNT(N65:N172)</f>
        <v>7.7134345794392543</v>
      </c>
      <c r="E57" s="9"/>
      <c r="F57" s="9"/>
      <c r="G57" s="9"/>
      <c r="H57" s="9"/>
      <c r="I57" s="9"/>
      <c r="J57" s="9"/>
      <c r="K57" s="9"/>
      <c r="L57" s="9"/>
      <c r="M57" s="9"/>
      <c r="N57" s="9"/>
      <c r="O57" s="9"/>
      <c r="P57" s="9"/>
      <c r="Q57" s="9"/>
    </row>
    <row r="58" spans="2:17" x14ac:dyDescent="0.2">
      <c r="B58" s="9"/>
      <c r="C58" s="15"/>
      <c r="D58" s="9"/>
      <c r="E58" s="9"/>
      <c r="F58" s="9"/>
      <c r="G58" s="9"/>
      <c r="H58" s="9"/>
      <c r="I58" s="9"/>
      <c r="J58" s="9"/>
      <c r="K58" s="9"/>
      <c r="L58" s="9"/>
      <c r="M58" s="9"/>
      <c r="N58" s="9"/>
      <c r="O58" s="9"/>
      <c r="P58" s="9"/>
      <c r="Q58" s="9"/>
    </row>
    <row r="59" spans="2:17" ht="33" customHeight="1" x14ac:dyDescent="0.2">
      <c r="B59" s="32" t="s">
        <v>30</v>
      </c>
      <c r="C59" s="31"/>
      <c r="D59" s="31"/>
      <c r="E59" s="31"/>
      <c r="F59" s="31"/>
      <c r="G59" s="31"/>
      <c r="H59" s="31"/>
      <c r="I59" s="31"/>
      <c r="J59" s="31"/>
      <c r="K59" s="31"/>
      <c r="L59" s="31"/>
      <c r="M59" s="31"/>
      <c r="N59" s="31"/>
      <c r="O59" s="31"/>
      <c r="P59" s="31"/>
      <c r="Q59" s="9"/>
    </row>
    <row r="60" spans="2:17" x14ac:dyDescent="0.2">
      <c r="B60" s="9"/>
      <c r="C60" s="15" t="s">
        <v>0</v>
      </c>
      <c r="D60" s="10">
        <f ca="1">COUNTIF(N64:N171,"&gt;"&amp;MAX(N64:N171)-AVERAGE(N64:N171))</f>
        <v>0</v>
      </c>
      <c r="E60" s="9"/>
      <c r="F60" s="9"/>
      <c r="G60" s="9"/>
      <c r="H60" s="9"/>
      <c r="I60" s="9"/>
      <c r="J60" s="9"/>
      <c r="K60" s="9"/>
      <c r="L60" s="9"/>
      <c r="M60" s="9"/>
      <c r="N60" s="9"/>
      <c r="O60" s="9"/>
      <c r="P60" s="9"/>
      <c r="Q60" s="9"/>
    </row>
    <row r="61" spans="2:17" x14ac:dyDescent="0.2">
      <c r="B61" s="9"/>
      <c r="C61" s="9"/>
      <c r="D61" s="9"/>
      <c r="E61" s="9"/>
      <c r="F61" s="9"/>
      <c r="G61" s="9"/>
      <c r="H61" s="9"/>
      <c r="I61" s="9"/>
      <c r="J61" s="9"/>
      <c r="K61" s="9"/>
      <c r="L61" s="9"/>
      <c r="M61" s="9"/>
      <c r="N61" s="9"/>
      <c r="O61" s="9"/>
      <c r="P61" s="9"/>
      <c r="Q61" s="9"/>
    </row>
    <row r="62" spans="2:17" ht="15" customHeight="1" x14ac:dyDescent="0.2">
      <c r="B62" s="9"/>
      <c r="C62" s="9"/>
      <c r="D62" s="9"/>
      <c r="E62" s="9"/>
      <c r="F62" s="9"/>
      <c r="G62" s="19" t="s">
        <v>9</v>
      </c>
      <c r="H62" s="20">
        <v>8</v>
      </c>
      <c r="I62" s="9"/>
      <c r="J62" s="9"/>
      <c r="K62" s="9"/>
      <c r="L62" s="9"/>
      <c r="M62" s="9"/>
      <c r="N62" s="9"/>
      <c r="O62" s="9"/>
      <c r="P62" s="9"/>
      <c r="Q62" s="9"/>
    </row>
    <row r="63" spans="2:17" ht="46.5" customHeight="1" x14ac:dyDescent="0.2">
      <c r="B63" s="26" t="s">
        <v>2</v>
      </c>
      <c r="C63" s="17" t="s">
        <v>3</v>
      </c>
      <c r="D63" s="17" t="s">
        <v>4</v>
      </c>
      <c r="E63" s="17" t="s">
        <v>16</v>
      </c>
      <c r="F63" s="17" t="s">
        <v>10</v>
      </c>
      <c r="G63" s="17" t="s">
        <v>11</v>
      </c>
      <c r="H63" s="17" t="s">
        <v>12</v>
      </c>
      <c r="I63" s="17" t="s">
        <v>13</v>
      </c>
      <c r="J63" s="21" t="s">
        <v>14</v>
      </c>
      <c r="K63" s="21" t="s">
        <v>7</v>
      </c>
      <c r="L63" s="21" t="s">
        <v>6</v>
      </c>
      <c r="M63" s="21" t="s">
        <v>15</v>
      </c>
      <c r="N63" s="22" t="s">
        <v>5</v>
      </c>
      <c r="O63" s="9"/>
      <c r="P63" s="9"/>
      <c r="Q63" s="9"/>
    </row>
    <row r="64" spans="2:17" x14ac:dyDescent="0.2">
      <c r="B64" s="27">
        <v>2005</v>
      </c>
      <c r="C64" s="23">
        <v>1</v>
      </c>
      <c r="D64" s="23">
        <v>6.2</v>
      </c>
      <c r="E64" s="23">
        <v>17</v>
      </c>
      <c r="F64" s="23">
        <v>34.6</v>
      </c>
      <c r="G64" s="23">
        <v>21</v>
      </c>
      <c r="H64" s="23">
        <v>27.8</v>
      </c>
      <c r="I64" s="23">
        <v>9.4</v>
      </c>
      <c r="J64" s="24">
        <v>1.45</v>
      </c>
      <c r="K64" s="23">
        <v>0</v>
      </c>
      <c r="L64" s="23">
        <v>25</v>
      </c>
      <c r="M64" s="23">
        <v>9</v>
      </c>
      <c r="N64" s="28">
        <f ca="1">((F+N64:N17164-E64)+(L64*J64))/$H$62=((F64-E64)+(L64*J64))/$H$62</f>
        <v>0</v>
      </c>
      <c r="O64" s="9"/>
      <c r="P64" s="9"/>
      <c r="Q64" s="9"/>
    </row>
    <row r="65" spans="2:17" x14ac:dyDescent="0.2">
      <c r="B65" s="27">
        <v>2005</v>
      </c>
      <c r="C65" s="23">
        <v>2</v>
      </c>
      <c r="D65" s="23">
        <v>2</v>
      </c>
      <c r="E65" s="23">
        <v>10</v>
      </c>
      <c r="F65" s="23">
        <v>42.1</v>
      </c>
      <c r="G65" s="23">
        <v>27.2</v>
      </c>
      <c r="H65" s="23">
        <v>34.700000000000003</v>
      </c>
      <c r="I65" s="23">
        <v>2.1</v>
      </c>
      <c r="J65" s="23">
        <v>0.88</v>
      </c>
      <c r="K65" s="23">
        <v>0</v>
      </c>
      <c r="L65" s="23">
        <v>22</v>
      </c>
      <c r="M65" s="23">
        <v>4</v>
      </c>
      <c r="N65" s="28">
        <f t="shared" ref="N65:N128" si="1">((F65-E65)+(L65*J65))/$H$62</f>
        <v>6.4325000000000001</v>
      </c>
      <c r="O65" s="9"/>
      <c r="P65" s="9"/>
      <c r="Q65" s="9"/>
    </row>
    <row r="66" spans="2:17" x14ac:dyDescent="0.2">
      <c r="B66" s="27">
        <v>2005</v>
      </c>
      <c r="C66" s="23">
        <v>3</v>
      </c>
      <c r="D66" s="23">
        <v>1.73</v>
      </c>
      <c r="E66" s="23">
        <v>7</v>
      </c>
      <c r="F66" s="23">
        <v>48.3</v>
      </c>
      <c r="G66" s="23">
        <v>28.3</v>
      </c>
      <c r="H66" s="23">
        <v>38.299999999999997</v>
      </c>
      <c r="I66" s="23">
        <v>0.2</v>
      </c>
      <c r="J66" s="23">
        <v>0.83</v>
      </c>
      <c r="K66" s="23">
        <v>0</v>
      </c>
      <c r="L66" s="23">
        <v>22</v>
      </c>
      <c r="M66" s="23">
        <v>2</v>
      </c>
      <c r="N66" s="28">
        <f t="shared" si="1"/>
        <v>7.4449999999999994</v>
      </c>
      <c r="O66" s="9"/>
      <c r="P66" s="9"/>
      <c r="Q66" s="9"/>
    </row>
    <row r="67" spans="2:17" x14ac:dyDescent="0.2">
      <c r="B67" s="27">
        <v>2005</v>
      </c>
      <c r="C67" s="23">
        <v>4</v>
      </c>
      <c r="D67" s="23">
        <v>3.98</v>
      </c>
      <c r="E67" s="23">
        <v>8</v>
      </c>
      <c r="F67" s="23">
        <v>67</v>
      </c>
      <c r="G67" s="23">
        <v>42.3</v>
      </c>
      <c r="H67" s="23">
        <v>54.7</v>
      </c>
      <c r="I67" s="23">
        <v>0</v>
      </c>
      <c r="J67" s="23">
        <v>1.98</v>
      </c>
      <c r="K67" s="23">
        <v>0</v>
      </c>
      <c r="L67" s="23">
        <v>0</v>
      </c>
      <c r="M67" s="23">
        <v>0</v>
      </c>
      <c r="N67" s="28">
        <f t="shared" si="1"/>
        <v>7.375</v>
      </c>
      <c r="O67" s="9"/>
      <c r="P67" s="9"/>
      <c r="Q67" s="9"/>
    </row>
    <row r="68" spans="2:17" x14ac:dyDescent="0.2">
      <c r="B68" s="27">
        <v>2005</v>
      </c>
      <c r="C68" s="23">
        <v>5</v>
      </c>
      <c r="D68" s="23">
        <v>0.97</v>
      </c>
      <c r="E68" s="23">
        <v>5</v>
      </c>
      <c r="F68" s="23">
        <v>74.3</v>
      </c>
      <c r="G68" s="23">
        <v>48.3</v>
      </c>
      <c r="H68" s="23">
        <v>61.3</v>
      </c>
      <c r="I68" s="23">
        <v>0</v>
      </c>
      <c r="J68" s="23">
        <v>0.75</v>
      </c>
      <c r="K68" s="23">
        <v>0</v>
      </c>
      <c r="L68" s="23">
        <v>2</v>
      </c>
      <c r="M68" s="23">
        <v>0</v>
      </c>
      <c r="N68" s="28">
        <f t="shared" si="1"/>
        <v>8.85</v>
      </c>
      <c r="O68" s="9"/>
      <c r="P68" s="9"/>
      <c r="Q68" s="9"/>
    </row>
    <row r="69" spans="2:17" x14ac:dyDescent="0.2">
      <c r="B69" s="27">
        <v>2005</v>
      </c>
      <c r="C69" s="23">
        <v>6</v>
      </c>
      <c r="D69" s="23">
        <v>2.42</v>
      </c>
      <c r="E69" s="23">
        <v>6</v>
      </c>
      <c r="F69" s="23">
        <v>86.3</v>
      </c>
      <c r="G69" s="23">
        <v>63.7</v>
      </c>
      <c r="H69" s="23">
        <v>75</v>
      </c>
      <c r="I69" s="23">
        <v>0</v>
      </c>
      <c r="J69" s="23">
        <v>1.62</v>
      </c>
      <c r="K69" s="23">
        <v>16</v>
      </c>
      <c r="L69" s="23">
        <v>0</v>
      </c>
      <c r="M69" s="23">
        <v>0</v>
      </c>
      <c r="N69" s="28">
        <f t="shared" si="1"/>
        <v>10.0375</v>
      </c>
      <c r="O69" s="9"/>
      <c r="P69" s="9"/>
      <c r="Q69" s="9"/>
    </row>
    <row r="70" spans="2:17" x14ac:dyDescent="0.2">
      <c r="B70" s="27">
        <v>2005</v>
      </c>
      <c r="C70" s="23">
        <v>7</v>
      </c>
      <c r="D70" s="23">
        <v>4.3</v>
      </c>
      <c r="E70" s="23">
        <v>10</v>
      </c>
      <c r="F70" s="23">
        <v>86.6</v>
      </c>
      <c r="G70" s="23">
        <v>65.5</v>
      </c>
      <c r="H70" s="23">
        <v>76.099999999999994</v>
      </c>
      <c r="I70" s="23">
        <v>0</v>
      </c>
      <c r="J70" s="23">
        <v>1.07</v>
      </c>
      <c r="K70" s="23">
        <v>8</v>
      </c>
      <c r="L70" s="23">
        <v>0</v>
      </c>
      <c r="M70" s="23">
        <v>0</v>
      </c>
      <c r="N70" s="28">
        <f t="shared" si="1"/>
        <v>9.5749999999999993</v>
      </c>
      <c r="O70" s="9"/>
      <c r="P70" s="9"/>
      <c r="Q70" s="9"/>
    </row>
    <row r="71" spans="2:17" x14ac:dyDescent="0.2">
      <c r="B71" s="27">
        <v>2005</v>
      </c>
      <c r="C71" s="23">
        <v>8</v>
      </c>
      <c r="D71" s="23">
        <v>2.2599999999999998</v>
      </c>
      <c r="E71" s="23">
        <v>10</v>
      </c>
      <c r="F71" s="23">
        <v>85.9</v>
      </c>
      <c r="G71" s="23">
        <v>65.7</v>
      </c>
      <c r="H71" s="23">
        <v>75.8</v>
      </c>
      <c r="I71" s="23">
        <v>0</v>
      </c>
      <c r="J71" s="23">
        <v>1.02</v>
      </c>
      <c r="K71" s="23">
        <v>10</v>
      </c>
      <c r="L71" s="23">
        <v>0</v>
      </c>
      <c r="M71" s="23">
        <v>0</v>
      </c>
      <c r="N71" s="28">
        <f t="shared" si="1"/>
        <v>9.4875000000000007</v>
      </c>
      <c r="O71" s="9"/>
      <c r="P71" s="9"/>
      <c r="Q71" s="9"/>
    </row>
    <row r="72" spans="2:17" x14ac:dyDescent="0.2">
      <c r="B72" s="27">
        <v>2005</v>
      </c>
      <c r="C72" s="23">
        <v>9</v>
      </c>
      <c r="D72" s="23">
        <v>5.66</v>
      </c>
      <c r="E72" s="23">
        <v>7</v>
      </c>
      <c r="F72" s="23">
        <v>83.4</v>
      </c>
      <c r="G72" s="23">
        <v>58.4</v>
      </c>
      <c r="H72" s="23">
        <v>70.900000000000006</v>
      </c>
      <c r="I72" s="23">
        <v>0</v>
      </c>
      <c r="J72" s="23">
        <v>1.67</v>
      </c>
      <c r="K72" s="23">
        <v>9</v>
      </c>
      <c r="L72" s="23">
        <v>0</v>
      </c>
      <c r="M72" s="23">
        <v>0</v>
      </c>
      <c r="N72" s="28">
        <f t="shared" si="1"/>
        <v>9.5500000000000007</v>
      </c>
      <c r="O72" s="9"/>
      <c r="P72" s="9"/>
      <c r="Q72" s="9"/>
    </row>
    <row r="73" spans="2:17" x14ac:dyDescent="0.2">
      <c r="B73" s="27">
        <v>2005</v>
      </c>
      <c r="C73" s="23">
        <v>10</v>
      </c>
      <c r="D73" s="23">
        <v>1.28</v>
      </c>
      <c r="E73" s="23">
        <v>7</v>
      </c>
      <c r="F73" s="23">
        <v>66.599999999999994</v>
      </c>
      <c r="G73" s="23">
        <v>45.1</v>
      </c>
      <c r="H73" s="23">
        <v>55.9</v>
      </c>
      <c r="I73" s="23">
        <v>0</v>
      </c>
      <c r="J73" s="23">
        <v>1.05</v>
      </c>
      <c r="K73" s="23">
        <v>0</v>
      </c>
      <c r="L73" s="23">
        <v>2</v>
      </c>
      <c r="M73" s="23">
        <v>0</v>
      </c>
      <c r="N73" s="28">
        <f t="shared" si="1"/>
        <v>7.7124999999999995</v>
      </c>
      <c r="O73" s="9"/>
      <c r="P73" s="9"/>
      <c r="Q73" s="9"/>
    </row>
    <row r="74" spans="2:17" x14ac:dyDescent="0.2">
      <c r="B74" s="27">
        <v>2005</v>
      </c>
      <c r="C74" s="23">
        <v>11</v>
      </c>
      <c r="D74" s="23">
        <v>3.72</v>
      </c>
      <c r="E74" s="23">
        <v>7</v>
      </c>
      <c r="F74" s="23">
        <v>54</v>
      </c>
      <c r="G74" s="23">
        <v>33.4</v>
      </c>
      <c r="H74" s="23">
        <v>43.7</v>
      </c>
      <c r="I74" s="23">
        <v>0</v>
      </c>
      <c r="J74" s="23">
        <v>1.33</v>
      </c>
      <c r="K74" s="23">
        <v>0</v>
      </c>
      <c r="L74" s="23">
        <v>13</v>
      </c>
      <c r="M74" s="23">
        <v>0</v>
      </c>
      <c r="N74" s="28">
        <f t="shared" si="1"/>
        <v>8.036249999999999</v>
      </c>
      <c r="O74" s="25"/>
      <c r="P74" s="9"/>
      <c r="Q74" s="9"/>
    </row>
    <row r="75" spans="2:17" x14ac:dyDescent="0.2">
      <c r="B75" s="27">
        <v>2005</v>
      </c>
      <c r="C75" s="23">
        <v>12</v>
      </c>
      <c r="D75" s="23">
        <v>1.86</v>
      </c>
      <c r="E75" s="23">
        <v>12</v>
      </c>
      <c r="F75" s="23">
        <v>31.4</v>
      </c>
      <c r="G75" s="23">
        <v>18.2</v>
      </c>
      <c r="H75" s="23">
        <v>24.8</v>
      </c>
      <c r="I75" s="23">
        <v>11.2</v>
      </c>
      <c r="J75" s="23">
        <v>0.81</v>
      </c>
      <c r="K75" s="23">
        <v>0</v>
      </c>
      <c r="L75" s="23">
        <v>26</v>
      </c>
      <c r="M75" s="23">
        <v>10</v>
      </c>
      <c r="N75" s="28">
        <f t="shared" si="1"/>
        <v>5.0575000000000001</v>
      </c>
      <c r="O75" s="9"/>
      <c r="P75" s="9"/>
      <c r="Q75" s="9"/>
    </row>
    <row r="76" spans="2:17" x14ac:dyDescent="0.2">
      <c r="B76" s="27">
        <v>2006</v>
      </c>
      <c r="C76" s="23">
        <v>1</v>
      </c>
      <c r="D76" s="23">
        <v>1.78</v>
      </c>
      <c r="E76" s="23">
        <v>9</v>
      </c>
      <c r="F76" s="23">
        <v>45.5</v>
      </c>
      <c r="G76" s="23">
        <v>30.2</v>
      </c>
      <c r="H76" s="23">
        <v>37.9</v>
      </c>
      <c r="I76" s="23">
        <v>0.4</v>
      </c>
      <c r="J76" s="23">
        <v>0.69</v>
      </c>
      <c r="K76" s="23">
        <v>0</v>
      </c>
      <c r="L76" s="23">
        <v>19</v>
      </c>
      <c r="M76" s="23">
        <v>3</v>
      </c>
      <c r="N76" s="28">
        <f t="shared" si="1"/>
        <v>6.2012499999999999</v>
      </c>
      <c r="O76" s="9"/>
      <c r="P76" s="9"/>
      <c r="Q76" s="9"/>
    </row>
    <row r="77" spans="2:17" x14ac:dyDescent="0.2">
      <c r="B77" s="27">
        <v>2006</v>
      </c>
      <c r="C77" s="23">
        <v>2</v>
      </c>
      <c r="D77" s="23">
        <v>0.52</v>
      </c>
      <c r="E77" s="23">
        <v>6</v>
      </c>
      <c r="F77" s="23">
        <v>41.7</v>
      </c>
      <c r="G77" s="23">
        <v>20.3</v>
      </c>
      <c r="H77" s="23">
        <v>31</v>
      </c>
      <c r="I77" s="23">
        <v>0.2</v>
      </c>
      <c r="J77" s="23">
        <v>0.3</v>
      </c>
      <c r="K77" s="23">
        <v>0</v>
      </c>
      <c r="L77" s="23">
        <v>27</v>
      </c>
      <c r="M77" s="23">
        <v>2</v>
      </c>
      <c r="N77" s="28">
        <f t="shared" si="1"/>
        <v>5.4750000000000005</v>
      </c>
      <c r="O77" s="9"/>
      <c r="P77" s="9"/>
      <c r="Q77" s="9"/>
    </row>
    <row r="78" spans="2:17" x14ac:dyDescent="0.2">
      <c r="B78" s="27">
        <v>2006</v>
      </c>
      <c r="C78" s="23">
        <v>3</v>
      </c>
      <c r="D78" s="23">
        <v>3.46</v>
      </c>
      <c r="E78" s="23">
        <v>13</v>
      </c>
      <c r="F78" s="23">
        <v>51.2</v>
      </c>
      <c r="G78" s="23">
        <v>32.5</v>
      </c>
      <c r="H78" s="23">
        <v>41.9</v>
      </c>
      <c r="I78" s="23">
        <v>2.2000000000000002</v>
      </c>
      <c r="J78" s="23">
        <v>1.05</v>
      </c>
      <c r="K78" s="23">
        <v>0</v>
      </c>
      <c r="L78" s="23">
        <v>19</v>
      </c>
      <c r="M78" s="23">
        <v>3</v>
      </c>
      <c r="N78" s="28">
        <f t="shared" si="1"/>
        <v>7.2687500000000007</v>
      </c>
      <c r="O78" s="9"/>
      <c r="P78" s="9"/>
      <c r="Q78" s="9"/>
    </row>
    <row r="79" spans="2:17" x14ac:dyDescent="0.2">
      <c r="B79" s="27">
        <v>2006</v>
      </c>
      <c r="C79" s="23">
        <v>4</v>
      </c>
      <c r="D79" s="23">
        <v>4.41</v>
      </c>
      <c r="E79" s="23">
        <v>12</v>
      </c>
      <c r="F79" s="23">
        <v>68.099999999999994</v>
      </c>
      <c r="G79" s="23">
        <v>44.9</v>
      </c>
      <c r="H79" s="23">
        <v>56.5</v>
      </c>
      <c r="I79" s="23">
        <v>0</v>
      </c>
      <c r="J79" s="23">
        <v>1.22</v>
      </c>
      <c r="K79" s="23">
        <v>0</v>
      </c>
      <c r="L79" s="23">
        <v>2</v>
      </c>
      <c r="M79" s="23">
        <v>0</v>
      </c>
      <c r="N79" s="28">
        <f t="shared" si="1"/>
        <v>7.317499999999999</v>
      </c>
      <c r="O79" s="9"/>
      <c r="P79" s="9"/>
      <c r="Q79" s="9"/>
    </row>
    <row r="80" spans="2:17" x14ac:dyDescent="0.2">
      <c r="B80" s="27">
        <v>2006</v>
      </c>
      <c r="C80" s="23">
        <v>5</v>
      </c>
      <c r="D80" s="23">
        <v>3.06</v>
      </c>
      <c r="E80" s="23">
        <v>15</v>
      </c>
      <c r="F80" s="23">
        <v>72.400000000000006</v>
      </c>
      <c r="G80" s="23">
        <v>51.8</v>
      </c>
      <c r="H80" s="23">
        <v>62.1</v>
      </c>
      <c r="I80" s="23">
        <v>0</v>
      </c>
      <c r="J80" s="23">
        <v>0.77</v>
      </c>
      <c r="K80" s="23">
        <v>3</v>
      </c>
      <c r="L80" s="23">
        <v>0</v>
      </c>
      <c r="M80" s="23">
        <v>0</v>
      </c>
      <c r="N80" s="28">
        <f t="shared" si="1"/>
        <v>7.1750000000000007</v>
      </c>
      <c r="O80" s="9"/>
      <c r="P80" s="9"/>
      <c r="Q80" s="9"/>
    </row>
    <row r="81" spans="2:17" x14ac:dyDescent="0.2">
      <c r="B81" s="27">
        <v>2006</v>
      </c>
      <c r="C81" s="23">
        <v>6</v>
      </c>
      <c r="D81" s="23">
        <v>1.65</v>
      </c>
      <c r="E81" s="23">
        <v>11</v>
      </c>
      <c r="F81" s="23">
        <v>82.3</v>
      </c>
      <c r="G81" s="23">
        <v>60.4</v>
      </c>
      <c r="H81" s="23">
        <v>71.400000000000006</v>
      </c>
      <c r="I81" s="23">
        <v>0</v>
      </c>
      <c r="J81" s="23">
        <v>0.44</v>
      </c>
      <c r="K81" s="23">
        <v>4</v>
      </c>
      <c r="L81" s="23">
        <v>0</v>
      </c>
      <c r="M81" s="23">
        <v>0</v>
      </c>
      <c r="N81" s="28">
        <f t="shared" si="1"/>
        <v>8.9124999999999996</v>
      </c>
      <c r="O81" s="9"/>
      <c r="P81" s="9"/>
      <c r="Q81" s="9"/>
    </row>
    <row r="82" spans="2:17" x14ac:dyDescent="0.2">
      <c r="B82" s="27">
        <v>2006</v>
      </c>
      <c r="C82" s="23">
        <v>7</v>
      </c>
      <c r="D82" s="23">
        <v>7.85</v>
      </c>
      <c r="E82" s="23">
        <v>15</v>
      </c>
      <c r="F82" s="23">
        <v>87.2</v>
      </c>
      <c r="G82" s="23">
        <v>66.2</v>
      </c>
      <c r="H82" s="23">
        <v>76.7</v>
      </c>
      <c r="I82" s="23">
        <v>0</v>
      </c>
      <c r="J82" s="23">
        <v>1.81</v>
      </c>
      <c r="K82" s="23">
        <v>11</v>
      </c>
      <c r="L82" s="23">
        <v>0</v>
      </c>
      <c r="M82" s="23">
        <v>0</v>
      </c>
      <c r="N82" s="28">
        <f t="shared" si="1"/>
        <v>9.0250000000000004</v>
      </c>
      <c r="O82" s="9"/>
      <c r="P82" s="9"/>
      <c r="Q82" s="9"/>
    </row>
    <row r="83" spans="2:17" x14ac:dyDescent="0.2">
      <c r="B83" s="27">
        <v>2006</v>
      </c>
      <c r="C83" s="23">
        <v>8</v>
      </c>
      <c r="D83" s="23">
        <v>3</v>
      </c>
      <c r="E83" s="23">
        <v>13</v>
      </c>
      <c r="F83" s="23">
        <v>82.9</v>
      </c>
      <c r="G83" s="23">
        <v>65.099999999999994</v>
      </c>
      <c r="H83" s="23">
        <v>74</v>
      </c>
      <c r="I83" s="23">
        <v>0</v>
      </c>
      <c r="J83" s="23">
        <v>0.77</v>
      </c>
      <c r="K83" s="23">
        <v>2</v>
      </c>
      <c r="L83" s="23">
        <v>0</v>
      </c>
      <c r="M83" s="23">
        <v>0</v>
      </c>
      <c r="N83" s="28">
        <f t="shared" si="1"/>
        <v>8.7375000000000007</v>
      </c>
      <c r="O83" s="9"/>
      <c r="P83" s="9"/>
      <c r="Q83" s="9"/>
    </row>
    <row r="84" spans="2:17" x14ac:dyDescent="0.2">
      <c r="B84" s="27">
        <v>2006</v>
      </c>
      <c r="C84" s="23">
        <v>9</v>
      </c>
      <c r="D84" s="23">
        <v>1.34</v>
      </c>
      <c r="E84" s="23">
        <v>8</v>
      </c>
      <c r="F84" s="23">
        <v>74.7</v>
      </c>
      <c r="G84" s="23">
        <v>52.9</v>
      </c>
      <c r="H84" s="23">
        <v>63.8</v>
      </c>
      <c r="I84" s="23">
        <v>0</v>
      </c>
      <c r="J84" s="23">
        <v>0.62</v>
      </c>
      <c r="K84" s="23">
        <v>0</v>
      </c>
      <c r="L84" s="23">
        <v>0</v>
      </c>
      <c r="M84" s="23">
        <v>0</v>
      </c>
      <c r="N84" s="28">
        <f t="shared" si="1"/>
        <v>8.3375000000000004</v>
      </c>
      <c r="O84" s="9"/>
      <c r="P84" s="9"/>
      <c r="Q84" s="9"/>
    </row>
    <row r="85" spans="2:17" x14ac:dyDescent="0.2">
      <c r="B85" s="27">
        <v>2006</v>
      </c>
      <c r="C85" s="23">
        <v>10</v>
      </c>
      <c r="D85" s="23">
        <v>3.78</v>
      </c>
      <c r="E85" s="23">
        <v>10</v>
      </c>
      <c r="F85" s="23">
        <v>62.5</v>
      </c>
      <c r="G85" s="23">
        <v>40.299999999999997</v>
      </c>
      <c r="H85" s="23">
        <v>51.4</v>
      </c>
      <c r="I85" s="23">
        <v>0</v>
      </c>
      <c r="J85" s="23">
        <v>2.15</v>
      </c>
      <c r="K85" s="23">
        <v>0</v>
      </c>
      <c r="L85" s="23">
        <v>8</v>
      </c>
      <c r="M85" s="23">
        <v>0</v>
      </c>
      <c r="N85" s="28">
        <f t="shared" si="1"/>
        <v>8.7125000000000004</v>
      </c>
      <c r="O85" s="9"/>
      <c r="P85" s="9"/>
      <c r="Q85" s="9"/>
    </row>
    <row r="86" spans="2:17" x14ac:dyDescent="0.2">
      <c r="B86" s="27">
        <v>2006</v>
      </c>
      <c r="C86" s="23">
        <v>11</v>
      </c>
      <c r="D86" s="23">
        <v>2.35</v>
      </c>
      <c r="E86" s="23">
        <v>9</v>
      </c>
      <c r="F86" s="23">
        <v>53</v>
      </c>
      <c r="G86" s="23">
        <v>34.5</v>
      </c>
      <c r="H86" s="23">
        <v>43.8</v>
      </c>
      <c r="I86" s="23">
        <v>0</v>
      </c>
      <c r="J86" s="23">
        <v>0.54</v>
      </c>
      <c r="K86" s="23">
        <v>0</v>
      </c>
      <c r="L86" s="23">
        <v>15</v>
      </c>
      <c r="M86" s="23">
        <v>0</v>
      </c>
      <c r="N86" s="28">
        <f t="shared" si="1"/>
        <v>6.5125000000000002</v>
      </c>
      <c r="O86" s="9"/>
      <c r="P86" s="9"/>
      <c r="Q86" s="9"/>
    </row>
    <row r="87" spans="2:17" x14ac:dyDescent="0.2">
      <c r="B87" s="27">
        <v>2006</v>
      </c>
      <c r="C87" s="23">
        <v>12</v>
      </c>
      <c r="D87" s="23">
        <v>4.68</v>
      </c>
      <c r="E87" s="23">
        <v>9</v>
      </c>
      <c r="F87" s="23">
        <v>43.9</v>
      </c>
      <c r="G87" s="23">
        <v>27.5</v>
      </c>
      <c r="H87" s="23">
        <v>35.700000000000003</v>
      </c>
      <c r="I87" s="23">
        <v>0.5</v>
      </c>
      <c r="J87" s="23">
        <v>1.26</v>
      </c>
      <c r="K87" s="23">
        <v>0</v>
      </c>
      <c r="L87" s="23">
        <v>19</v>
      </c>
      <c r="M87" s="23">
        <v>1</v>
      </c>
      <c r="N87" s="28">
        <f t="shared" si="1"/>
        <v>7.3550000000000004</v>
      </c>
      <c r="O87" s="9"/>
      <c r="P87" s="9"/>
      <c r="Q87" s="9"/>
    </row>
    <row r="88" spans="2:17" x14ac:dyDescent="0.2">
      <c r="B88" s="27">
        <v>2007</v>
      </c>
      <c r="C88" s="23">
        <v>1</v>
      </c>
      <c r="D88" s="23">
        <v>3.03</v>
      </c>
      <c r="E88" s="23">
        <v>9</v>
      </c>
      <c r="F88" s="23">
        <v>36.1</v>
      </c>
      <c r="G88" s="23">
        <v>23.3</v>
      </c>
      <c r="H88" s="23">
        <v>29.7</v>
      </c>
      <c r="I88" s="23">
        <v>3.7</v>
      </c>
      <c r="J88" s="23">
        <v>1.06</v>
      </c>
      <c r="K88" s="23">
        <v>0</v>
      </c>
      <c r="L88" s="23">
        <v>25</v>
      </c>
      <c r="M88" s="23">
        <v>4</v>
      </c>
      <c r="N88" s="28">
        <f t="shared" si="1"/>
        <v>6.7</v>
      </c>
      <c r="O88" s="9"/>
      <c r="P88" s="9"/>
      <c r="Q88" s="9"/>
    </row>
    <row r="89" spans="2:17" x14ac:dyDescent="0.2">
      <c r="B89" s="27">
        <v>2007</v>
      </c>
      <c r="C89" s="23">
        <v>2</v>
      </c>
      <c r="D89" s="23">
        <v>2.0699999999999998</v>
      </c>
      <c r="E89" s="23">
        <v>6</v>
      </c>
      <c r="F89" s="23">
        <v>26.7</v>
      </c>
      <c r="G89" s="23">
        <v>11.8</v>
      </c>
      <c r="H89" s="23">
        <v>19.3</v>
      </c>
      <c r="I89" s="23">
        <v>20</v>
      </c>
      <c r="J89" s="23">
        <v>0.74</v>
      </c>
      <c r="K89" s="23">
        <v>0</v>
      </c>
      <c r="L89" s="23">
        <v>28</v>
      </c>
      <c r="M89" s="23">
        <v>8</v>
      </c>
      <c r="N89" s="28">
        <f t="shared" si="1"/>
        <v>5.1775000000000002</v>
      </c>
      <c r="O89" s="9"/>
      <c r="P89" s="9"/>
      <c r="Q89" s="9"/>
    </row>
    <row r="90" spans="2:17" x14ac:dyDescent="0.2">
      <c r="B90" s="27">
        <v>2007</v>
      </c>
      <c r="C90" s="23">
        <v>3</v>
      </c>
      <c r="D90" s="23">
        <v>2.23</v>
      </c>
      <c r="E90" s="23">
        <v>13</v>
      </c>
      <c r="F90" s="23">
        <v>58.5</v>
      </c>
      <c r="G90" s="23">
        <v>37.5</v>
      </c>
      <c r="H90" s="23">
        <v>48</v>
      </c>
      <c r="I90" s="23">
        <v>0.2</v>
      </c>
      <c r="J90" s="23">
        <v>0.48</v>
      </c>
      <c r="K90" s="23">
        <v>0</v>
      </c>
      <c r="L90" s="23">
        <v>12</v>
      </c>
      <c r="M90" s="23">
        <v>1</v>
      </c>
      <c r="N90" s="28">
        <f t="shared" si="1"/>
        <v>6.4074999999999998</v>
      </c>
      <c r="O90" s="9"/>
      <c r="P90" s="9"/>
      <c r="Q90" s="9"/>
    </row>
    <row r="91" spans="2:17" x14ac:dyDescent="0.2">
      <c r="B91" s="27">
        <v>2007</v>
      </c>
      <c r="C91" s="23">
        <v>4</v>
      </c>
      <c r="D91" s="23">
        <v>2.4300000000000002</v>
      </c>
      <c r="E91" s="23">
        <v>9</v>
      </c>
      <c r="F91" s="23">
        <v>61.2</v>
      </c>
      <c r="G91" s="23">
        <v>39.299999999999997</v>
      </c>
      <c r="H91" s="23">
        <v>50.3</v>
      </c>
      <c r="I91" s="23">
        <v>0</v>
      </c>
      <c r="J91" s="23">
        <v>0.52</v>
      </c>
      <c r="K91" s="23">
        <v>0</v>
      </c>
      <c r="L91" s="23">
        <v>8</v>
      </c>
      <c r="M91" s="23">
        <v>0</v>
      </c>
      <c r="N91" s="28">
        <f t="shared" si="1"/>
        <v>7.0449999999999999</v>
      </c>
      <c r="O91" s="9"/>
      <c r="P91" s="9"/>
      <c r="Q91" s="9"/>
    </row>
    <row r="92" spans="2:17" x14ac:dyDescent="0.2">
      <c r="B92" s="27">
        <v>2007</v>
      </c>
      <c r="C92" s="23">
        <v>5</v>
      </c>
      <c r="D92" s="23">
        <v>1.63</v>
      </c>
      <c r="E92" s="23">
        <v>8</v>
      </c>
      <c r="F92" s="23">
        <v>80.7</v>
      </c>
      <c r="G92" s="23">
        <v>55.4</v>
      </c>
      <c r="H92" s="23">
        <v>68.099999999999994</v>
      </c>
      <c r="I92" s="23">
        <v>0</v>
      </c>
      <c r="J92" s="23">
        <v>0.93</v>
      </c>
      <c r="K92" s="23">
        <v>1</v>
      </c>
      <c r="L92" s="23">
        <v>0</v>
      </c>
      <c r="M92" s="23">
        <v>0</v>
      </c>
      <c r="N92" s="28">
        <f t="shared" si="1"/>
        <v>9.0875000000000004</v>
      </c>
      <c r="O92" s="9"/>
      <c r="P92" s="9"/>
      <c r="Q92" s="9"/>
    </row>
    <row r="93" spans="2:17" x14ac:dyDescent="0.2">
      <c r="B93" s="27">
        <v>2007</v>
      </c>
      <c r="C93" s="23">
        <v>6</v>
      </c>
      <c r="D93" s="23">
        <v>5.68</v>
      </c>
      <c r="E93" s="23">
        <v>11</v>
      </c>
      <c r="F93" s="23">
        <v>84.4</v>
      </c>
      <c r="G93" s="23">
        <v>62.5</v>
      </c>
      <c r="H93" s="23">
        <v>73.5</v>
      </c>
      <c r="I93" s="23">
        <v>0</v>
      </c>
      <c r="J93" s="23">
        <v>1.34</v>
      </c>
      <c r="K93" s="23">
        <v>7</v>
      </c>
      <c r="L93" s="23">
        <v>0</v>
      </c>
      <c r="M93" s="23">
        <v>0</v>
      </c>
      <c r="N93" s="28">
        <f t="shared" si="1"/>
        <v>9.1750000000000007</v>
      </c>
      <c r="O93" s="9"/>
      <c r="P93" s="9"/>
      <c r="Q93" s="9"/>
    </row>
    <row r="94" spans="2:17" x14ac:dyDescent="0.2">
      <c r="B94" s="27">
        <v>2007</v>
      </c>
      <c r="C94" s="23">
        <v>7</v>
      </c>
      <c r="D94" s="23">
        <v>3.44</v>
      </c>
      <c r="E94" s="23">
        <v>10</v>
      </c>
      <c r="F94" s="23">
        <v>83.1</v>
      </c>
      <c r="G94" s="23">
        <v>62.6</v>
      </c>
      <c r="H94" s="23">
        <v>72.900000000000006</v>
      </c>
      <c r="I94" s="23">
        <v>0</v>
      </c>
      <c r="J94" s="23">
        <v>1.26</v>
      </c>
      <c r="K94" s="23">
        <v>0</v>
      </c>
      <c r="L94" s="23">
        <v>0</v>
      </c>
      <c r="M94" s="23">
        <v>0</v>
      </c>
      <c r="N94" s="28">
        <f t="shared" si="1"/>
        <v>9.1374999999999993</v>
      </c>
      <c r="O94" s="9"/>
      <c r="P94" s="9"/>
      <c r="Q94" s="9"/>
    </row>
    <row r="95" spans="2:17" x14ac:dyDescent="0.2">
      <c r="B95" s="27">
        <v>2007</v>
      </c>
      <c r="C95" s="23">
        <v>8</v>
      </c>
      <c r="D95" s="23">
        <v>1.48</v>
      </c>
      <c r="E95" s="23">
        <v>8</v>
      </c>
      <c r="F95" s="23">
        <v>88.8</v>
      </c>
      <c r="G95" s="23">
        <v>67.5</v>
      </c>
      <c r="H95" s="23">
        <v>78.2</v>
      </c>
      <c r="I95" s="23">
        <v>0</v>
      </c>
      <c r="J95" s="23">
        <v>0.42</v>
      </c>
      <c r="K95" s="23">
        <v>16</v>
      </c>
      <c r="L95" s="23">
        <v>0</v>
      </c>
      <c r="M95" s="23">
        <v>0</v>
      </c>
      <c r="N95" s="28">
        <f t="shared" si="1"/>
        <v>10.1</v>
      </c>
      <c r="O95" s="9"/>
      <c r="P95" s="9"/>
      <c r="Q95" s="9"/>
    </row>
    <row r="96" spans="2:17" x14ac:dyDescent="0.2">
      <c r="B96" s="27">
        <v>2007</v>
      </c>
      <c r="C96" s="23">
        <v>9</v>
      </c>
      <c r="D96" s="23">
        <v>2.06</v>
      </c>
      <c r="E96" s="23">
        <v>7</v>
      </c>
      <c r="F96" s="23">
        <v>84</v>
      </c>
      <c r="G96" s="23">
        <v>57.5</v>
      </c>
      <c r="H96" s="23">
        <v>70.8</v>
      </c>
      <c r="I96" s="23">
        <v>0</v>
      </c>
      <c r="J96" s="23">
        <v>1.04</v>
      </c>
      <c r="K96" s="23">
        <v>9</v>
      </c>
      <c r="L96" s="23">
        <v>0</v>
      </c>
      <c r="M96" s="23">
        <v>0</v>
      </c>
      <c r="N96" s="28">
        <f t="shared" si="1"/>
        <v>9.625</v>
      </c>
      <c r="O96" s="9"/>
      <c r="P96" s="9"/>
      <c r="Q96" s="9"/>
    </row>
    <row r="97" spans="2:17" x14ac:dyDescent="0.2">
      <c r="B97" s="27">
        <v>2007</v>
      </c>
      <c r="C97" s="23">
        <v>10</v>
      </c>
      <c r="D97" s="23">
        <v>3.29</v>
      </c>
      <c r="E97" s="23">
        <v>9</v>
      </c>
      <c r="F97" s="23">
        <v>70.8</v>
      </c>
      <c r="G97" s="23">
        <v>48.9</v>
      </c>
      <c r="H97" s="23">
        <v>59.9</v>
      </c>
      <c r="I97" s="23">
        <v>0</v>
      </c>
      <c r="J97" s="23">
        <v>1.1100000000000001</v>
      </c>
      <c r="K97" s="23">
        <v>4</v>
      </c>
      <c r="L97" s="23">
        <v>1</v>
      </c>
      <c r="M97" s="23">
        <v>0</v>
      </c>
      <c r="N97" s="28">
        <f t="shared" si="1"/>
        <v>7.8637499999999996</v>
      </c>
      <c r="O97" s="9"/>
      <c r="P97" s="9"/>
      <c r="Q97" s="9"/>
    </row>
    <row r="98" spans="2:17" x14ac:dyDescent="0.2">
      <c r="B98" s="27">
        <v>2007</v>
      </c>
      <c r="C98" s="23">
        <v>11</v>
      </c>
      <c r="D98" s="23">
        <v>3.65</v>
      </c>
      <c r="E98" s="23">
        <v>8</v>
      </c>
      <c r="F98" s="23">
        <v>51.8</v>
      </c>
      <c r="G98" s="23">
        <v>32.700000000000003</v>
      </c>
      <c r="H98" s="23">
        <v>42.3</v>
      </c>
      <c r="I98" s="23">
        <v>0</v>
      </c>
      <c r="J98" s="23">
        <v>1.96</v>
      </c>
      <c r="K98" s="23">
        <v>0</v>
      </c>
      <c r="L98" s="23">
        <v>16</v>
      </c>
      <c r="M98" s="23">
        <v>0</v>
      </c>
      <c r="N98" s="28">
        <f t="shared" si="1"/>
        <v>9.3949999999999996</v>
      </c>
      <c r="O98" s="9"/>
      <c r="P98" s="9"/>
      <c r="Q98" s="9"/>
    </row>
    <row r="99" spans="2:17" x14ac:dyDescent="0.2">
      <c r="B99" s="27">
        <v>2007</v>
      </c>
      <c r="C99" s="23">
        <v>12</v>
      </c>
      <c r="D99" s="23">
        <v>2.95</v>
      </c>
      <c r="E99" s="23">
        <v>18</v>
      </c>
      <c r="F99" s="23">
        <v>37.299999999999997</v>
      </c>
      <c r="G99" s="23">
        <v>24.1</v>
      </c>
      <c r="H99" s="23">
        <v>30.7</v>
      </c>
      <c r="I99" s="23">
        <v>7.8</v>
      </c>
      <c r="J99" s="23">
        <v>0.49</v>
      </c>
      <c r="K99" s="23">
        <v>0</v>
      </c>
      <c r="L99" s="23">
        <v>29</v>
      </c>
      <c r="M99" s="23">
        <v>5</v>
      </c>
      <c r="N99" s="28">
        <f t="shared" si="1"/>
        <v>4.1887499999999998</v>
      </c>
      <c r="O99" s="9"/>
      <c r="P99" s="9"/>
      <c r="Q99" s="9"/>
    </row>
    <row r="100" spans="2:17" x14ac:dyDescent="0.2">
      <c r="B100" s="27">
        <v>2008</v>
      </c>
      <c r="C100" s="23">
        <v>1</v>
      </c>
      <c r="D100" s="23">
        <v>2.31</v>
      </c>
      <c r="E100" s="23">
        <v>10</v>
      </c>
      <c r="F100" s="23">
        <v>35.299999999999997</v>
      </c>
      <c r="G100" s="23">
        <v>16.5</v>
      </c>
      <c r="H100" s="23">
        <v>25.9</v>
      </c>
      <c r="I100" s="23">
        <v>1.3</v>
      </c>
      <c r="J100" s="23">
        <v>1.4</v>
      </c>
      <c r="K100" s="23">
        <v>0</v>
      </c>
      <c r="L100" s="23">
        <v>27</v>
      </c>
      <c r="M100" s="23">
        <v>5</v>
      </c>
      <c r="N100" s="28">
        <f t="shared" si="1"/>
        <v>7.8874999999999993</v>
      </c>
      <c r="O100" s="9"/>
      <c r="P100" s="9"/>
      <c r="Q100" s="9"/>
    </row>
    <row r="101" spans="2:17" x14ac:dyDescent="0.2">
      <c r="B101" s="27">
        <v>2008</v>
      </c>
      <c r="C101" s="23">
        <v>2</v>
      </c>
      <c r="D101" s="23">
        <v>5.96</v>
      </c>
      <c r="E101" s="23">
        <v>17</v>
      </c>
      <c r="F101" s="23">
        <v>33.299999999999997</v>
      </c>
      <c r="G101" s="23">
        <v>17.8</v>
      </c>
      <c r="H101" s="23">
        <v>25.6</v>
      </c>
      <c r="I101" s="23">
        <v>15.2</v>
      </c>
      <c r="J101" s="23">
        <v>2.23</v>
      </c>
      <c r="K101" s="23">
        <v>0</v>
      </c>
      <c r="L101" s="23">
        <v>28</v>
      </c>
      <c r="M101" s="23">
        <v>10</v>
      </c>
      <c r="N101" s="28">
        <f t="shared" si="1"/>
        <v>9.8424999999999994</v>
      </c>
      <c r="O101" s="9"/>
      <c r="P101" s="9"/>
      <c r="Q101" s="9"/>
    </row>
    <row r="102" spans="2:17" x14ac:dyDescent="0.2">
      <c r="B102" s="27">
        <v>2008</v>
      </c>
      <c r="C102" s="23">
        <v>3</v>
      </c>
      <c r="D102" s="23">
        <v>2.84</v>
      </c>
      <c r="E102" s="23">
        <v>11</v>
      </c>
      <c r="F102" s="23">
        <v>47.3</v>
      </c>
      <c r="G102" s="23">
        <v>30</v>
      </c>
      <c r="H102" s="23">
        <v>38.700000000000003</v>
      </c>
      <c r="I102" s="23">
        <v>2</v>
      </c>
      <c r="J102" s="23">
        <v>0.71</v>
      </c>
      <c r="K102" s="23">
        <v>0</v>
      </c>
      <c r="L102" s="23">
        <v>18</v>
      </c>
      <c r="M102" s="23">
        <v>1</v>
      </c>
      <c r="N102" s="28">
        <f t="shared" si="1"/>
        <v>6.1349999999999998</v>
      </c>
      <c r="O102" s="9"/>
      <c r="P102" s="9"/>
      <c r="Q102" s="9"/>
    </row>
    <row r="103" spans="2:17" x14ac:dyDescent="0.2">
      <c r="B103" s="27">
        <v>2008</v>
      </c>
      <c r="C103" s="23">
        <v>4</v>
      </c>
      <c r="D103" s="23">
        <v>3.01</v>
      </c>
      <c r="E103" s="23">
        <v>12</v>
      </c>
      <c r="F103" s="23">
        <v>61.9</v>
      </c>
      <c r="G103" s="23">
        <v>40.5</v>
      </c>
      <c r="H103" s="23">
        <v>51.2</v>
      </c>
      <c r="I103" s="23">
        <v>0</v>
      </c>
      <c r="J103" s="23">
        <v>1.29</v>
      </c>
      <c r="K103" s="23">
        <v>0</v>
      </c>
      <c r="L103" s="23">
        <v>5</v>
      </c>
      <c r="M103" s="23">
        <v>0</v>
      </c>
      <c r="N103" s="28">
        <f t="shared" si="1"/>
        <v>7.0437500000000002</v>
      </c>
      <c r="O103" s="9"/>
      <c r="P103" s="9"/>
      <c r="Q103" s="9"/>
    </row>
    <row r="104" spans="2:17" x14ac:dyDescent="0.2">
      <c r="B104" s="27">
        <v>2008</v>
      </c>
      <c r="C104" s="23">
        <v>5</v>
      </c>
      <c r="D104" s="23">
        <v>6.07</v>
      </c>
      <c r="E104" s="23">
        <v>15</v>
      </c>
      <c r="F104" s="23">
        <v>68.8</v>
      </c>
      <c r="G104" s="23">
        <v>48</v>
      </c>
      <c r="H104" s="23">
        <v>58.4</v>
      </c>
      <c r="I104" s="23">
        <v>0</v>
      </c>
      <c r="J104" s="23">
        <v>1.4</v>
      </c>
      <c r="K104" s="23">
        <v>0</v>
      </c>
      <c r="L104" s="23">
        <v>0</v>
      </c>
      <c r="M104" s="23">
        <v>0</v>
      </c>
      <c r="N104" s="28">
        <f t="shared" si="1"/>
        <v>6.7249999999999996</v>
      </c>
      <c r="O104" s="9"/>
      <c r="P104" s="9"/>
      <c r="Q104" s="9"/>
    </row>
    <row r="105" spans="2:17" x14ac:dyDescent="0.2">
      <c r="B105" s="27">
        <v>2008</v>
      </c>
      <c r="C105" s="23">
        <v>6</v>
      </c>
      <c r="D105" s="23">
        <v>6.4</v>
      </c>
      <c r="E105" s="23">
        <v>11</v>
      </c>
      <c r="F105" s="23">
        <v>83.4</v>
      </c>
      <c r="G105" s="23">
        <v>63</v>
      </c>
      <c r="H105" s="23">
        <v>73.2</v>
      </c>
      <c r="I105" s="23">
        <v>0</v>
      </c>
      <c r="J105" s="23">
        <v>2.46</v>
      </c>
      <c r="K105" s="23">
        <v>0</v>
      </c>
      <c r="L105" s="23">
        <v>0</v>
      </c>
      <c r="M105" s="23">
        <v>0</v>
      </c>
      <c r="N105" s="28">
        <f t="shared" si="1"/>
        <v>9.0500000000000007</v>
      </c>
      <c r="O105" s="9"/>
      <c r="P105" s="9"/>
      <c r="Q105" s="9"/>
    </row>
    <row r="106" spans="2:17" x14ac:dyDescent="0.2">
      <c r="B106" s="27">
        <v>2008</v>
      </c>
      <c r="C106" s="23">
        <v>7</v>
      </c>
      <c r="D106" s="23">
        <v>7.89</v>
      </c>
      <c r="E106" s="23">
        <v>15</v>
      </c>
      <c r="F106" s="23">
        <v>83.8</v>
      </c>
      <c r="G106" s="23">
        <v>63.7</v>
      </c>
      <c r="H106" s="23">
        <v>73.8</v>
      </c>
      <c r="I106" s="23">
        <v>0</v>
      </c>
      <c r="J106" s="23">
        <v>1.88</v>
      </c>
      <c r="K106" s="23">
        <v>0</v>
      </c>
      <c r="L106" s="23">
        <v>0</v>
      </c>
      <c r="M106" s="23">
        <v>0</v>
      </c>
      <c r="N106" s="28">
        <f t="shared" si="1"/>
        <v>8.6</v>
      </c>
      <c r="O106" s="9"/>
      <c r="P106" s="9"/>
      <c r="Q106" s="9"/>
    </row>
    <row r="107" spans="2:17" x14ac:dyDescent="0.2">
      <c r="B107" s="27">
        <v>2008</v>
      </c>
      <c r="C107" s="23">
        <v>8</v>
      </c>
      <c r="D107" s="23">
        <v>0.79</v>
      </c>
      <c r="E107" s="23">
        <v>9</v>
      </c>
      <c r="F107" s="23">
        <v>82.4</v>
      </c>
      <c r="G107" s="23">
        <v>61.7</v>
      </c>
      <c r="H107" s="23">
        <v>72.099999999999994</v>
      </c>
      <c r="I107" s="23">
        <v>0</v>
      </c>
      <c r="J107" s="23">
        <v>0.34</v>
      </c>
      <c r="K107" s="23">
        <v>1</v>
      </c>
      <c r="L107" s="23">
        <v>0</v>
      </c>
      <c r="M107" s="23">
        <v>0</v>
      </c>
      <c r="N107" s="28">
        <f t="shared" si="1"/>
        <v>9.1750000000000007</v>
      </c>
      <c r="O107" s="9"/>
      <c r="P107" s="9"/>
      <c r="Q107" s="9"/>
    </row>
    <row r="108" spans="2:17" x14ac:dyDescent="0.2">
      <c r="B108" s="27">
        <v>2008</v>
      </c>
      <c r="C108" s="23">
        <v>9</v>
      </c>
      <c r="D108" s="23">
        <v>8.15</v>
      </c>
      <c r="E108" s="23">
        <v>11</v>
      </c>
      <c r="F108" s="23">
        <v>77.5</v>
      </c>
      <c r="G108" s="23">
        <v>57.3</v>
      </c>
      <c r="H108" s="23">
        <v>67.400000000000006</v>
      </c>
      <c r="I108" s="23">
        <v>0</v>
      </c>
      <c r="J108" s="23">
        <v>3.3</v>
      </c>
      <c r="K108" s="23">
        <v>1</v>
      </c>
      <c r="L108" s="23">
        <v>0</v>
      </c>
      <c r="M108" s="23">
        <v>0</v>
      </c>
      <c r="N108" s="28">
        <f t="shared" si="1"/>
        <v>8.3125</v>
      </c>
      <c r="O108" s="9"/>
      <c r="P108" s="9"/>
      <c r="Q108" s="9"/>
    </row>
    <row r="109" spans="2:17" x14ac:dyDescent="0.2">
      <c r="B109" s="27">
        <v>2008</v>
      </c>
      <c r="C109" s="23">
        <v>10</v>
      </c>
      <c r="D109" s="23">
        <v>2.96</v>
      </c>
      <c r="E109" s="23">
        <v>6</v>
      </c>
      <c r="F109" s="23">
        <v>66.5</v>
      </c>
      <c r="G109" s="23">
        <v>43</v>
      </c>
      <c r="H109" s="23">
        <v>54.8</v>
      </c>
      <c r="I109" s="23">
        <v>0</v>
      </c>
      <c r="J109" s="23">
        <v>1.1200000000000001</v>
      </c>
      <c r="K109" s="23">
        <v>0</v>
      </c>
      <c r="L109" s="23">
        <v>3</v>
      </c>
      <c r="M109" s="23">
        <v>0</v>
      </c>
      <c r="N109" s="28">
        <f t="shared" si="1"/>
        <v>7.9824999999999999</v>
      </c>
      <c r="O109" s="9"/>
      <c r="P109" s="9"/>
      <c r="Q109" s="9"/>
    </row>
    <row r="110" spans="2:17" x14ac:dyDescent="0.2">
      <c r="B110" s="27">
        <v>2008</v>
      </c>
      <c r="C110" s="23">
        <v>11</v>
      </c>
      <c r="D110" s="23">
        <v>1.31</v>
      </c>
      <c r="E110" s="23">
        <v>7</v>
      </c>
      <c r="F110" s="23">
        <v>48</v>
      </c>
      <c r="G110" s="23">
        <v>31</v>
      </c>
      <c r="H110" s="23">
        <v>39.5</v>
      </c>
      <c r="I110" s="23">
        <v>2.4</v>
      </c>
      <c r="J110" s="23">
        <v>0.27</v>
      </c>
      <c r="K110" s="23">
        <v>0</v>
      </c>
      <c r="L110" s="23">
        <v>18</v>
      </c>
      <c r="M110" s="23">
        <v>1</v>
      </c>
      <c r="N110" s="28">
        <f t="shared" si="1"/>
        <v>5.7324999999999999</v>
      </c>
      <c r="O110" s="9"/>
      <c r="P110" s="9"/>
      <c r="Q110" s="9"/>
    </row>
    <row r="111" spans="2:17" x14ac:dyDescent="0.2">
      <c r="B111" s="27">
        <v>2008</v>
      </c>
      <c r="C111" s="23">
        <v>12</v>
      </c>
      <c r="D111" s="23">
        <v>4.8899999999999997</v>
      </c>
      <c r="E111" s="23">
        <v>14</v>
      </c>
      <c r="F111" s="23">
        <v>34.4</v>
      </c>
      <c r="G111" s="23">
        <v>18</v>
      </c>
      <c r="H111" s="23">
        <v>26.2</v>
      </c>
      <c r="I111" s="23">
        <v>4.2</v>
      </c>
      <c r="J111" s="23">
        <v>1.41</v>
      </c>
      <c r="K111" s="23">
        <v>0</v>
      </c>
      <c r="L111" s="23">
        <v>28</v>
      </c>
      <c r="M111" s="23">
        <v>8</v>
      </c>
      <c r="N111" s="28">
        <f t="shared" si="1"/>
        <v>7.4849999999999994</v>
      </c>
      <c r="O111" s="9"/>
      <c r="P111" s="9"/>
      <c r="Q111" s="9"/>
    </row>
    <row r="112" spans="2:17" x14ac:dyDescent="0.2">
      <c r="B112" s="27">
        <v>2009</v>
      </c>
      <c r="C112" s="23">
        <v>1</v>
      </c>
      <c r="D112" s="23">
        <v>0.68</v>
      </c>
      <c r="E112" s="23">
        <v>6</v>
      </c>
      <c r="F112" s="23">
        <v>27.7</v>
      </c>
      <c r="G112" s="23">
        <v>9.9</v>
      </c>
      <c r="H112" s="23">
        <v>18.8</v>
      </c>
      <c r="I112" s="23">
        <v>9.9</v>
      </c>
      <c r="J112" s="23">
        <v>0.37</v>
      </c>
      <c r="K112" s="23">
        <v>0</v>
      </c>
      <c r="L112" s="23">
        <v>31</v>
      </c>
      <c r="M112" s="23">
        <v>7</v>
      </c>
      <c r="N112" s="28">
        <f t="shared" si="1"/>
        <v>4.1462500000000002</v>
      </c>
      <c r="O112" s="9"/>
      <c r="P112" s="9"/>
      <c r="Q112" s="9"/>
    </row>
    <row r="113" spans="2:17" x14ac:dyDescent="0.2">
      <c r="B113" s="27">
        <v>2009</v>
      </c>
      <c r="C113" s="23">
        <v>2</v>
      </c>
      <c r="D113" s="23">
        <v>1.68</v>
      </c>
      <c r="E113" s="23">
        <v>8</v>
      </c>
      <c r="F113" s="23">
        <v>40.5</v>
      </c>
      <c r="G113" s="23">
        <v>21.8</v>
      </c>
      <c r="H113" s="23">
        <v>31.1</v>
      </c>
      <c r="I113" s="23">
        <v>2</v>
      </c>
      <c r="J113" s="23">
        <v>0.79</v>
      </c>
      <c r="K113" s="23">
        <v>0</v>
      </c>
      <c r="L113" s="23">
        <v>24</v>
      </c>
      <c r="M113" s="23">
        <v>4</v>
      </c>
      <c r="N113" s="28">
        <f t="shared" si="1"/>
        <v>6.4325000000000001</v>
      </c>
      <c r="O113" s="9"/>
      <c r="P113" s="9"/>
      <c r="Q113" s="9"/>
    </row>
    <row r="114" spans="2:17" x14ac:dyDescent="0.2">
      <c r="B114" s="27">
        <v>2009</v>
      </c>
      <c r="C114" s="23">
        <v>3</v>
      </c>
      <c r="D114" s="23">
        <v>2.62</v>
      </c>
      <c r="E114" s="23">
        <v>7</v>
      </c>
      <c r="F114" s="23">
        <v>54.7</v>
      </c>
      <c r="G114" s="23">
        <v>32.200000000000003</v>
      </c>
      <c r="H114" s="23">
        <v>43.5</v>
      </c>
      <c r="I114" s="23">
        <v>0.2</v>
      </c>
      <c r="J114" s="23">
        <v>0.76</v>
      </c>
      <c r="K114" s="23">
        <v>0</v>
      </c>
      <c r="L114" s="23">
        <v>14</v>
      </c>
      <c r="M114" s="23">
        <v>1</v>
      </c>
      <c r="N114" s="28">
        <f t="shared" si="1"/>
        <v>7.2925000000000004</v>
      </c>
      <c r="O114" s="9"/>
      <c r="P114" s="9"/>
      <c r="Q114" s="9"/>
    </row>
    <row r="115" spans="2:17" x14ac:dyDescent="0.2">
      <c r="B115" s="27">
        <v>2009</v>
      </c>
      <c r="C115" s="23">
        <v>4</v>
      </c>
      <c r="D115" s="23">
        <v>6.94</v>
      </c>
      <c r="E115" s="23">
        <v>14</v>
      </c>
      <c r="F115" s="23">
        <v>61.3</v>
      </c>
      <c r="G115" s="23">
        <v>41</v>
      </c>
      <c r="H115" s="23">
        <v>51.2</v>
      </c>
      <c r="I115" s="23">
        <v>0.4</v>
      </c>
      <c r="J115" s="23">
        <v>1.85</v>
      </c>
      <c r="K115" s="23">
        <v>0</v>
      </c>
      <c r="L115" s="23">
        <v>7</v>
      </c>
      <c r="M115" s="23">
        <v>1</v>
      </c>
      <c r="N115" s="28">
        <f t="shared" si="1"/>
        <v>7.53125</v>
      </c>
      <c r="O115" s="9"/>
      <c r="P115" s="9"/>
      <c r="Q115" s="9"/>
    </row>
    <row r="116" spans="2:17" x14ac:dyDescent="0.2">
      <c r="B116" s="27">
        <v>2009</v>
      </c>
      <c r="C116" s="23">
        <v>5</v>
      </c>
      <c r="D116" s="23">
        <v>5.71</v>
      </c>
      <c r="E116" s="23">
        <v>14</v>
      </c>
      <c r="F116" s="23">
        <v>73.900000000000006</v>
      </c>
      <c r="G116" s="23">
        <v>52.6</v>
      </c>
      <c r="H116" s="23">
        <v>63.2</v>
      </c>
      <c r="I116" s="23">
        <v>0</v>
      </c>
      <c r="J116" s="23">
        <v>1.44</v>
      </c>
      <c r="K116" s="23">
        <v>0</v>
      </c>
      <c r="L116" s="23">
        <v>0</v>
      </c>
      <c r="M116" s="23">
        <v>0</v>
      </c>
      <c r="N116" s="28">
        <f t="shared" si="1"/>
        <v>7.4875000000000007</v>
      </c>
      <c r="O116" s="9"/>
      <c r="P116" s="9"/>
      <c r="Q116" s="9"/>
    </row>
    <row r="117" spans="2:17" x14ac:dyDescent="0.2">
      <c r="B117" s="27">
        <v>2009</v>
      </c>
      <c r="C117" s="23">
        <v>6</v>
      </c>
      <c r="D117" s="23">
        <v>4.42</v>
      </c>
      <c r="E117" s="23">
        <v>14</v>
      </c>
      <c r="F117" s="23">
        <v>84.5</v>
      </c>
      <c r="G117" s="23">
        <v>64.599999999999994</v>
      </c>
      <c r="H117" s="23">
        <v>74.5</v>
      </c>
      <c r="I117" s="23">
        <v>0</v>
      </c>
      <c r="J117" s="23">
        <v>1.1299999999999999</v>
      </c>
      <c r="K117" s="23">
        <v>10</v>
      </c>
      <c r="L117" s="23">
        <v>0</v>
      </c>
      <c r="M117" s="23">
        <v>0</v>
      </c>
      <c r="N117" s="28">
        <f t="shared" si="1"/>
        <v>8.8125</v>
      </c>
      <c r="O117" s="9"/>
      <c r="P117" s="9"/>
      <c r="Q117" s="9"/>
    </row>
    <row r="118" spans="2:17" x14ac:dyDescent="0.2">
      <c r="B118" s="27">
        <v>2009</v>
      </c>
      <c r="C118" s="23">
        <v>7</v>
      </c>
      <c r="D118" s="23">
        <v>6.3</v>
      </c>
      <c r="E118" s="23">
        <v>12</v>
      </c>
      <c r="F118" s="23">
        <v>79.2</v>
      </c>
      <c r="G118" s="23">
        <v>60.8</v>
      </c>
      <c r="H118" s="23">
        <v>70</v>
      </c>
      <c r="I118" s="23">
        <v>0</v>
      </c>
      <c r="J118" s="23">
        <v>1.67</v>
      </c>
      <c r="K118" s="23">
        <v>0</v>
      </c>
      <c r="L118" s="23">
        <v>0</v>
      </c>
      <c r="M118" s="23">
        <v>0</v>
      </c>
      <c r="N118" s="28">
        <f t="shared" si="1"/>
        <v>8.4</v>
      </c>
      <c r="O118" s="9"/>
      <c r="P118" s="9"/>
      <c r="Q118" s="9"/>
    </row>
    <row r="119" spans="2:17" x14ac:dyDescent="0.2">
      <c r="B119" s="27">
        <v>2009</v>
      </c>
      <c r="C119" s="23">
        <v>8</v>
      </c>
      <c r="D119" s="23">
        <v>5.62</v>
      </c>
      <c r="E119" s="23">
        <v>12</v>
      </c>
      <c r="F119" s="23">
        <v>80.5</v>
      </c>
      <c r="G119" s="23">
        <v>60.4</v>
      </c>
      <c r="H119" s="23">
        <v>70.400000000000006</v>
      </c>
      <c r="I119" s="23">
        <v>0</v>
      </c>
      <c r="J119" s="23">
        <v>2.67</v>
      </c>
      <c r="K119" s="23">
        <v>3</v>
      </c>
      <c r="L119" s="23">
        <v>0</v>
      </c>
      <c r="M119" s="23">
        <v>0</v>
      </c>
      <c r="N119" s="28">
        <f t="shared" si="1"/>
        <v>8.5625</v>
      </c>
      <c r="O119" s="9"/>
      <c r="P119" s="9"/>
      <c r="Q119" s="9"/>
    </row>
    <row r="120" spans="2:17" x14ac:dyDescent="0.2">
      <c r="B120" s="27">
        <v>2009</v>
      </c>
      <c r="C120" s="23">
        <v>9</v>
      </c>
      <c r="D120" s="23">
        <v>0.8</v>
      </c>
      <c r="E120" s="23">
        <v>7</v>
      </c>
      <c r="F120" s="23">
        <v>76.400000000000006</v>
      </c>
      <c r="G120" s="23">
        <v>57</v>
      </c>
      <c r="H120" s="23">
        <v>66.7</v>
      </c>
      <c r="I120" s="23">
        <v>0</v>
      </c>
      <c r="J120" s="23">
        <v>0.4</v>
      </c>
      <c r="K120" s="23">
        <v>0</v>
      </c>
      <c r="L120" s="23">
        <v>0</v>
      </c>
      <c r="M120" s="23">
        <v>0</v>
      </c>
      <c r="N120" s="28">
        <f t="shared" si="1"/>
        <v>8.6750000000000007</v>
      </c>
      <c r="O120" s="9"/>
      <c r="P120" s="9"/>
      <c r="Q120" s="9"/>
    </row>
    <row r="121" spans="2:17" x14ac:dyDescent="0.2">
      <c r="B121" s="27">
        <v>2009</v>
      </c>
      <c r="C121" s="23">
        <v>10</v>
      </c>
      <c r="D121" s="23">
        <v>8.7899999999999991</v>
      </c>
      <c r="E121" s="23">
        <v>20</v>
      </c>
      <c r="F121" s="23">
        <v>58</v>
      </c>
      <c r="G121" s="23">
        <v>41.5</v>
      </c>
      <c r="H121" s="23">
        <v>49.8</v>
      </c>
      <c r="I121" s="23">
        <v>0</v>
      </c>
      <c r="J121" s="23">
        <v>1.97</v>
      </c>
      <c r="K121" s="23">
        <v>0</v>
      </c>
      <c r="L121" s="23">
        <v>1</v>
      </c>
      <c r="M121" s="23">
        <v>0</v>
      </c>
      <c r="N121" s="28">
        <f t="shared" si="1"/>
        <v>4.9962499999999999</v>
      </c>
      <c r="O121" s="9"/>
      <c r="P121" s="9"/>
      <c r="Q121" s="9"/>
    </row>
    <row r="122" spans="2:17" x14ac:dyDescent="0.2">
      <c r="B122" s="27">
        <v>2009</v>
      </c>
      <c r="C122" s="23">
        <v>11</v>
      </c>
      <c r="D122" s="23">
        <v>3.92</v>
      </c>
      <c r="E122" s="23">
        <v>12</v>
      </c>
      <c r="F122" s="23">
        <v>55.6</v>
      </c>
      <c r="G122" s="23">
        <v>36.799999999999997</v>
      </c>
      <c r="H122" s="23">
        <v>46.2</v>
      </c>
      <c r="I122" s="23">
        <v>0</v>
      </c>
      <c r="J122" s="23">
        <v>1.51</v>
      </c>
      <c r="K122" s="23">
        <v>0</v>
      </c>
      <c r="L122" s="23">
        <v>9</v>
      </c>
      <c r="M122" s="23">
        <v>0</v>
      </c>
      <c r="N122" s="28">
        <f t="shared" si="1"/>
        <v>7.1487499999999997</v>
      </c>
      <c r="O122" s="9"/>
      <c r="P122" s="9"/>
      <c r="Q122" s="9"/>
    </row>
    <row r="123" spans="2:17" x14ac:dyDescent="0.2">
      <c r="B123" s="27">
        <v>2009</v>
      </c>
      <c r="C123" s="23">
        <v>12</v>
      </c>
      <c r="D123" s="23">
        <v>3.77</v>
      </c>
      <c r="E123" s="23">
        <v>11</v>
      </c>
      <c r="F123" s="23">
        <v>35.5</v>
      </c>
      <c r="G123" s="23">
        <v>21.1</v>
      </c>
      <c r="H123" s="23">
        <v>28.3</v>
      </c>
      <c r="I123" s="23">
        <v>6.9</v>
      </c>
      <c r="J123" s="23">
        <v>1.18</v>
      </c>
      <c r="K123" s="23">
        <v>0</v>
      </c>
      <c r="L123" s="23">
        <v>28</v>
      </c>
      <c r="M123" s="23">
        <v>6</v>
      </c>
      <c r="N123" s="28">
        <f t="shared" si="1"/>
        <v>7.1924999999999999</v>
      </c>
      <c r="O123" s="9"/>
      <c r="P123" s="9"/>
      <c r="Q123" s="9"/>
    </row>
    <row r="124" spans="2:17" x14ac:dyDescent="0.2">
      <c r="B124" s="27">
        <v>2010</v>
      </c>
      <c r="C124" s="23">
        <v>1</v>
      </c>
      <c r="D124" s="23">
        <v>1.24</v>
      </c>
      <c r="E124" s="23">
        <v>7</v>
      </c>
      <c r="F124" s="23">
        <v>25.9</v>
      </c>
      <c r="G124" s="23">
        <v>13.9</v>
      </c>
      <c r="H124" s="23">
        <v>19.899999999999999</v>
      </c>
      <c r="I124" s="23">
        <v>8.6999999999999993</v>
      </c>
      <c r="J124" s="23">
        <v>0.36</v>
      </c>
      <c r="K124" s="23">
        <v>0</v>
      </c>
      <c r="L124" s="23">
        <v>30</v>
      </c>
      <c r="M124" s="23">
        <v>4</v>
      </c>
      <c r="N124" s="28">
        <f t="shared" si="1"/>
        <v>3.7124999999999995</v>
      </c>
      <c r="O124" s="9"/>
      <c r="P124" s="9"/>
      <c r="Q124" s="9"/>
    </row>
    <row r="125" spans="2:17" x14ac:dyDescent="0.2">
      <c r="B125" s="27">
        <v>2010</v>
      </c>
      <c r="C125" s="23">
        <v>2</v>
      </c>
      <c r="D125" s="23">
        <v>1.61</v>
      </c>
      <c r="E125" s="23">
        <v>9</v>
      </c>
      <c r="F125" s="23">
        <v>31.2</v>
      </c>
      <c r="G125" s="23">
        <v>17.600000000000001</v>
      </c>
      <c r="H125" s="23">
        <v>24.4</v>
      </c>
      <c r="I125" s="23">
        <v>11.5</v>
      </c>
      <c r="J125" s="23">
        <v>0.65</v>
      </c>
      <c r="K125" s="23">
        <v>0</v>
      </c>
      <c r="L125" s="23">
        <v>27</v>
      </c>
      <c r="M125" s="23">
        <v>7</v>
      </c>
      <c r="N125" s="28">
        <f t="shared" si="1"/>
        <v>4.96875</v>
      </c>
      <c r="O125" s="9"/>
      <c r="P125" s="9"/>
      <c r="Q125" s="9"/>
    </row>
    <row r="126" spans="2:17" x14ac:dyDescent="0.2">
      <c r="B126" s="27">
        <v>2010</v>
      </c>
      <c r="C126" s="23">
        <v>3</v>
      </c>
      <c r="D126" s="23">
        <v>2.91</v>
      </c>
      <c r="E126" s="23">
        <v>12</v>
      </c>
      <c r="F126" s="23">
        <v>53.5</v>
      </c>
      <c r="G126" s="23">
        <v>34</v>
      </c>
      <c r="H126" s="23">
        <v>43.8</v>
      </c>
      <c r="I126" s="23">
        <v>0</v>
      </c>
      <c r="J126" s="23">
        <v>0.71</v>
      </c>
      <c r="K126" s="23">
        <v>0</v>
      </c>
      <c r="L126" s="23">
        <v>14</v>
      </c>
      <c r="M126" s="23">
        <v>0</v>
      </c>
      <c r="N126" s="28">
        <f t="shared" si="1"/>
        <v>6.43</v>
      </c>
      <c r="O126" s="9"/>
      <c r="P126" s="9"/>
      <c r="Q126" s="9"/>
    </row>
    <row r="127" spans="2:17" x14ac:dyDescent="0.2">
      <c r="B127" s="27">
        <v>2010</v>
      </c>
      <c r="C127" s="23">
        <v>4</v>
      </c>
      <c r="D127" s="23">
        <v>2.08</v>
      </c>
      <c r="E127" s="23">
        <v>11</v>
      </c>
      <c r="F127" s="23">
        <v>70.400000000000006</v>
      </c>
      <c r="G127" s="23">
        <v>45.7</v>
      </c>
      <c r="H127" s="23">
        <v>58</v>
      </c>
      <c r="I127" s="23">
        <v>0</v>
      </c>
      <c r="J127" s="23">
        <v>0.65</v>
      </c>
      <c r="K127" s="23">
        <v>0</v>
      </c>
      <c r="L127" s="23">
        <v>1</v>
      </c>
      <c r="M127" s="23">
        <v>0</v>
      </c>
      <c r="N127" s="28">
        <f t="shared" si="1"/>
        <v>7.5062500000000005</v>
      </c>
      <c r="O127" s="9"/>
      <c r="P127" s="9"/>
      <c r="Q127" s="9"/>
    </row>
    <row r="128" spans="2:17" x14ac:dyDescent="0.2">
      <c r="B128" s="27">
        <v>2010</v>
      </c>
      <c r="C128" s="23">
        <v>5</v>
      </c>
      <c r="D128" s="23">
        <v>3.41</v>
      </c>
      <c r="E128" s="23">
        <v>14</v>
      </c>
      <c r="F128" s="23">
        <v>74.7</v>
      </c>
      <c r="G128" s="23">
        <v>54.5</v>
      </c>
      <c r="H128" s="23">
        <v>64.599999999999994</v>
      </c>
      <c r="I128" s="23">
        <v>0</v>
      </c>
      <c r="J128" s="23">
        <v>0.9</v>
      </c>
      <c r="K128" s="23">
        <v>3</v>
      </c>
      <c r="L128" s="23">
        <v>0</v>
      </c>
      <c r="M128" s="23">
        <v>0</v>
      </c>
      <c r="N128" s="28">
        <f t="shared" si="1"/>
        <v>7.5875000000000004</v>
      </c>
      <c r="O128" s="9"/>
      <c r="P128" s="9"/>
      <c r="Q128" s="9"/>
    </row>
    <row r="129" spans="2:17" x14ac:dyDescent="0.2">
      <c r="B129" s="27">
        <v>2010</v>
      </c>
      <c r="C129" s="23">
        <v>6</v>
      </c>
      <c r="D129" s="23">
        <v>8.33</v>
      </c>
      <c r="E129" s="23">
        <v>17</v>
      </c>
      <c r="F129" s="23">
        <v>84.2</v>
      </c>
      <c r="G129" s="23">
        <v>65.400000000000006</v>
      </c>
      <c r="H129" s="23">
        <v>74.8</v>
      </c>
      <c r="I129" s="23">
        <v>0</v>
      </c>
      <c r="J129" s="23">
        <v>1.35</v>
      </c>
      <c r="K129" s="23">
        <v>3</v>
      </c>
      <c r="L129" s="23">
        <v>0</v>
      </c>
      <c r="M129" s="23">
        <v>0</v>
      </c>
      <c r="N129" s="28">
        <f t="shared" ref="N129:N171" si="2">((F129-E129)+(L129*J129))/$H$62</f>
        <v>8.4</v>
      </c>
      <c r="O129" s="9"/>
      <c r="P129" s="9"/>
      <c r="Q129" s="9"/>
    </row>
    <row r="130" spans="2:17" x14ac:dyDescent="0.2">
      <c r="B130" s="27">
        <v>2010</v>
      </c>
      <c r="C130" s="23">
        <v>7</v>
      </c>
      <c r="D130" s="23">
        <v>3.75</v>
      </c>
      <c r="E130" s="23">
        <v>10</v>
      </c>
      <c r="F130" s="23">
        <v>86.9</v>
      </c>
      <c r="G130" s="23">
        <v>67</v>
      </c>
      <c r="H130" s="23">
        <v>77</v>
      </c>
      <c r="I130" s="23">
        <v>0</v>
      </c>
      <c r="J130" s="23">
        <v>1.17</v>
      </c>
      <c r="K130" s="23">
        <v>9</v>
      </c>
      <c r="L130" s="23">
        <v>0</v>
      </c>
      <c r="M130" s="23">
        <v>0</v>
      </c>
      <c r="N130" s="28">
        <f t="shared" si="2"/>
        <v>9.6125000000000007</v>
      </c>
      <c r="O130" s="9"/>
      <c r="P130" s="9"/>
      <c r="Q130" s="9"/>
    </row>
    <row r="131" spans="2:17" x14ac:dyDescent="0.2">
      <c r="B131" s="27">
        <v>2010</v>
      </c>
      <c r="C131" s="23">
        <v>8</v>
      </c>
      <c r="D131" s="23">
        <v>1.64</v>
      </c>
      <c r="E131" s="23">
        <v>6</v>
      </c>
      <c r="F131" s="23">
        <v>88.4</v>
      </c>
      <c r="G131" s="23">
        <v>65.8</v>
      </c>
      <c r="H131" s="23">
        <v>77.099999999999994</v>
      </c>
      <c r="I131" s="23">
        <v>0</v>
      </c>
      <c r="J131" s="23">
        <v>0.92</v>
      </c>
      <c r="K131" s="23">
        <v>14</v>
      </c>
      <c r="L131" s="23">
        <v>0</v>
      </c>
      <c r="M131" s="23">
        <v>0</v>
      </c>
      <c r="N131" s="28">
        <f t="shared" si="2"/>
        <v>10.3</v>
      </c>
      <c r="O131" s="9"/>
      <c r="P131" s="9"/>
      <c r="Q131" s="9"/>
    </row>
    <row r="132" spans="2:17" x14ac:dyDescent="0.2">
      <c r="B132" s="27">
        <v>2010</v>
      </c>
      <c r="C132" s="23">
        <v>9</v>
      </c>
      <c r="D132" s="23">
        <v>3.2</v>
      </c>
      <c r="E132" s="23">
        <v>12</v>
      </c>
      <c r="F132" s="23">
        <v>79.400000000000006</v>
      </c>
      <c r="G132" s="23">
        <v>55.3</v>
      </c>
      <c r="H132" s="23">
        <v>67.400000000000006</v>
      </c>
      <c r="I132" s="23">
        <v>0</v>
      </c>
      <c r="J132" s="23">
        <v>0.95</v>
      </c>
      <c r="K132" s="23">
        <v>3</v>
      </c>
      <c r="L132" s="23">
        <v>0</v>
      </c>
      <c r="M132" s="23">
        <v>0</v>
      </c>
      <c r="N132" s="28">
        <f t="shared" si="2"/>
        <v>8.4250000000000007</v>
      </c>
      <c r="O132" s="9"/>
      <c r="P132" s="9"/>
      <c r="Q132" s="9"/>
    </row>
    <row r="133" spans="2:17" x14ac:dyDescent="0.2">
      <c r="B133" s="27">
        <v>2010</v>
      </c>
      <c r="C133" s="23">
        <v>10</v>
      </c>
      <c r="D133" s="23">
        <v>1.1000000000000001</v>
      </c>
      <c r="E133" s="23">
        <v>6</v>
      </c>
      <c r="F133" s="23">
        <v>69.5</v>
      </c>
      <c r="G133" s="23">
        <v>43.2</v>
      </c>
      <c r="H133" s="23">
        <v>56.3</v>
      </c>
      <c r="I133" s="23">
        <v>0</v>
      </c>
      <c r="J133" s="23">
        <v>0.38</v>
      </c>
      <c r="K133" s="23">
        <v>0</v>
      </c>
      <c r="L133" s="23">
        <v>4</v>
      </c>
      <c r="M133" s="23">
        <v>0</v>
      </c>
      <c r="N133" s="28">
        <f t="shared" si="2"/>
        <v>8.1274999999999995</v>
      </c>
      <c r="O133" s="9"/>
      <c r="P133" s="9"/>
      <c r="Q133" s="9"/>
    </row>
    <row r="134" spans="2:17" x14ac:dyDescent="0.2">
      <c r="B134" s="27">
        <v>2010</v>
      </c>
      <c r="C134" s="23">
        <v>11</v>
      </c>
      <c r="D134" s="23">
        <v>3.85</v>
      </c>
      <c r="E134" s="23">
        <v>7</v>
      </c>
      <c r="F134" s="23">
        <v>53.8</v>
      </c>
      <c r="G134" s="23">
        <v>30.7</v>
      </c>
      <c r="H134" s="23">
        <v>42.2</v>
      </c>
      <c r="I134" s="23">
        <v>0</v>
      </c>
      <c r="J134" s="23">
        <v>1.57</v>
      </c>
      <c r="K134" s="23">
        <v>0</v>
      </c>
      <c r="L134" s="23">
        <v>20</v>
      </c>
      <c r="M134" s="23">
        <v>0</v>
      </c>
      <c r="N134" s="28">
        <f t="shared" si="2"/>
        <v>9.7750000000000004</v>
      </c>
      <c r="O134" s="9"/>
      <c r="P134" s="9"/>
      <c r="Q134" s="9"/>
    </row>
    <row r="135" spans="2:17" x14ac:dyDescent="0.2">
      <c r="B135" s="27">
        <v>2010</v>
      </c>
      <c r="C135" s="23">
        <v>12</v>
      </c>
      <c r="D135" s="23">
        <v>2.5499999999999998</v>
      </c>
      <c r="E135" s="23">
        <v>9</v>
      </c>
      <c r="F135" s="23">
        <v>29.4</v>
      </c>
      <c r="G135" s="23">
        <v>16.100000000000001</v>
      </c>
      <c r="H135" s="23">
        <v>22.7</v>
      </c>
      <c r="I135" s="23">
        <v>20.399999999999999</v>
      </c>
      <c r="J135" s="23">
        <v>1.05</v>
      </c>
      <c r="K135" s="23">
        <v>0</v>
      </c>
      <c r="L135" s="23">
        <v>29</v>
      </c>
      <c r="M135" s="23">
        <v>10</v>
      </c>
      <c r="N135" s="28">
        <f t="shared" si="2"/>
        <v>6.3562500000000002</v>
      </c>
      <c r="O135" s="9"/>
      <c r="P135" s="9"/>
      <c r="Q135" s="9"/>
    </row>
    <row r="136" spans="2:17" x14ac:dyDescent="0.2">
      <c r="B136" s="27">
        <v>2011</v>
      </c>
      <c r="C136" s="23">
        <v>1</v>
      </c>
      <c r="D136" s="23">
        <v>0.66</v>
      </c>
      <c r="E136" s="23">
        <v>9</v>
      </c>
      <c r="F136" s="23">
        <v>28.6</v>
      </c>
      <c r="G136" s="23">
        <v>14</v>
      </c>
      <c r="H136" s="23">
        <v>21.3</v>
      </c>
      <c r="I136" s="23">
        <v>8.1</v>
      </c>
      <c r="J136" s="23">
        <v>0.17</v>
      </c>
      <c r="K136" s="23">
        <v>0</v>
      </c>
      <c r="L136" s="23">
        <v>31</v>
      </c>
      <c r="M136" s="23">
        <v>9</v>
      </c>
      <c r="N136" s="28">
        <f t="shared" si="2"/>
        <v>3.1087500000000001</v>
      </c>
      <c r="O136" s="9"/>
      <c r="P136" s="9"/>
      <c r="Q136" s="9"/>
    </row>
    <row r="137" spans="2:17" x14ac:dyDescent="0.2">
      <c r="B137" s="27">
        <v>2011</v>
      </c>
      <c r="C137" s="23">
        <v>2</v>
      </c>
      <c r="D137" s="23">
        <v>3.77</v>
      </c>
      <c r="E137" s="23">
        <v>10</v>
      </c>
      <c r="F137" s="23">
        <v>36.4</v>
      </c>
      <c r="G137" s="23">
        <v>21.8</v>
      </c>
      <c r="H137" s="23">
        <v>29.1</v>
      </c>
      <c r="I137" s="23">
        <v>12.4</v>
      </c>
      <c r="J137" s="23">
        <v>1.01</v>
      </c>
      <c r="K137" s="23">
        <v>0</v>
      </c>
      <c r="L137" s="23">
        <v>24</v>
      </c>
      <c r="M137" s="23">
        <v>5</v>
      </c>
      <c r="N137" s="28">
        <f t="shared" si="2"/>
        <v>6.33</v>
      </c>
      <c r="O137" s="9"/>
      <c r="P137" s="9"/>
      <c r="Q137" s="9"/>
    </row>
    <row r="138" spans="2:17" x14ac:dyDescent="0.2">
      <c r="B138" s="27">
        <v>2011</v>
      </c>
      <c r="C138" s="23">
        <v>3</v>
      </c>
      <c r="D138" s="23">
        <v>1.36</v>
      </c>
      <c r="E138" s="23">
        <v>8</v>
      </c>
      <c r="F138" s="23">
        <v>51.2</v>
      </c>
      <c r="G138" s="23">
        <v>31.9</v>
      </c>
      <c r="H138" s="23">
        <v>41.5</v>
      </c>
      <c r="I138" s="23">
        <v>0.2</v>
      </c>
      <c r="J138" s="23">
        <v>0.56000000000000005</v>
      </c>
      <c r="K138" s="23">
        <v>0</v>
      </c>
      <c r="L138" s="23">
        <v>20</v>
      </c>
      <c r="M138" s="23">
        <v>1</v>
      </c>
      <c r="N138" s="28">
        <f t="shared" si="2"/>
        <v>6.8000000000000007</v>
      </c>
      <c r="O138" s="9"/>
      <c r="P138" s="9"/>
      <c r="Q138" s="9"/>
    </row>
    <row r="139" spans="2:17" x14ac:dyDescent="0.2">
      <c r="B139" s="27">
        <v>2011</v>
      </c>
      <c r="C139" s="23">
        <v>4</v>
      </c>
      <c r="D139" s="23">
        <v>7.42</v>
      </c>
      <c r="E139" s="23">
        <v>19</v>
      </c>
      <c r="F139" s="23">
        <v>64.099999999999994</v>
      </c>
      <c r="G139" s="23">
        <v>42.8</v>
      </c>
      <c r="H139" s="23">
        <v>53.5</v>
      </c>
      <c r="I139" s="23">
        <v>0</v>
      </c>
      <c r="J139" s="23">
        <v>2.1800000000000002</v>
      </c>
      <c r="K139" s="23">
        <v>0</v>
      </c>
      <c r="L139" s="23">
        <v>2</v>
      </c>
      <c r="M139" s="23">
        <v>0</v>
      </c>
      <c r="N139" s="28">
        <f t="shared" si="2"/>
        <v>6.1824999999999992</v>
      </c>
      <c r="O139" s="9"/>
      <c r="P139" s="9"/>
      <c r="Q139" s="9"/>
    </row>
    <row r="140" spans="2:17" x14ac:dyDescent="0.2">
      <c r="B140" s="27">
        <v>2011</v>
      </c>
      <c r="C140" s="23">
        <v>5</v>
      </c>
      <c r="D140" s="23">
        <v>4.93</v>
      </c>
      <c r="E140" s="23">
        <v>14</v>
      </c>
      <c r="F140" s="23">
        <v>72</v>
      </c>
      <c r="G140" s="23">
        <v>51.8</v>
      </c>
      <c r="H140" s="23">
        <v>61.9</v>
      </c>
      <c r="I140" s="23">
        <v>0</v>
      </c>
      <c r="J140" s="23">
        <v>1.52</v>
      </c>
      <c r="K140" s="23">
        <v>0</v>
      </c>
      <c r="L140" s="23">
        <v>0</v>
      </c>
      <c r="M140" s="23">
        <v>0</v>
      </c>
      <c r="N140" s="28">
        <f t="shared" si="2"/>
        <v>7.25</v>
      </c>
      <c r="O140" s="9"/>
      <c r="P140" s="9"/>
      <c r="Q140" s="9"/>
    </row>
    <row r="141" spans="2:17" x14ac:dyDescent="0.2">
      <c r="B141" s="27">
        <v>2011</v>
      </c>
      <c r="C141" s="23">
        <v>6</v>
      </c>
      <c r="D141" s="23">
        <v>4.18</v>
      </c>
      <c r="E141" s="23">
        <v>13</v>
      </c>
      <c r="F141" s="23">
        <v>83.2</v>
      </c>
      <c r="G141" s="23">
        <v>62.9</v>
      </c>
      <c r="H141" s="23">
        <v>73.099999999999994</v>
      </c>
      <c r="I141" s="23">
        <v>0</v>
      </c>
      <c r="J141" s="23">
        <v>1.44</v>
      </c>
      <c r="K141" s="23">
        <v>6</v>
      </c>
      <c r="L141" s="23">
        <v>0</v>
      </c>
      <c r="M141" s="23">
        <v>0</v>
      </c>
      <c r="N141" s="28">
        <f t="shared" si="2"/>
        <v>8.7750000000000004</v>
      </c>
      <c r="O141" s="9"/>
      <c r="P141" s="9"/>
      <c r="Q141" s="9"/>
    </row>
    <row r="142" spans="2:17" x14ac:dyDescent="0.2">
      <c r="B142" s="27">
        <v>2011</v>
      </c>
      <c r="C142" s="23">
        <v>7</v>
      </c>
      <c r="D142" s="23">
        <v>1.58</v>
      </c>
      <c r="E142" s="23">
        <v>4</v>
      </c>
      <c r="F142" s="23">
        <v>91.5</v>
      </c>
      <c r="G142" s="23">
        <v>70</v>
      </c>
      <c r="H142" s="23">
        <v>80.8</v>
      </c>
      <c r="I142" s="23">
        <v>0</v>
      </c>
      <c r="J142" s="23">
        <v>1.1499999999999999</v>
      </c>
      <c r="K142" s="23">
        <v>18</v>
      </c>
      <c r="L142" s="23">
        <v>0</v>
      </c>
      <c r="M142" s="23">
        <v>0</v>
      </c>
      <c r="N142" s="28">
        <f t="shared" si="2"/>
        <v>10.9375</v>
      </c>
      <c r="O142" s="9"/>
      <c r="P142" s="9"/>
      <c r="Q142" s="9"/>
    </row>
    <row r="143" spans="2:17" x14ac:dyDescent="0.2">
      <c r="B143" s="27">
        <v>2011</v>
      </c>
      <c r="C143" s="23">
        <v>8</v>
      </c>
      <c r="D143" s="23">
        <v>1.76</v>
      </c>
      <c r="E143" s="23">
        <v>5</v>
      </c>
      <c r="F143" s="23">
        <v>88</v>
      </c>
      <c r="G143" s="23">
        <v>63.6</v>
      </c>
      <c r="H143" s="23">
        <v>75.8</v>
      </c>
      <c r="I143" s="23">
        <v>0</v>
      </c>
      <c r="J143" s="23">
        <v>1.1399999999999999</v>
      </c>
      <c r="K143" s="23">
        <v>10</v>
      </c>
      <c r="L143" s="23">
        <v>0</v>
      </c>
      <c r="M143" s="23">
        <v>0</v>
      </c>
      <c r="N143" s="28">
        <f t="shared" si="2"/>
        <v>10.375</v>
      </c>
      <c r="O143" s="9"/>
      <c r="P143" s="9"/>
      <c r="Q143" s="9"/>
    </row>
    <row r="144" spans="2:17" x14ac:dyDescent="0.2">
      <c r="B144" s="27">
        <v>2011</v>
      </c>
      <c r="C144" s="23">
        <v>9</v>
      </c>
      <c r="D144" s="23">
        <v>2.73</v>
      </c>
      <c r="E144" s="23">
        <v>12</v>
      </c>
      <c r="F144" s="23">
        <v>75</v>
      </c>
      <c r="G144" s="23">
        <v>53.3</v>
      </c>
      <c r="H144" s="23">
        <v>64.099999999999994</v>
      </c>
      <c r="I144" s="23">
        <v>0</v>
      </c>
      <c r="J144" s="23">
        <v>0.68</v>
      </c>
      <c r="K144" s="23">
        <v>3</v>
      </c>
      <c r="L144" s="23">
        <v>0</v>
      </c>
      <c r="M144" s="23">
        <v>0</v>
      </c>
      <c r="N144" s="28">
        <f t="shared" si="2"/>
        <v>7.875</v>
      </c>
      <c r="O144" s="9"/>
      <c r="P144" s="9"/>
      <c r="Q144" s="9"/>
    </row>
    <row r="145" spans="2:17" x14ac:dyDescent="0.2">
      <c r="B145" s="27">
        <v>2011</v>
      </c>
      <c r="C145" s="23">
        <v>10</v>
      </c>
      <c r="D145" s="23">
        <v>2.46</v>
      </c>
      <c r="E145" s="23">
        <v>10</v>
      </c>
      <c r="F145" s="23">
        <v>68.099999999999994</v>
      </c>
      <c r="G145" s="23">
        <v>42.6</v>
      </c>
      <c r="H145" s="23">
        <v>55.4</v>
      </c>
      <c r="I145" s="23">
        <v>0</v>
      </c>
      <c r="J145" s="23">
        <v>1.1299999999999999</v>
      </c>
      <c r="K145" s="23">
        <v>0</v>
      </c>
      <c r="L145" s="23">
        <v>4</v>
      </c>
      <c r="M145" s="23">
        <v>0</v>
      </c>
      <c r="N145" s="28">
        <f t="shared" si="2"/>
        <v>7.8274999999999988</v>
      </c>
      <c r="O145" s="9"/>
      <c r="P145" s="9"/>
      <c r="Q145" s="9"/>
    </row>
    <row r="146" spans="2:17" x14ac:dyDescent="0.2">
      <c r="B146" s="27">
        <v>2011</v>
      </c>
      <c r="C146" s="23">
        <v>11</v>
      </c>
      <c r="D146" s="23">
        <v>4.72</v>
      </c>
      <c r="E146" s="23">
        <v>14</v>
      </c>
      <c r="F146" s="23">
        <v>54.4</v>
      </c>
      <c r="G146" s="23">
        <v>36.5</v>
      </c>
      <c r="H146" s="23">
        <v>45.5</v>
      </c>
      <c r="I146" s="23">
        <v>0</v>
      </c>
      <c r="J146" s="23">
        <v>0.94</v>
      </c>
      <c r="K146" s="23">
        <v>0</v>
      </c>
      <c r="L146" s="23">
        <v>9</v>
      </c>
      <c r="M146" s="23">
        <v>0</v>
      </c>
      <c r="N146" s="28">
        <f t="shared" si="2"/>
        <v>6.1074999999999999</v>
      </c>
      <c r="O146" s="9"/>
      <c r="P146" s="9"/>
      <c r="Q146" s="9"/>
    </row>
    <row r="147" spans="2:17" x14ac:dyDescent="0.2">
      <c r="B147" s="27">
        <v>2011</v>
      </c>
      <c r="C147" s="23">
        <v>12</v>
      </c>
      <c r="D147" s="23">
        <v>2.74</v>
      </c>
      <c r="E147" s="23">
        <v>11</v>
      </c>
      <c r="F147" s="23">
        <v>42.9</v>
      </c>
      <c r="G147" s="23">
        <v>28.1</v>
      </c>
      <c r="H147" s="23">
        <v>35.5</v>
      </c>
      <c r="I147" s="23">
        <v>2.2000000000000002</v>
      </c>
      <c r="J147" s="23">
        <v>0.92</v>
      </c>
      <c r="K147" s="23">
        <v>0</v>
      </c>
      <c r="L147" s="23">
        <v>23</v>
      </c>
      <c r="M147" s="23">
        <v>2</v>
      </c>
      <c r="N147" s="28">
        <f t="shared" si="2"/>
        <v>6.6325000000000003</v>
      </c>
      <c r="O147" s="9"/>
      <c r="P147" s="9"/>
      <c r="Q147" s="9"/>
    </row>
    <row r="148" spans="2:17" x14ac:dyDescent="0.2">
      <c r="B148" s="27">
        <v>2012</v>
      </c>
      <c r="C148" s="23">
        <v>1</v>
      </c>
      <c r="D148" s="23">
        <v>3.17</v>
      </c>
      <c r="E148" s="23">
        <v>11</v>
      </c>
      <c r="F148" s="23">
        <v>41</v>
      </c>
      <c r="G148" s="23">
        <v>22.1</v>
      </c>
      <c r="H148" s="23">
        <v>31.5</v>
      </c>
      <c r="I148" s="23">
        <v>5.7</v>
      </c>
      <c r="J148" s="23">
        <v>1.06</v>
      </c>
      <c r="K148" s="23">
        <v>0</v>
      </c>
      <c r="L148" s="23">
        <v>28</v>
      </c>
      <c r="M148" s="23">
        <v>7</v>
      </c>
      <c r="N148" s="28">
        <f t="shared" si="2"/>
        <v>7.46</v>
      </c>
      <c r="O148" s="9"/>
      <c r="P148" s="9"/>
      <c r="Q148" s="9"/>
    </row>
    <row r="149" spans="2:17" x14ac:dyDescent="0.2">
      <c r="B149" s="27">
        <v>2012</v>
      </c>
      <c r="C149" s="23">
        <v>2</v>
      </c>
      <c r="D149" s="23">
        <v>1.1299999999999999</v>
      </c>
      <c r="E149" s="23">
        <v>10</v>
      </c>
      <c r="F149" s="23">
        <v>43.3</v>
      </c>
      <c r="G149" s="23">
        <v>25.8</v>
      </c>
      <c r="H149" s="23">
        <v>34.6</v>
      </c>
      <c r="I149" s="23">
        <v>3</v>
      </c>
      <c r="J149" s="23">
        <v>0.3</v>
      </c>
      <c r="K149" s="23">
        <v>0</v>
      </c>
      <c r="L149" s="23">
        <v>24</v>
      </c>
      <c r="M149" s="23">
        <v>3</v>
      </c>
      <c r="N149" s="28">
        <f t="shared" si="2"/>
        <v>5.0625</v>
      </c>
      <c r="O149" s="9"/>
      <c r="P149" s="9"/>
      <c r="Q149" s="9"/>
    </row>
    <row r="150" spans="2:17" x14ac:dyDescent="0.2">
      <c r="B150" s="27">
        <v>2012</v>
      </c>
      <c r="C150" s="23">
        <v>3</v>
      </c>
      <c r="D150" s="23">
        <v>1.63</v>
      </c>
      <c r="E150" s="23">
        <v>8</v>
      </c>
      <c r="F150" s="23">
        <v>67</v>
      </c>
      <c r="G150" s="23">
        <v>42.7</v>
      </c>
      <c r="H150" s="23">
        <v>54.8</v>
      </c>
      <c r="I150" s="23">
        <v>0.5</v>
      </c>
      <c r="J150" s="23">
        <v>0.64</v>
      </c>
      <c r="K150" s="23">
        <v>0</v>
      </c>
      <c r="L150" s="23">
        <v>7</v>
      </c>
      <c r="M150" s="23">
        <v>1</v>
      </c>
      <c r="N150" s="28">
        <f t="shared" si="2"/>
        <v>7.9350000000000005</v>
      </c>
      <c r="O150" s="9"/>
      <c r="P150" s="9"/>
      <c r="Q150" s="9"/>
    </row>
    <row r="151" spans="2:17" x14ac:dyDescent="0.2">
      <c r="B151" s="27">
        <v>2012</v>
      </c>
      <c r="C151" s="23">
        <v>4</v>
      </c>
      <c r="D151" s="23">
        <v>2.3199999999999998</v>
      </c>
      <c r="E151" s="23">
        <v>7</v>
      </c>
      <c r="F151" s="23">
        <v>65.900000000000006</v>
      </c>
      <c r="G151" s="23">
        <v>42.3</v>
      </c>
      <c r="H151" s="23">
        <v>54.1</v>
      </c>
      <c r="I151" s="23">
        <v>0</v>
      </c>
      <c r="J151" s="23">
        <v>0.8</v>
      </c>
      <c r="K151" s="23">
        <v>0</v>
      </c>
      <c r="L151" s="23">
        <v>3</v>
      </c>
      <c r="M151" s="23">
        <v>0</v>
      </c>
      <c r="N151" s="28">
        <f t="shared" si="2"/>
        <v>7.6625000000000005</v>
      </c>
      <c r="O151" s="9"/>
      <c r="P151" s="9"/>
      <c r="Q151" s="9"/>
    </row>
    <row r="152" spans="2:17" x14ac:dyDescent="0.2">
      <c r="B152" s="27">
        <v>2012</v>
      </c>
      <c r="C152" s="23">
        <v>5</v>
      </c>
      <c r="D152" s="23">
        <v>3.11</v>
      </c>
      <c r="E152" s="23">
        <v>7</v>
      </c>
      <c r="F152" s="23">
        <v>80.8</v>
      </c>
      <c r="G152" s="23">
        <v>56</v>
      </c>
      <c r="H152" s="23">
        <v>68.400000000000006</v>
      </c>
      <c r="I152" s="23">
        <v>0</v>
      </c>
      <c r="J152" s="23">
        <v>1.05</v>
      </c>
      <c r="K152" s="23">
        <v>6</v>
      </c>
      <c r="L152" s="23">
        <v>0</v>
      </c>
      <c r="M152" s="23">
        <v>0</v>
      </c>
      <c r="N152" s="28">
        <f t="shared" si="2"/>
        <v>9.2249999999999996</v>
      </c>
      <c r="O152" s="9"/>
      <c r="P152" s="9"/>
      <c r="Q152" s="9"/>
    </row>
    <row r="153" spans="2:17" x14ac:dyDescent="0.2">
      <c r="B153" s="27">
        <v>2012</v>
      </c>
      <c r="C153" s="23">
        <v>6</v>
      </c>
      <c r="D153" s="23">
        <v>2.2799999999999998</v>
      </c>
      <c r="E153" s="23">
        <v>8</v>
      </c>
      <c r="F153" s="23">
        <v>85.1</v>
      </c>
      <c r="G153" s="23">
        <v>59.5</v>
      </c>
      <c r="H153" s="23">
        <v>72.3</v>
      </c>
      <c r="I153" s="23">
        <v>0</v>
      </c>
      <c r="J153" s="23">
        <v>0.78</v>
      </c>
      <c r="K153" s="23">
        <v>9</v>
      </c>
      <c r="L153" s="23">
        <v>0</v>
      </c>
      <c r="M153" s="23">
        <v>0</v>
      </c>
      <c r="N153" s="28">
        <f t="shared" si="2"/>
        <v>9.6374999999999993</v>
      </c>
      <c r="O153" s="9"/>
      <c r="P153" s="9"/>
      <c r="Q153" s="9"/>
    </row>
    <row r="154" spans="2:17" x14ac:dyDescent="0.2">
      <c r="B154" s="27">
        <v>2012</v>
      </c>
      <c r="C154" s="23">
        <v>7</v>
      </c>
      <c r="D154" s="23">
        <v>0.61</v>
      </c>
      <c r="E154" s="23">
        <v>4</v>
      </c>
      <c r="F154" s="23">
        <v>95.3</v>
      </c>
      <c r="G154" s="23">
        <v>69.099999999999994</v>
      </c>
      <c r="H154" s="23">
        <v>82.2</v>
      </c>
      <c r="I154" s="23">
        <v>0</v>
      </c>
      <c r="J154" s="23">
        <v>0.37</v>
      </c>
      <c r="K154" s="23">
        <v>27</v>
      </c>
      <c r="L154" s="23">
        <v>0</v>
      </c>
      <c r="M154" s="23">
        <v>0</v>
      </c>
      <c r="N154" s="28">
        <f t="shared" si="2"/>
        <v>11.4125</v>
      </c>
      <c r="O154" s="9"/>
      <c r="P154" s="9"/>
      <c r="Q154" s="9"/>
    </row>
    <row r="155" spans="2:17" x14ac:dyDescent="0.2">
      <c r="B155" s="27">
        <v>2012</v>
      </c>
      <c r="C155" s="23">
        <v>8</v>
      </c>
      <c r="D155" s="23">
        <v>5.56</v>
      </c>
      <c r="E155" s="23">
        <v>7</v>
      </c>
      <c r="F155" s="23">
        <v>87.1</v>
      </c>
      <c r="G155" s="23">
        <v>61.2</v>
      </c>
      <c r="H155" s="23">
        <v>74.099999999999994</v>
      </c>
      <c r="I155" s="23">
        <v>0</v>
      </c>
      <c r="J155" s="23">
        <v>2.0699999999999998</v>
      </c>
      <c r="K155" s="23">
        <v>12</v>
      </c>
      <c r="L155" s="23">
        <v>0</v>
      </c>
      <c r="M155" s="23">
        <v>0</v>
      </c>
      <c r="N155" s="28">
        <f t="shared" si="2"/>
        <v>10.012499999999999</v>
      </c>
      <c r="O155" s="9"/>
      <c r="P155" s="9"/>
      <c r="Q155" s="9"/>
    </row>
    <row r="156" spans="2:17" x14ac:dyDescent="0.2">
      <c r="B156" s="27">
        <v>2012</v>
      </c>
      <c r="C156" s="23">
        <v>9</v>
      </c>
      <c r="D156" s="23">
        <v>5.71</v>
      </c>
      <c r="E156" s="23">
        <v>12</v>
      </c>
      <c r="F156" s="23">
        <v>75.8</v>
      </c>
      <c r="G156" s="23">
        <v>53.8</v>
      </c>
      <c r="H156" s="23">
        <v>64.8</v>
      </c>
      <c r="I156" s="23">
        <v>0</v>
      </c>
      <c r="J156" s="23">
        <v>1.99</v>
      </c>
      <c r="K156" s="23">
        <v>1</v>
      </c>
      <c r="L156" s="23">
        <v>0</v>
      </c>
      <c r="M156" s="23">
        <v>0</v>
      </c>
      <c r="N156" s="28">
        <f t="shared" si="2"/>
        <v>7.9749999999999996</v>
      </c>
      <c r="O156" s="9"/>
      <c r="P156" s="9"/>
      <c r="Q156" s="9"/>
    </row>
    <row r="157" spans="2:17" x14ac:dyDescent="0.2">
      <c r="B157" s="27">
        <v>2012</v>
      </c>
      <c r="C157" s="23">
        <v>10</v>
      </c>
      <c r="D157" s="23">
        <v>5.46</v>
      </c>
      <c r="E157" s="23">
        <v>13</v>
      </c>
      <c r="F157" s="23">
        <v>61.3</v>
      </c>
      <c r="G157" s="23">
        <v>41.4</v>
      </c>
      <c r="H157" s="23">
        <v>51.3</v>
      </c>
      <c r="I157" s="23">
        <v>0</v>
      </c>
      <c r="J157" s="23">
        <v>1.54</v>
      </c>
      <c r="K157" s="23">
        <v>0</v>
      </c>
      <c r="L157" s="23">
        <v>5</v>
      </c>
      <c r="M157" s="23">
        <v>0</v>
      </c>
      <c r="N157" s="28">
        <f t="shared" si="2"/>
        <v>7</v>
      </c>
      <c r="O157" s="9"/>
      <c r="P157" s="9"/>
      <c r="Q157" s="9"/>
    </row>
    <row r="158" spans="2:17" x14ac:dyDescent="0.2">
      <c r="B158" s="27">
        <v>2012</v>
      </c>
      <c r="C158" s="23">
        <v>11</v>
      </c>
      <c r="D158" s="23">
        <v>1.07</v>
      </c>
      <c r="E158" s="23">
        <v>5</v>
      </c>
      <c r="F158" s="23">
        <v>51</v>
      </c>
      <c r="G158" s="23">
        <v>30.8</v>
      </c>
      <c r="H158" s="23">
        <v>40.9</v>
      </c>
      <c r="I158" s="23">
        <v>0</v>
      </c>
      <c r="J158" s="23">
        <v>0.78</v>
      </c>
      <c r="K158" s="23">
        <v>0</v>
      </c>
      <c r="L158" s="23">
        <v>20</v>
      </c>
      <c r="M158" s="23">
        <v>0</v>
      </c>
      <c r="N158" s="28">
        <f t="shared" si="2"/>
        <v>7.7</v>
      </c>
      <c r="O158" s="9"/>
      <c r="P158" s="9"/>
      <c r="Q158" s="9"/>
    </row>
    <row r="159" spans="2:17" x14ac:dyDescent="0.2">
      <c r="B159" s="27">
        <v>2012</v>
      </c>
      <c r="C159" s="23">
        <v>12</v>
      </c>
      <c r="D159" s="23">
        <v>2.0699999999999998</v>
      </c>
      <c r="E159" s="23">
        <v>11</v>
      </c>
      <c r="F159" s="23">
        <v>43.9</v>
      </c>
      <c r="G159" s="23">
        <v>29.3</v>
      </c>
      <c r="H159" s="23">
        <v>36.6</v>
      </c>
      <c r="I159" s="23">
        <v>0.9</v>
      </c>
      <c r="J159" s="23">
        <v>0.83</v>
      </c>
      <c r="K159" s="23">
        <v>0</v>
      </c>
      <c r="L159" s="23">
        <v>20</v>
      </c>
      <c r="M159" s="23">
        <v>1</v>
      </c>
      <c r="N159" s="28">
        <f t="shared" si="2"/>
        <v>6.1875</v>
      </c>
      <c r="O159" s="9"/>
      <c r="P159" s="9"/>
      <c r="Q159" s="9"/>
    </row>
    <row r="160" spans="2:17" x14ac:dyDescent="0.2">
      <c r="B160" s="27">
        <v>2013</v>
      </c>
      <c r="C160" s="23">
        <v>1</v>
      </c>
      <c r="D160" s="23">
        <v>2.57</v>
      </c>
      <c r="E160" s="23">
        <v>6</v>
      </c>
      <c r="F160" s="23">
        <v>37.4</v>
      </c>
      <c r="G160" s="23">
        <v>19.100000000000001</v>
      </c>
      <c r="H160" s="23">
        <v>28.3</v>
      </c>
      <c r="I160" s="23">
        <v>1.6</v>
      </c>
      <c r="J160" s="23">
        <v>1.04</v>
      </c>
      <c r="K160" s="23">
        <v>0</v>
      </c>
      <c r="L160" s="23">
        <v>27</v>
      </c>
      <c r="M160" s="23">
        <v>2</v>
      </c>
      <c r="N160" s="28">
        <f t="shared" si="2"/>
        <v>7.4350000000000005</v>
      </c>
      <c r="O160" s="9"/>
      <c r="P160" s="9"/>
      <c r="Q160" s="9"/>
    </row>
    <row r="161" spans="2:17" x14ac:dyDescent="0.2">
      <c r="B161" s="27">
        <v>2013</v>
      </c>
      <c r="C161" s="23">
        <v>2</v>
      </c>
      <c r="D161" s="23">
        <v>3.21</v>
      </c>
      <c r="E161" s="23">
        <v>10</v>
      </c>
      <c r="F161" s="23">
        <v>37.299999999999997</v>
      </c>
      <c r="G161" s="23">
        <v>21.9</v>
      </c>
      <c r="H161" s="23">
        <v>29.6</v>
      </c>
      <c r="I161" s="23">
        <v>4.3</v>
      </c>
      <c r="J161" s="23">
        <v>0.96</v>
      </c>
      <c r="K161" s="23">
        <v>0</v>
      </c>
      <c r="L161" s="23">
        <v>27</v>
      </c>
      <c r="M161" s="23">
        <v>4</v>
      </c>
      <c r="N161" s="28">
        <f t="shared" si="2"/>
        <v>6.6524999999999999</v>
      </c>
      <c r="O161" s="9"/>
      <c r="P161" s="9"/>
      <c r="Q161" s="9"/>
    </row>
    <row r="162" spans="2:17" x14ac:dyDescent="0.2">
      <c r="B162" s="27">
        <v>2013</v>
      </c>
      <c r="C162" s="23">
        <v>3</v>
      </c>
      <c r="D162" s="23">
        <v>1.33</v>
      </c>
      <c r="E162" s="23">
        <v>9</v>
      </c>
      <c r="F162" s="23">
        <v>41.9</v>
      </c>
      <c r="G162" s="23">
        <v>26.6</v>
      </c>
      <c r="H162" s="23">
        <v>34.299999999999997</v>
      </c>
      <c r="I162" s="23">
        <v>16.399999999999999</v>
      </c>
      <c r="J162" s="23">
        <v>0.76</v>
      </c>
      <c r="K162" s="23">
        <v>0</v>
      </c>
      <c r="L162" s="23">
        <v>29</v>
      </c>
      <c r="M162" s="23">
        <v>4</v>
      </c>
      <c r="N162" s="28">
        <f t="shared" si="2"/>
        <v>6.8674999999999997</v>
      </c>
      <c r="O162" s="9"/>
      <c r="P162" s="9"/>
      <c r="Q162" s="9"/>
    </row>
    <row r="163" spans="2:17" x14ac:dyDescent="0.2">
      <c r="B163" s="27">
        <v>2013</v>
      </c>
      <c r="C163" s="23">
        <v>4</v>
      </c>
      <c r="D163" s="23">
        <v>7.05</v>
      </c>
      <c r="E163" s="23">
        <v>16</v>
      </c>
      <c r="F163" s="23">
        <v>60.8</v>
      </c>
      <c r="G163" s="23">
        <v>39.6</v>
      </c>
      <c r="H163" s="23">
        <v>50.2</v>
      </c>
      <c r="I163" s="23">
        <v>0</v>
      </c>
      <c r="J163" s="23">
        <v>2.12</v>
      </c>
      <c r="K163" s="23">
        <v>0</v>
      </c>
      <c r="L163" s="23">
        <v>6</v>
      </c>
      <c r="M163" s="23">
        <v>0</v>
      </c>
      <c r="N163" s="28">
        <f t="shared" si="2"/>
        <v>7.1899999999999995</v>
      </c>
      <c r="O163" s="9"/>
      <c r="P163" s="9"/>
      <c r="Q163" s="9"/>
    </row>
    <row r="164" spans="2:17" x14ac:dyDescent="0.2">
      <c r="B164" s="27">
        <v>2013</v>
      </c>
      <c r="C164" s="23">
        <v>5</v>
      </c>
      <c r="D164" s="23">
        <v>3.74</v>
      </c>
      <c r="E164" s="23">
        <v>14</v>
      </c>
      <c r="F164" s="23">
        <v>75.099999999999994</v>
      </c>
      <c r="G164" s="23">
        <v>53.4</v>
      </c>
      <c r="H164" s="23">
        <v>64.2</v>
      </c>
      <c r="I164" s="23">
        <v>0</v>
      </c>
      <c r="J164" s="23">
        <v>1.08</v>
      </c>
      <c r="K164" s="23">
        <v>0</v>
      </c>
      <c r="L164" s="23">
        <v>0</v>
      </c>
      <c r="M164" s="23">
        <v>0</v>
      </c>
      <c r="N164" s="28">
        <f t="shared" si="2"/>
        <v>7.6374999999999993</v>
      </c>
      <c r="O164" s="9"/>
      <c r="P164" s="9"/>
      <c r="Q164" s="9"/>
    </row>
    <row r="165" spans="2:17" x14ac:dyDescent="0.2">
      <c r="B165" s="27">
        <v>2013</v>
      </c>
      <c r="C165" s="23">
        <v>6</v>
      </c>
      <c r="D165" s="23">
        <v>6.27</v>
      </c>
      <c r="E165" s="23">
        <v>13</v>
      </c>
      <c r="F165" s="23">
        <v>81.8</v>
      </c>
      <c r="G165" s="23">
        <v>60.8</v>
      </c>
      <c r="H165" s="23">
        <v>71.3</v>
      </c>
      <c r="I165" s="23">
        <v>0</v>
      </c>
      <c r="J165" s="23">
        <v>2.73</v>
      </c>
      <c r="K165" s="23">
        <v>3</v>
      </c>
      <c r="L165" s="23">
        <v>0</v>
      </c>
      <c r="M165" s="23">
        <v>0</v>
      </c>
      <c r="N165" s="28">
        <f t="shared" si="2"/>
        <v>8.6</v>
      </c>
      <c r="O165" s="9"/>
      <c r="P165" s="9"/>
      <c r="Q165" s="9"/>
    </row>
    <row r="166" spans="2:17" x14ac:dyDescent="0.2">
      <c r="B166" s="27">
        <v>2013</v>
      </c>
      <c r="C166" s="23">
        <v>7</v>
      </c>
      <c r="D166" s="23">
        <v>3.53</v>
      </c>
      <c r="E166" s="23">
        <v>10</v>
      </c>
      <c r="F166" s="23">
        <v>81.900000000000006</v>
      </c>
      <c r="G166" s="23">
        <v>63.1</v>
      </c>
      <c r="H166" s="23">
        <v>72.5</v>
      </c>
      <c r="I166" s="23">
        <v>0</v>
      </c>
      <c r="J166" s="23">
        <v>1.68</v>
      </c>
      <c r="K166" s="23">
        <v>5</v>
      </c>
      <c r="L166" s="23">
        <v>0</v>
      </c>
      <c r="M166" s="23">
        <v>0</v>
      </c>
      <c r="N166" s="28">
        <f t="shared" si="2"/>
        <v>8.9875000000000007</v>
      </c>
      <c r="O166" s="9"/>
      <c r="P166" s="9"/>
      <c r="Q166" s="9"/>
    </row>
    <row r="167" spans="2:17" x14ac:dyDescent="0.2">
      <c r="B167" s="27">
        <v>2013</v>
      </c>
      <c r="C167" s="23">
        <v>8</v>
      </c>
      <c r="D167" s="23">
        <v>0.36</v>
      </c>
      <c r="E167" s="23">
        <v>4</v>
      </c>
      <c r="F167" s="23">
        <v>84.2</v>
      </c>
      <c r="G167" s="23">
        <v>62</v>
      </c>
      <c r="H167" s="23">
        <v>73.099999999999994</v>
      </c>
      <c r="I167" s="23">
        <v>0</v>
      </c>
      <c r="J167" s="23">
        <v>0.33</v>
      </c>
      <c r="K167" s="23">
        <v>5</v>
      </c>
      <c r="L167" s="23">
        <v>0</v>
      </c>
      <c r="M167" s="23">
        <v>0</v>
      </c>
      <c r="N167" s="28">
        <f t="shared" si="2"/>
        <v>10.025</v>
      </c>
      <c r="O167" s="9"/>
      <c r="P167" s="9"/>
      <c r="Q167" s="9"/>
    </row>
    <row r="168" spans="2:17" x14ac:dyDescent="0.2">
      <c r="B168" s="27">
        <v>2013</v>
      </c>
      <c r="C168" s="23">
        <v>9</v>
      </c>
      <c r="D168" s="23">
        <v>0.68</v>
      </c>
      <c r="E168" s="23">
        <v>7</v>
      </c>
      <c r="F168" s="23">
        <v>82.6</v>
      </c>
      <c r="G168" s="23">
        <v>56.7</v>
      </c>
      <c r="H168" s="23">
        <v>69.599999999999994</v>
      </c>
      <c r="I168" s="23">
        <v>0</v>
      </c>
      <c r="J168" s="23">
        <v>0.3</v>
      </c>
      <c r="K168" s="23">
        <v>4</v>
      </c>
      <c r="L168" s="23">
        <v>0</v>
      </c>
      <c r="M168" s="23">
        <v>0</v>
      </c>
      <c r="N168" s="28">
        <f t="shared" si="2"/>
        <v>9.4499999999999993</v>
      </c>
      <c r="O168" s="9"/>
      <c r="P168" s="9"/>
      <c r="Q168" s="9"/>
    </row>
    <row r="169" spans="2:17" x14ac:dyDescent="0.2">
      <c r="B169" s="27">
        <v>2013</v>
      </c>
      <c r="C169" s="23">
        <v>10</v>
      </c>
      <c r="D169" s="23">
        <v>3.59</v>
      </c>
      <c r="E169" s="23">
        <v>12</v>
      </c>
      <c r="F169" s="23">
        <v>66</v>
      </c>
      <c r="G169" s="23">
        <v>43.4</v>
      </c>
      <c r="H169" s="23">
        <v>54.7</v>
      </c>
      <c r="I169" s="23">
        <v>0</v>
      </c>
      <c r="J169" s="23">
        <v>1.38</v>
      </c>
      <c r="K169" s="23">
        <v>0</v>
      </c>
      <c r="L169" s="23">
        <v>6</v>
      </c>
      <c r="M169" s="23">
        <v>0</v>
      </c>
      <c r="N169" s="28">
        <f t="shared" si="2"/>
        <v>7.7850000000000001</v>
      </c>
      <c r="O169" s="9"/>
      <c r="P169" s="9"/>
      <c r="Q169" s="9"/>
    </row>
    <row r="170" spans="2:17" x14ac:dyDescent="0.2">
      <c r="B170" s="27">
        <v>2013</v>
      </c>
      <c r="C170" s="23">
        <v>11</v>
      </c>
      <c r="D170" s="23">
        <v>1.54</v>
      </c>
      <c r="E170" s="23">
        <v>9</v>
      </c>
      <c r="F170" s="23">
        <v>47.9</v>
      </c>
      <c r="G170" s="23">
        <v>28.6</v>
      </c>
      <c r="H170" s="23">
        <v>38.299999999999997</v>
      </c>
      <c r="I170" s="23">
        <v>0.5</v>
      </c>
      <c r="J170" s="23">
        <v>0.55000000000000004</v>
      </c>
      <c r="K170" s="23">
        <v>0</v>
      </c>
      <c r="L170" s="23">
        <v>20</v>
      </c>
      <c r="M170" s="23">
        <v>1</v>
      </c>
      <c r="N170" s="28">
        <f t="shared" si="2"/>
        <v>6.2374999999999998</v>
      </c>
      <c r="O170" s="9"/>
      <c r="P170" s="9"/>
      <c r="Q170" s="9"/>
    </row>
    <row r="171" spans="2:17" x14ac:dyDescent="0.2">
      <c r="B171" s="27">
        <v>2013</v>
      </c>
      <c r="C171" s="23">
        <v>12</v>
      </c>
      <c r="D171" s="23">
        <v>1.33</v>
      </c>
      <c r="E171" s="23">
        <v>6</v>
      </c>
      <c r="F171" s="23">
        <v>34.9</v>
      </c>
      <c r="G171" s="23">
        <v>18</v>
      </c>
      <c r="H171" s="23">
        <v>26.5</v>
      </c>
      <c r="I171" s="23">
        <v>10</v>
      </c>
      <c r="J171" s="23">
        <v>0.87</v>
      </c>
      <c r="K171" s="23">
        <v>0</v>
      </c>
      <c r="L171" s="23">
        <v>28</v>
      </c>
      <c r="M171" s="23">
        <v>5</v>
      </c>
      <c r="N171" s="28">
        <f t="shared" si="2"/>
        <v>6.6574999999999998</v>
      </c>
      <c r="O171" s="9"/>
      <c r="P171" s="9"/>
      <c r="Q171" s="9"/>
    </row>
  </sheetData>
  <mergeCells count="19">
    <mergeCell ref="B59:P59"/>
    <mergeCell ref="C50:H50"/>
    <mergeCell ref="C42:I42"/>
    <mergeCell ref="C8:K8"/>
    <mergeCell ref="C54:Q54"/>
    <mergeCell ref="B52:P52"/>
    <mergeCell ref="B56:P56"/>
    <mergeCell ref="B30:P30"/>
    <mergeCell ref="B44:P44"/>
    <mergeCell ref="B47:P47"/>
    <mergeCell ref="B27:P27"/>
    <mergeCell ref="B24:P24"/>
    <mergeCell ref="B21:P21"/>
    <mergeCell ref="D53:K53"/>
    <mergeCell ref="C6:P6"/>
    <mergeCell ref="C5:P5"/>
    <mergeCell ref="B10:P10"/>
    <mergeCell ref="B13:P13"/>
    <mergeCell ref="B17:P1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Basic Formula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2018-09-28T04:16:16Z</dcterms:modified>
</cp:coreProperties>
</file>