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/Library/CloudStorage/Dropbox/Taiwan_Mpox Andrei 2022/github Historical estimates/data/"/>
    </mc:Choice>
  </mc:AlternateContent>
  <xr:revisionPtr revIDLastSave="0" documentId="13_ncr:1_{32A602C8-A8CC-F74D-A4C1-5F5F6E9D8872}" xr6:coauthVersionLast="47" xr6:coauthVersionMax="47" xr10:uidLastSave="{00000000-0000-0000-0000-000000000000}"/>
  <bookViews>
    <workbookView xWindow="0" yWindow="500" windowWidth="25600" windowHeight="16300" xr2:uid="{00000000-000D-0000-FFFF-FFFF00000000}"/>
  </bookViews>
  <sheets>
    <sheet name="Incubation perio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Q7" i="1"/>
  <c r="O6" i="1"/>
  <c r="Q6" i="1" s="1"/>
  <c r="N8" i="1" l="1"/>
  <c r="H18" i="1"/>
  <c r="G18" i="1"/>
  <c r="N17" i="1"/>
  <c r="K17" i="1" s="1"/>
  <c r="M17" i="1"/>
  <c r="N16" i="1"/>
  <c r="K16" i="1" s="1"/>
  <c r="M16" i="1"/>
  <c r="N15" i="1"/>
  <c r="K15" i="1" s="1"/>
  <c r="M15" i="1"/>
  <c r="N14" i="1"/>
  <c r="K14" i="1" s="1"/>
  <c r="M14" i="1"/>
  <c r="M8" i="1" l="1"/>
</calcChain>
</file>

<file path=xl/sharedStrings.xml><?xml version="1.0" encoding="utf-8"?>
<sst xmlns="http://schemas.openxmlformats.org/spreadsheetml/2006/main" count="387" uniqueCount="133">
  <si>
    <t>CaseID</t>
  </si>
  <si>
    <t>Gender</t>
  </si>
  <si>
    <t>Age</t>
  </si>
  <si>
    <t>Origin</t>
  </si>
  <si>
    <t>Destination</t>
  </si>
  <si>
    <t>ExposureL</t>
  </si>
  <si>
    <t>ExposureR</t>
  </si>
  <si>
    <t>Arrival</t>
  </si>
  <si>
    <t>OnsetL</t>
  </si>
  <si>
    <t>OnsetR</t>
  </si>
  <si>
    <t>Symptoms</t>
  </si>
  <si>
    <t>RashL</t>
  </si>
  <si>
    <t>RashR</t>
  </si>
  <si>
    <t>Test</t>
  </si>
  <si>
    <t>Addmission</t>
  </si>
  <si>
    <t>Confirmation</t>
  </si>
  <si>
    <t>Clade</t>
  </si>
  <si>
    <t>Source</t>
  </si>
  <si>
    <t>Remark</t>
  </si>
  <si>
    <t>M</t>
  </si>
  <si>
    <t>Nigeria</t>
  </si>
  <si>
    <t>Singapore</t>
  </si>
  <si>
    <t>Fever, chills, myalgia</t>
  </si>
  <si>
    <t>https://wwwnc.cdc.gov/eid/article/26/8/19-1387_article</t>
  </si>
  <si>
    <t>USA</t>
  </si>
  <si>
    <t>West African</t>
  </si>
  <si>
    <t>Fever, vomiting, mild cough</t>
  </si>
  <si>
    <t>https://www.who.int/emergencies/disease-outbreak-news/item/monkeypox---the-united-states-of-america</t>
  </si>
  <si>
    <t>Assuming that exposure was in Lagos</t>
  </si>
  <si>
    <t>Israel</t>
  </si>
  <si>
    <t>Lesions on a penis shaft</t>
  </si>
  <si>
    <t>https://wwwnc.cdc.gov/eid/article/25/5/19-0076_article</t>
  </si>
  <si>
    <t>UK</t>
  </si>
  <si>
    <t>Small no of facial lesions</t>
  </si>
  <si>
    <t>https://doi.org/10.3201/eid2604.191164</t>
  </si>
  <si>
    <t>Transmission: changing contaminated bedding</t>
  </si>
  <si>
    <t>DRC</t>
  </si>
  <si>
    <t>https://www.ncbi.nlm.nih.gov/pmc/articles/PMC2480792/</t>
  </si>
  <si>
    <t>Become febrile</t>
  </si>
  <si>
    <t>Assuming that the infection occurred in home village (see Fig1)</t>
  </si>
  <si>
    <t>Transmission</t>
  </si>
  <si>
    <t>Animal</t>
  </si>
  <si>
    <t>Fever</t>
  </si>
  <si>
    <t>https://www.sciencedirect.com/science/article/pii/S0140673683920275?via%3Dihub</t>
  </si>
  <si>
    <t>Biten by a chimp</t>
  </si>
  <si>
    <t>Zaire</t>
  </si>
  <si>
    <t>Fever, prostration</t>
  </si>
  <si>
    <t>https://pubmed.ncbi.nlm.nih.gov/3010703/</t>
  </si>
  <si>
    <t>Human</t>
  </si>
  <si>
    <t>F</t>
  </si>
  <si>
    <t>Ate meat of a monkey 10 days before fever</t>
  </si>
  <si>
    <t>Contact w/ patients 2-3 or the same syrenges were used</t>
  </si>
  <si>
    <t>Played with patient 4</t>
  </si>
  <si>
    <t>https://wwwnc.cdc.gov/eid/article/22/6/15-0579_article</t>
  </si>
  <si>
    <t>Sudan</t>
  </si>
  <si>
    <t>https://wwwnc.cdc.gov/eid/article/16/10/10-0713_article</t>
  </si>
  <si>
    <t>4 case-patients with reported dates of rash. Precise date was not reported in the source</t>
  </si>
  <si>
    <t>Source2</t>
  </si>
  <si>
    <t>https://www.who.int/emergencies/disease-outbreak-news/item/monkeypox---united-kingdom-of-great-britain-and-northern-ireland-ex-nigeria</t>
  </si>
  <si>
    <t>Importation</t>
  </si>
  <si>
    <t>https://www.eurosurveillance.org/content/10.2807/1560-7917.ES.2021.26.32.2100745</t>
  </si>
  <si>
    <t>Vesicular lesion</t>
  </si>
  <si>
    <t>Lesions</t>
  </si>
  <si>
    <r>
      <t xml:space="preserve">Exposure is constrained by the self-isolation date of the first case (the father). </t>
    </r>
    <r>
      <rPr>
        <sz val="10"/>
        <color rgb="FF00B0F0"/>
        <rFont val="Liberation Sans"/>
      </rPr>
      <t>Needs to be double checked</t>
    </r>
  </si>
  <si>
    <t>18 months</t>
  </si>
  <si>
    <t>2i</t>
  </si>
  <si>
    <t>Text indicates that it was 14 days after the death of the index case on Feb 8, which is Feb 22, but the figure shows Feb 24</t>
  </si>
  <si>
    <t>https://wwwnc.cdc.gov/eid/article/25/2/18-1222_article</t>
  </si>
  <si>
    <t>MPX-like symptoms; rash</t>
  </si>
  <si>
    <t>Rash</t>
  </si>
  <si>
    <t>Source of infection</t>
  </si>
  <si>
    <t>Bite</t>
  </si>
  <si>
    <t>Myalgia, fever, general weakness</t>
  </si>
  <si>
    <t>https://www.panafrican-med-journal.com/content/article/22/23/full/</t>
  </si>
  <si>
    <t>Cameroon</t>
  </si>
  <si>
    <t>Covered</t>
  </si>
  <si>
    <t>Y</t>
  </si>
  <si>
    <t>https://www.nejm.org/doi/10.1056/NEJMc060792</t>
  </si>
  <si>
    <t>Fever, vesiculopustular rash, headache, sore throat, myalgia</t>
  </si>
  <si>
    <t>Status</t>
  </si>
  <si>
    <t>Probable</t>
  </si>
  <si>
    <t>Suspect</t>
  </si>
  <si>
    <t>Ref</t>
  </si>
  <si>
    <t>Kile et al 2005</t>
  </si>
  <si>
    <t>https://doi.org/10.1001/archpedi.159.11.1022</t>
  </si>
  <si>
    <t>Confirm</t>
  </si>
  <si>
    <t>Fever, maculopapular rash, adenopathy, headache, cough, sore throat, myalgia</t>
  </si>
  <si>
    <t>Fever, mouth sores, adenopathy, headache, cough, sore throat, myalgia</t>
  </si>
  <si>
    <t>Fever, vesiculopustular rash, adenopathy, sore throat, headache, encephalitis</t>
  </si>
  <si>
    <t>Fever, vesiculopustular rash, headache, sore throat</t>
  </si>
  <si>
    <t>Vesiculopustular rash, sore throat, myalgia</t>
  </si>
  <si>
    <t>Fever, papular rash with 1 pustule, sore throat</t>
  </si>
  <si>
    <t>Fever, maculopapular rash, cough, sore throat, diarrhea</t>
  </si>
  <si>
    <t>http://dx.doi.org/10.1086/427805</t>
  </si>
  <si>
    <t>CID indicated a shorter period of exposure to prairae dogs</t>
  </si>
  <si>
    <t>Kile et al 2005; Fleischauer et al 2005; Sejvar et al 2004</t>
  </si>
  <si>
    <t>Nodular lesion</t>
  </si>
  <si>
    <t>Meat inspector</t>
  </si>
  <si>
    <t>https://www.nejm.org/doi/10.1056/NEJMoa032299</t>
  </si>
  <si>
    <t>Parents of patient 1</t>
  </si>
  <si>
    <t>Could be infected by either the dog or their daughter</t>
  </si>
  <si>
    <t>Vet</t>
  </si>
  <si>
    <t>Reed et al 2004</t>
  </si>
  <si>
    <t>Probable / Suspect</t>
  </si>
  <si>
    <t>Liberia</t>
  </si>
  <si>
    <t>Cold-like symptoms</t>
  </si>
  <si>
    <t>Low-grade fever</t>
  </si>
  <si>
    <t>https://pubmed.ncbi.nlm.nih.gov/4340216/</t>
  </si>
  <si>
    <t>Foster et al 1972</t>
  </si>
  <si>
    <t>Jezek et al 1986</t>
  </si>
  <si>
    <t>Nolen et al 2016</t>
  </si>
  <si>
    <t>Formenty et al 2010</t>
  </si>
  <si>
    <t>Froeschl et al 2015</t>
  </si>
  <si>
    <t>Mutombo et al 1983</t>
  </si>
  <si>
    <t>Ladnyj et al 1972</t>
  </si>
  <si>
    <t>Hobson et al 2021</t>
  </si>
  <si>
    <t>Erez et al 2019</t>
  </si>
  <si>
    <t>Yong et al 2020</t>
  </si>
  <si>
    <t>Ingestion of bushmeat</t>
  </si>
  <si>
    <t>WHO 2021</t>
  </si>
  <si>
    <t>Unknown</t>
  </si>
  <si>
    <t>Disposal of rodent carcasses</t>
  </si>
  <si>
    <t>Environment</t>
  </si>
  <si>
    <t>Contact</t>
  </si>
  <si>
    <t>9 months</t>
  </si>
  <si>
    <t>A. I.</t>
  </si>
  <si>
    <t>Contact / Contaminated syrengies</t>
  </si>
  <si>
    <t>5a</t>
  </si>
  <si>
    <t>Doshi et al 2019</t>
  </si>
  <si>
    <t>Animal / Human</t>
  </si>
  <si>
    <t>Not reported</t>
  </si>
  <si>
    <t>Vaughan et al 2020; Mauldin et al 2022</t>
  </si>
  <si>
    <t>https://academic.oup.com/jid/article/225/8/1367/5901023?login=true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</si>
</sst>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>
    <font>
      <sz val="10"/>
      <color rgb="FF000000"/>
      <name val="Liberation Sans"/>
    </font>
    <font>
      <sz val="10"/>
      <color rgb="FF000000"/>
      <name val="Liberation Sans"/>
    </font>
    <font>
      <b/>
      <sz val="10"/>
      <color rgb="FF000000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sz val="10"/>
      <color rgb="FFFF0000"/>
      <name val="Liberation Sans"/>
    </font>
    <font>
      <sz val="10"/>
      <name val="Liberation Sans"/>
    </font>
    <font>
      <sz val="10"/>
      <color rgb="FF00B0F0"/>
      <name val="Liberation Sans"/>
    </font>
    <font>
      <sz val="10"/>
      <color theme="5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 applyNumberFormat="0" applyBorder="0" applyProtection="0"/>
    <xf numFmtId="0" fontId="9" fillId="0" borderId="0" applyNumberFormat="0" applyBorder="0" applyProtection="0"/>
    <xf numFmtId="0" fontId="6" fillId="7" borderId="0" applyNumberFormat="0" applyBorder="0" applyProtection="0"/>
    <xf numFmtId="0" fontId="4" fillId="5" borderId="0" applyNumberFormat="0" applyBorder="0" applyProtection="0"/>
    <xf numFmtId="0" fontId="11" fillId="8" borderId="0" applyNumberFormat="0" applyBorder="0" applyProtection="0"/>
    <xf numFmtId="0" fontId="12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3" fillId="6" borderId="0" applyNumberFormat="0" applyBorder="0" applyProtection="0"/>
    <xf numFmtId="0" fontId="5" fillId="0" borderId="0" applyNumberFormat="0" applyBorder="0" applyProtection="0"/>
    <xf numFmtId="0" fontId="7" fillId="0" borderId="0" applyNumberFormat="0" applyBorder="0" applyProtection="0"/>
    <xf numFmtId="0" fontId="10" fillId="0" borderId="0" applyNumberFormat="0" applyBorder="0" applyProtection="0"/>
    <xf numFmtId="0" fontId="1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5">
    <xf numFmtId="0" fontId="0" fillId="0" borderId="0" xfId="0"/>
    <xf numFmtId="164" fontId="0" fillId="0" borderId="0" xfId="0" applyNumberFormat="1"/>
    <xf numFmtId="0" fontId="14" fillId="0" borderId="0" xfId="0" applyFont="1"/>
    <xf numFmtId="164" fontId="14" fillId="0" borderId="0" xfId="0" applyNumberFormat="1" applyFont="1"/>
    <xf numFmtId="0" fontId="15" fillId="0" borderId="0" xfId="0" applyFont="1"/>
    <xf numFmtId="0" fontId="17" fillId="0" borderId="0" xfId="0" applyFont="1"/>
    <xf numFmtId="164" fontId="17" fillId="0" borderId="0" xfId="0" applyNumberFormat="1" applyFont="1"/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164" fontId="15" fillId="0" borderId="0" xfId="0" applyNumberFormat="1" applyFont="1"/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1" fontId="15" fillId="0" borderId="0" xfId="0" applyNumberFormat="1" applyFont="1" applyAlignment="1">
      <alignment horizontal="center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tabSelected="1" workbookViewId="0">
      <selection activeCell="W11" sqref="W11"/>
    </sheetView>
  </sheetViews>
  <sheetFormatPr baseColWidth="10" defaultColWidth="7.3984375" defaultRowHeight="13"/>
  <cols>
    <col min="1" max="1" width="7.3984375" style="8"/>
    <col min="2" max="2" width="5.3984375" customWidth="1"/>
    <col min="3" max="3" width="4" style="7" customWidth="1"/>
    <col min="4" max="4" width="8.796875" style="11" customWidth="1"/>
    <col min="5" max="6" width="8.19921875" customWidth="1"/>
    <col min="7" max="11" width="10.59765625" style="1" customWidth="1"/>
    <col min="12" max="12" width="10.59765625" customWidth="1"/>
    <col min="13" max="13" width="10.59765625" style="1" customWidth="1"/>
    <col min="14" max="14" width="12.59765625" style="1" customWidth="1"/>
    <col min="15" max="15" width="11.19921875" style="1" customWidth="1"/>
    <col min="16" max="16" width="10" style="1" customWidth="1"/>
    <col min="17" max="18" width="10.59765625" style="1" customWidth="1"/>
    <col min="19" max="19" width="10.3984375" style="1" customWidth="1"/>
    <col min="20" max="20" width="10.59765625" style="1" customWidth="1"/>
    <col min="21" max="21" width="8.19921875" style="1" customWidth="1"/>
    <col min="22" max="22" width="20" style="1" customWidth="1"/>
    <col min="23" max="24" width="57.19921875" customWidth="1"/>
    <col min="25" max="25" width="61.59765625" customWidth="1"/>
    <col min="26" max="26" width="7.3984375" customWidth="1"/>
  </cols>
  <sheetData>
    <row r="1" spans="1:25">
      <c r="A1" s="8" t="s">
        <v>75</v>
      </c>
      <c r="B1" t="s">
        <v>0</v>
      </c>
      <c r="C1" s="7" t="s">
        <v>1</v>
      </c>
      <c r="D1" s="11" t="s">
        <v>2</v>
      </c>
      <c r="E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70</v>
      </c>
      <c r="S1" s="1" t="s">
        <v>40</v>
      </c>
      <c r="T1" s="1" t="s">
        <v>79</v>
      </c>
      <c r="U1" s="1" t="s">
        <v>16</v>
      </c>
      <c r="V1" s="1" t="s">
        <v>82</v>
      </c>
      <c r="W1" t="s">
        <v>17</v>
      </c>
      <c r="X1" s="1" t="s">
        <v>57</v>
      </c>
      <c r="Y1" s="1" t="s">
        <v>18</v>
      </c>
    </row>
    <row r="2" spans="1:25" s="2" customFormat="1">
      <c r="A2" s="8" t="s">
        <v>76</v>
      </c>
      <c r="B2" s="4"/>
      <c r="C2" s="8" t="s">
        <v>19</v>
      </c>
      <c r="D2" s="12">
        <v>38</v>
      </c>
      <c r="E2" s="4" t="s">
        <v>20</v>
      </c>
      <c r="F2" s="4" t="s">
        <v>21</v>
      </c>
      <c r="G2" s="9">
        <v>43576</v>
      </c>
      <c r="H2" s="9">
        <v>43578</v>
      </c>
      <c r="I2" s="9">
        <v>43583</v>
      </c>
      <c r="J2" s="9">
        <v>43585</v>
      </c>
      <c r="K2" s="9">
        <v>43585</v>
      </c>
      <c r="L2" s="4" t="s">
        <v>22</v>
      </c>
      <c r="M2" s="9">
        <v>43586</v>
      </c>
      <c r="N2" s="9">
        <v>43586</v>
      </c>
      <c r="O2" s="9"/>
      <c r="P2" s="9"/>
      <c r="Q2" s="9">
        <v>43593</v>
      </c>
      <c r="R2" s="9" t="s">
        <v>41</v>
      </c>
      <c r="S2" s="9" t="s">
        <v>118</v>
      </c>
      <c r="T2" s="9" t="s">
        <v>85</v>
      </c>
      <c r="U2" s="9"/>
      <c r="V2" s="9" t="s">
        <v>117</v>
      </c>
      <c r="W2" s="4" t="s">
        <v>23</v>
      </c>
    </row>
    <row r="3" spans="1:25">
      <c r="B3" s="4"/>
      <c r="C3" s="8"/>
      <c r="D3" s="12"/>
      <c r="E3" s="4" t="s">
        <v>20</v>
      </c>
      <c r="F3" s="4" t="s">
        <v>24</v>
      </c>
      <c r="G3" s="9">
        <v>44372</v>
      </c>
      <c r="H3" s="9"/>
      <c r="I3" s="9">
        <v>44386</v>
      </c>
      <c r="J3" s="9">
        <v>44377</v>
      </c>
      <c r="K3" s="9">
        <v>44377</v>
      </c>
      <c r="L3" s="4" t="s">
        <v>26</v>
      </c>
      <c r="M3" s="9">
        <v>44384</v>
      </c>
      <c r="N3" s="9">
        <v>44384</v>
      </c>
      <c r="O3" s="9">
        <v>44391</v>
      </c>
      <c r="P3" s="9"/>
      <c r="Q3" s="9">
        <v>44392</v>
      </c>
      <c r="R3" s="9" t="s">
        <v>120</v>
      </c>
      <c r="S3" s="9" t="s">
        <v>120</v>
      </c>
      <c r="T3" s="9" t="s">
        <v>85</v>
      </c>
      <c r="U3" s="9" t="s">
        <v>25</v>
      </c>
      <c r="V3" s="9" t="s">
        <v>119</v>
      </c>
      <c r="W3" t="s">
        <v>27</v>
      </c>
      <c r="Y3" t="s">
        <v>28</v>
      </c>
    </row>
    <row r="4" spans="1:25" s="2" customFormat="1">
      <c r="A4" s="8" t="s">
        <v>76</v>
      </c>
      <c r="B4" s="4"/>
      <c r="C4" s="8" t="s">
        <v>19</v>
      </c>
      <c r="D4" s="12">
        <v>38</v>
      </c>
      <c r="E4" s="4" t="s">
        <v>20</v>
      </c>
      <c r="F4" s="4" t="s">
        <v>29</v>
      </c>
      <c r="G4" s="9">
        <v>43360</v>
      </c>
      <c r="H4" s="9">
        <v>43360</v>
      </c>
      <c r="I4" s="9">
        <v>43366</v>
      </c>
      <c r="J4" s="9">
        <v>43372</v>
      </c>
      <c r="K4" s="9">
        <v>43372</v>
      </c>
      <c r="L4" s="4" t="s">
        <v>30</v>
      </c>
      <c r="M4" s="9">
        <v>43374</v>
      </c>
      <c r="N4" s="9">
        <v>43374</v>
      </c>
      <c r="O4" s="9"/>
      <c r="P4" s="9"/>
      <c r="Q4" s="9"/>
      <c r="R4" s="9" t="s">
        <v>41</v>
      </c>
      <c r="S4" s="9" t="s">
        <v>121</v>
      </c>
      <c r="T4" s="9" t="s">
        <v>85</v>
      </c>
      <c r="U4" s="9"/>
      <c r="V4" s="9" t="s">
        <v>116</v>
      </c>
      <c r="W4" s="4" t="s">
        <v>31</v>
      </c>
    </row>
    <row r="5" spans="1:25" s="2" customFormat="1">
      <c r="A5" s="8" t="s">
        <v>76</v>
      </c>
      <c r="B5" s="4"/>
      <c r="C5" s="8"/>
      <c r="D5" s="12"/>
      <c r="E5" s="4"/>
      <c r="F5" s="4" t="s">
        <v>32</v>
      </c>
      <c r="G5" s="9">
        <v>43349</v>
      </c>
      <c r="H5" s="9">
        <v>43353</v>
      </c>
      <c r="I5" s="9"/>
      <c r="J5" s="9">
        <v>43365</v>
      </c>
      <c r="K5" s="9">
        <v>43365</v>
      </c>
      <c r="L5" s="4" t="s">
        <v>33</v>
      </c>
      <c r="M5" s="9">
        <v>43365</v>
      </c>
      <c r="N5" s="9">
        <v>43365</v>
      </c>
      <c r="O5" s="9"/>
      <c r="P5" s="9"/>
      <c r="Q5" s="9">
        <v>43368</v>
      </c>
      <c r="R5" s="9" t="s">
        <v>48</v>
      </c>
      <c r="S5" s="9" t="s">
        <v>122</v>
      </c>
      <c r="T5" s="9" t="s">
        <v>85</v>
      </c>
      <c r="U5" s="9"/>
      <c r="V5" s="9" t="s">
        <v>131</v>
      </c>
      <c r="W5" s="4" t="s">
        <v>34</v>
      </c>
      <c r="X5" s="4" t="s">
        <v>132</v>
      </c>
      <c r="Y5" s="2" t="s">
        <v>35</v>
      </c>
    </row>
    <row r="6" spans="1:25" s="4" customFormat="1">
      <c r="A6" s="8" t="s">
        <v>76</v>
      </c>
      <c r="B6" s="4">
        <v>1</v>
      </c>
      <c r="C6" s="8"/>
      <c r="D6" s="12"/>
      <c r="E6" s="4" t="s">
        <v>20</v>
      </c>
      <c r="F6" s="4" t="s">
        <v>32</v>
      </c>
      <c r="G6" s="9"/>
      <c r="H6" s="9">
        <v>44324</v>
      </c>
      <c r="I6" s="9">
        <v>44324</v>
      </c>
      <c r="J6" s="9">
        <v>44326</v>
      </c>
      <c r="K6" s="9">
        <v>44326</v>
      </c>
      <c r="L6" s="4" t="s">
        <v>61</v>
      </c>
      <c r="M6" s="9">
        <v>44326</v>
      </c>
      <c r="N6" s="9">
        <v>44326</v>
      </c>
      <c r="O6" s="9">
        <f>I6+13</f>
        <v>44337</v>
      </c>
      <c r="P6" s="9"/>
      <c r="Q6" s="9">
        <f>O6+2</f>
        <v>44339</v>
      </c>
      <c r="R6" s="9" t="s">
        <v>120</v>
      </c>
      <c r="S6" s="9" t="s">
        <v>120</v>
      </c>
      <c r="T6" s="9" t="s">
        <v>85</v>
      </c>
      <c r="U6" s="9"/>
      <c r="V6" s="9" t="s">
        <v>115</v>
      </c>
      <c r="W6" s="4" t="s">
        <v>60</v>
      </c>
      <c r="X6" s="4" t="s">
        <v>58</v>
      </c>
      <c r="Y6" s="4" t="s">
        <v>59</v>
      </c>
    </row>
    <row r="7" spans="1:25" s="4" customFormat="1">
      <c r="A7" s="8" t="s">
        <v>76</v>
      </c>
      <c r="B7" s="4">
        <v>2</v>
      </c>
      <c r="C7" s="8"/>
      <c r="D7" s="12" t="s">
        <v>64</v>
      </c>
      <c r="E7" s="4" t="s">
        <v>20</v>
      </c>
      <c r="F7" s="4" t="s">
        <v>32</v>
      </c>
      <c r="G7" s="9"/>
      <c r="H7" s="9">
        <v>44326</v>
      </c>
      <c r="I7" s="9">
        <v>44324</v>
      </c>
      <c r="J7" s="9">
        <v>44345</v>
      </c>
      <c r="K7" s="9">
        <v>44345</v>
      </c>
      <c r="L7" s="4" t="s">
        <v>62</v>
      </c>
      <c r="M7" s="9">
        <v>44345</v>
      </c>
      <c r="N7" s="9">
        <v>44345</v>
      </c>
      <c r="O7" s="9"/>
      <c r="P7" s="9"/>
      <c r="Q7" s="9">
        <f>J7+2</f>
        <v>44347</v>
      </c>
      <c r="R7" s="9" t="s">
        <v>48</v>
      </c>
      <c r="S7" s="9" t="s">
        <v>123</v>
      </c>
      <c r="T7" s="9" t="s">
        <v>85</v>
      </c>
      <c r="U7" s="9"/>
      <c r="V7" s="9" t="s">
        <v>115</v>
      </c>
      <c r="W7" s="4" t="s">
        <v>60</v>
      </c>
      <c r="Y7" s="4" t="s">
        <v>63</v>
      </c>
    </row>
    <row r="8" spans="1:25">
      <c r="A8" s="8" t="s">
        <v>76</v>
      </c>
      <c r="B8" s="4" t="s">
        <v>125</v>
      </c>
      <c r="C8" s="8" t="s">
        <v>19</v>
      </c>
      <c r="D8" s="12" t="s">
        <v>124</v>
      </c>
      <c r="E8" s="4" t="s">
        <v>36</v>
      </c>
      <c r="G8" s="9"/>
      <c r="H8" s="9">
        <v>25798</v>
      </c>
      <c r="I8" s="9"/>
      <c r="J8" s="9">
        <v>25802</v>
      </c>
      <c r="K8" s="9">
        <v>25802</v>
      </c>
      <c r="L8" s="4" t="s">
        <v>38</v>
      </c>
      <c r="M8" s="9">
        <f>J8+2</f>
        <v>25804</v>
      </c>
      <c r="N8" s="9">
        <f>K8+2</f>
        <v>25804</v>
      </c>
      <c r="O8" s="9"/>
      <c r="P8" s="9"/>
      <c r="Q8" s="9"/>
      <c r="R8" s="9" t="s">
        <v>120</v>
      </c>
      <c r="S8" s="9" t="s">
        <v>120</v>
      </c>
      <c r="T8" s="9" t="s">
        <v>85</v>
      </c>
      <c r="U8" s="9"/>
      <c r="V8" s="9" t="s">
        <v>114</v>
      </c>
      <c r="W8" s="4" t="s">
        <v>37</v>
      </c>
      <c r="Y8" t="s">
        <v>39</v>
      </c>
    </row>
    <row r="9" spans="1:25">
      <c r="A9" s="8" t="s">
        <v>76</v>
      </c>
      <c r="B9" s="4"/>
      <c r="C9" s="8"/>
      <c r="D9" s="12"/>
      <c r="E9" s="4" t="s">
        <v>45</v>
      </c>
      <c r="F9" s="4"/>
      <c r="G9" s="9">
        <v>30101</v>
      </c>
      <c r="H9" s="9">
        <v>30101</v>
      </c>
      <c r="I9" s="9"/>
      <c r="J9" s="9">
        <v>30107</v>
      </c>
      <c r="K9" s="9">
        <v>30107</v>
      </c>
      <c r="L9" s="4" t="s">
        <v>42</v>
      </c>
      <c r="M9" s="9">
        <v>30114</v>
      </c>
      <c r="N9" s="9">
        <v>30114</v>
      </c>
      <c r="O9" s="9"/>
      <c r="P9" s="9"/>
      <c r="Q9" s="9"/>
      <c r="R9" s="9" t="s">
        <v>41</v>
      </c>
      <c r="S9" s="9" t="s">
        <v>71</v>
      </c>
      <c r="T9" s="9"/>
      <c r="U9" s="9"/>
      <c r="V9" s="9" t="s">
        <v>113</v>
      </c>
      <c r="W9" s="4" t="s">
        <v>43</v>
      </c>
      <c r="Y9" t="s">
        <v>44</v>
      </c>
    </row>
    <row r="10" spans="1:25" s="5" customFormat="1">
      <c r="A10" s="8" t="s">
        <v>76</v>
      </c>
      <c r="B10" s="4">
        <v>1</v>
      </c>
      <c r="C10" s="8" t="s">
        <v>19</v>
      </c>
      <c r="D10" s="12">
        <v>5</v>
      </c>
      <c r="E10" s="4" t="s">
        <v>45</v>
      </c>
      <c r="G10" s="9">
        <v>30437</v>
      </c>
      <c r="H10" s="9">
        <v>30437</v>
      </c>
      <c r="I10" s="9"/>
      <c r="J10" s="9">
        <v>30447</v>
      </c>
      <c r="K10" s="9">
        <v>30447</v>
      </c>
      <c r="L10" s="4" t="s">
        <v>46</v>
      </c>
      <c r="M10" s="9">
        <v>30450</v>
      </c>
      <c r="N10" s="9">
        <v>30450</v>
      </c>
      <c r="O10" s="9"/>
      <c r="P10" s="9"/>
      <c r="Q10" s="9"/>
      <c r="R10" s="9" t="s">
        <v>41</v>
      </c>
      <c r="S10" s="9" t="s">
        <v>118</v>
      </c>
      <c r="T10" s="9"/>
      <c r="U10" s="9"/>
      <c r="V10" s="9" t="s">
        <v>109</v>
      </c>
      <c r="W10" s="4" t="s">
        <v>47</v>
      </c>
      <c r="Y10" s="5" t="s">
        <v>50</v>
      </c>
    </row>
    <row r="11" spans="1:25">
      <c r="A11" s="8" t="s">
        <v>76</v>
      </c>
      <c r="B11" s="4">
        <v>3</v>
      </c>
      <c r="C11" s="8" t="s">
        <v>19</v>
      </c>
      <c r="D11" s="12">
        <v>1.5</v>
      </c>
      <c r="E11" s="4" t="s">
        <v>45</v>
      </c>
      <c r="G11" s="9">
        <v>30468</v>
      </c>
      <c r="H11" s="9"/>
      <c r="I11" s="9"/>
      <c r="J11" s="9"/>
      <c r="K11" s="9">
        <v>30486</v>
      </c>
      <c r="L11" s="4"/>
      <c r="M11" s="9">
        <v>30486</v>
      </c>
      <c r="N11" s="9">
        <v>30486</v>
      </c>
      <c r="O11" s="9"/>
      <c r="P11" s="9"/>
      <c r="Q11" s="9"/>
      <c r="R11" s="9" t="s">
        <v>48</v>
      </c>
      <c r="S11" s="9" t="s">
        <v>123</v>
      </c>
      <c r="T11" s="9"/>
      <c r="U11" s="9"/>
      <c r="V11" s="9" t="s">
        <v>109</v>
      </c>
      <c r="W11" s="4" t="s">
        <v>47</v>
      </c>
    </row>
    <row r="12" spans="1:25" s="2" customFormat="1">
      <c r="A12" s="8" t="s">
        <v>76</v>
      </c>
      <c r="B12" s="4">
        <v>4</v>
      </c>
      <c r="C12" s="8" t="s">
        <v>49</v>
      </c>
      <c r="D12" s="12">
        <v>2</v>
      </c>
      <c r="E12" s="4" t="s">
        <v>45</v>
      </c>
      <c r="G12" s="9">
        <v>30495</v>
      </c>
      <c r="H12" s="9">
        <v>30497</v>
      </c>
      <c r="I12" s="9"/>
      <c r="J12" s="9">
        <v>30505</v>
      </c>
      <c r="K12" s="9">
        <v>30505</v>
      </c>
      <c r="L12" s="4" t="s">
        <v>42</v>
      </c>
      <c r="M12" s="9">
        <v>30507</v>
      </c>
      <c r="N12" s="9">
        <v>30507</v>
      </c>
      <c r="O12" s="9"/>
      <c r="P12" s="9"/>
      <c r="Q12" s="9"/>
      <c r="R12" s="9" t="s">
        <v>48</v>
      </c>
      <c r="S12" s="9" t="s">
        <v>126</v>
      </c>
      <c r="T12" s="9"/>
      <c r="U12" s="9"/>
      <c r="V12" s="9" t="s">
        <v>109</v>
      </c>
      <c r="W12" s="4" t="s">
        <v>47</v>
      </c>
      <c r="Y12" s="2" t="s">
        <v>51</v>
      </c>
    </row>
    <row r="13" spans="1:25" s="2" customFormat="1">
      <c r="A13" s="8" t="s">
        <v>76</v>
      </c>
      <c r="B13" s="4">
        <v>5</v>
      </c>
      <c r="C13" s="8" t="s">
        <v>19</v>
      </c>
      <c r="D13" s="12">
        <v>7</v>
      </c>
      <c r="E13" s="4" t="s">
        <v>45</v>
      </c>
      <c r="G13" s="9">
        <v>30507</v>
      </c>
      <c r="H13" s="9">
        <v>30512</v>
      </c>
      <c r="I13" s="9"/>
      <c r="J13" s="9">
        <v>30517</v>
      </c>
      <c r="K13" s="9">
        <v>30517</v>
      </c>
      <c r="L13" s="4" t="s">
        <v>42</v>
      </c>
      <c r="M13" s="9">
        <v>30521</v>
      </c>
      <c r="N13" s="9">
        <v>30521</v>
      </c>
      <c r="O13" s="9"/>
      <c r="P13" s="9"/>
      <c r="Q13" s="9"/>
      <c r="R13" s="9" t="s">
        <v>48</v>
      </c>
      <c r="S13" s="9" t="s">
        <v>126</v>
      </c>
      <c r="T13" s="9"/>
      <c r="U13" s="9"/>
      <c r="V13" s="9" t="s">
        <v>109</v>
      </c>
      <c r="W13" s="4" t="s">
        <v>47</v>
      </c>
      <c r="Y13" s="2" t="s">
        <v>52</v>
      </c>
    </row>
    <row r="14" spans="1:25">
      <c r="A14" s="8" t="s">
        <v>76</v>
      </c>
      <c r="B14" s="4"/>
      <c r="C14" s="8"/>
      <c r="D14" s="12"/>
      <c r="E14" s="4" t="s">
        <v>36</v>
      </c>
      <c r="F14" s="4"/>
      <c r="G14" s="3">
        <v>1</v>
      </c>
      <c r="H14" s="3">
        <v>1</v>
      </c>
      <c r="I14" s="9"/>
      <c r="J14" s="3">
        <v>6</v>
      </c>
      <c r="K14" s="3">
        <f>N14</f>
        <v>9</v>
      </c>
      <c r="L14" s="4" t="s">
        <v>69</v>
      </c>
      <c r="M14" s="3">
        <f>H14+5</f>
        <v>6</v>
      </c>
      <c r="N14" s="3">
        <f>G14+8</f>
        <v>9</v>
      </c>
      <c r="O14" s="9"/>
      <c r="P14" s="9"/>
      <c r="Q14" s="9"/>
      <c r="R14" s="9" t="s">
        <v>120</v>
      </c>
      <c r="S14" s="9" t="s">
        <v>120</v>
      </c>
      <c r="T14" s="9"/>
      <c r="U14" s="9"/>
      <c r="V14" s="9" t="s">
        <v>110</v>
      </c>
      <c r="W14" s="4" t="s">
        <v>53</v>
      </c>
      <c r="Y14" s="13" t="s">
        <v>56</v>
      </c>
    </row>
    <row r="15" spans="1:25">
      <c r="A15" s="8" t="s">
        <v>76</v>
      </c>
      <c r="B15" s="4"/>
      <c r="C15" s="8"/>
      <c r="D15" s="12"/>
      <c r="E15" s="4" t="s">
        <v>36</v>
      </c>
      <c r="F15" s="4"/>
      <c r="G15" s="3">
        <v>1</v>
      </c>
      <c r="H15" s="3">
        <v>1</v>
      </c>
      <c r="I15" s="9"/>
      <c r="J15" s="3">
        <v>6</v>
      </c>
      <c r="K15" s="3">
        <f t="shared" ref="K15:K17" si="0">N15</f>
        <v>9</v>
      </c>
      <c r="L15" s="4" t="s">
        <v>69</v>
      </c>
      <c r="M15" s="3">
        <f t="shared" ref="M15:M17" si="1">H15+5</f>
        <v>6</v>
      </c>
      <c r="N15" s="3">
        <f t="shared" ref="N15:N17" si="2">G15+8</f>
        <v>9</v>
      </c>
      <c r="O15" s="9"/>
      <c r="P15" s="9"/>
      <c r="Q15" s="9"/>
      <c r="R15" s="9" t="s">
        <v>120</v>
      </c>
      <c r="S15" s="9" t="s">
        <v>120</v>
      </c>
      <c r="T15" s="9"/>
      <c r="U15" s="9"/>
      <c r="V15" s="9" t="s">
        <v>110</v>
      </c>
      <c r="W15" s="4" t="s">
        <v>53</v>
      </c>
      <c r="Y15" s="13"/>
    </row>
    <row r="16" spans="1:25">
      <c r="A16" s="8" t="s">
        <v>76</v>
      </c>
      <c r="B16" s="4"/>
      <c r="C16" s="8"/>
      <c r="D16" s="12"/>
      <c r="E16" s="4" t="s">
        <v>36</v>
      </c>
      <c r="F16" s="4"/>
      <c r="G16" s="3">
        <v>1</v>
      </c>
      <c r="H16" s="3">
        <v>1</v>
      </c>
      <c r="I16" s="9"/>
      <c r="J16" s="3">
        <v>6</v>
      </c>
      <c r="K16" s="3">
        <f t="shared" si="0"/>
        <v>9</v>
      </c>
      <c r="L16" s="4" t="s">
        <v>69</v>
      </c>
      <c r="M16" s="3">
        <f t="shared" si="1"/>
        <v>6</v>
      </c>
      <c r="N16" s="3">
        <f t="shared" si="2"/>
        <v>9</v>
      </c>
      <c r="O16" s="9"/>
      <c r="P16" s="9"/>
      <c r="Q16" s="9"/>
      <c r="R16" s="9" t="s">
        <v>120</v>
      </c>
      <c r="S16" s="9" t="s">
        <v>120</v>
      </c>
      <c r="T16" s="9"/>
      <c r="U16" s="9"/>
      <c r="V16" s="9" t="s">
        <v>110</v>
      </c>
      <c r="W16" s="4" t="s">
        <v>53</v>
      </c>
      <c r="Y16" s="13"/>
    </row>
    <row r="17" spans="1:25">
      <c r="A17" s="8" t="s">
        <v>76</v>
      </c>
      <c r="B17" s="4"/>
      <c r="C17" s="8"/>
      <c r="D17" s="12"/>
      <c r="E17" s="4" t="s">
        <v>36</v>
      </c>
      <c r="F17" s="4"/>
      <c r="G17" s="3">
        <v>1</v>
      </c>
      <c r="H17" s="3">
        <v>1</v>
      </c>
      <c r="I17" s="9"/>
      <c r="J17" s="3">
        <v>6</v>
      </c>
      <c r="K17" s="3">
        <f t="shared" si="0"/>
        <v>9</v>
      </c>
      <c r="L17" s="4" t="s">
        <v>69</v>
      </c>
      <c r="M17" s="3">
        <f t="shared" si="1"/>
        <v>6</v>
      </c>
      <c r="N17" s="3">
        <f t="shared" si="2"/>
        <v>9</v>
      </c>
      <c r="O17" s="9"/>
      <c r="P17" s="9"/>
      <c r="Q17" s="9"/>
      <c r="R17" s="9" t="s">
        <v>120</v>
      </c>
      <c r="S17" s="9" t="s">
        <v>120</v>
      </c>
      <c r="T17" s="9"/>
      <c r="U17" s="9"/>
      <c r="V17" s="9" t="s">
        <v>110</v>
      </c>
      <c r="W17" s="4" t="s">
        <v>53</v>
      </c>
      <c r="Y17" s="13"/>
    </row>
    <row r="18" spans="1:25">
      <c r="A18" s="8" t="s">
        <v>76</v>
      </c>
      <c r="B18" s="4" t="s">
        <v>127</v>
      </c>
      <c r="C18" s="8"/>
      <c r="D18" s="12"/>
      <c r="E18" s="4" t="s">
        <v>54</v>
      </c>
      <c r="F18" s="4"/>
      <c r="G18" s="9">
        <f>J18-14</f>
        <v>38653</v>
      </c>
      <c r="H18" s="9">
        <f>J18-9</f>
        <v>38658</v>
      </c>
      <c r="I18" s="9"/>
      <c r="J18" s="9">
        <v>38667</v>
      </c>
      <c r="K18" s="9">
        <v>38667</v>
      </c>
      <c r="L18" s="4"/>
      <c r="M18" s="9">
        <v>38667</v>
      </c>
      <c r="N18" s="9"/>
      <c r="O18" s="9"/>
      <c r="P18" s="9"/>
      <c r="Q18" s="9"/>
      <c r="R18" s="9" t="s">
        <v>120</v>
      </c>
      <c r="S18" s="9" t="s">
        <v>130</v>
      </c>
      <c r="T18" s="9" t="s">
        <v>85</v>
      </c>
      <c r="U18" s="9"/>
      <c r="V18" s="9" t="s">
        <v>111</v>
      </c>
      <c r="W18" s="4" t="s">
        <v>55</v>
      </c>
      <c r="X18" s="4" t="s">
        <v>77</v>
      </c>
      <c r="Y18" s="4"/>
    </row>
    <row r="19" spans="1:25">
      <c r="A19" s="8" t="s">
        <v>76</v>
      </c>
      <c r="B19" s="10" t="s">
        <v>65</v>
      </c>
      <c r="D19" s="11">
        <v>11</v>
      </c>
      <c r="E19" t="s">
        <v>36</v>
      </c>
      <c r="H19" s="1">
        <v>42774</v>
      </c>
      <c r="J19" s="1">
        <f>H19+14</f>
        <v>42788</v>
      </c>
      <c r="K19" s="1">
        <v>42788</v>
      </c>
      <c r="L19" t="s">
        <v>68</v>
      </c>
      <c r="M19" s="1">
        <v>42788</v>
      </c>
      <c r="N19" s="1">
        <v>42788</v>
      </c>
      <c r="R19" s="1" t="s">
        <v>48</v>
      </c>
      <c r="S19" s="1" t="s">
        <v>123</v>
      </c>
      <c r="T19" s="1" t="s">
        <v>85</v>
      </c>
      <c r="V19" s="9" t="s">
        <v>128</v>
      </c>
      <c r="W19" t="s">
        <v>67</v>
      </c>
      <c r="Y19" s="4" t="s">
        <v>66</v>
      </c>
    </row>
    <row r="20" spans="1:25">
      <c r="A20" s="8" t="s">
        <v>76</v>
      </c>
      <c r="B20">
        <v>1</v>
      </c>
      <c r="C20" s="7" t="s">
        <v>19</v>
      </c>
      <c r="D20" s="11">
        <v>28</v>
      </c>
      <c r="E20" s="4" t="s">
        <v>74</v>
      </c>
      <c r="G20" s="3">
        <v>1</v>
      </c>
      <c r="H20" s="3">
        <v>1</v>
      </c>
      <c r="J20" s="3">
        <v>2</v>
      </c>
      <c r="K20" s="3">
        <v>2</v>
      </c>
      <c r="L20" s="4" t="s">
        <v>72</v>
      </c>
      <c r="M20" s="3">
        <v>4</v>
      </c>
      <c r="N20" s="3">
        <v>5</v>
      </c>
      <c r="R20" s="1" t="s">
        <v>41</v>
      </c>
      <c r="S20" s="1" t="s">
        <v>71</v>
      </c>
      <c r="V20" s="1" t="s">
        <v>112</v>
      </c>
      <c r="W20" t="s">
        <v>73</v>
      </c>
    </row>
    <row r="21" spans="1:25">
      <c r="A21" s="8" t="s">
        <v>76</v>
      </c>
      <c r="B21">
        <v>1</v>
      </c>
      <c r="D21" s="11">
        <v>40</v>
      </c>
      <c r="E21" t="s">
        <v>24</v>
      </c>
      <c r="G21" s="1">
        <v>37759</v>
      </c>
      <c r="H21" s="1">
        <v>37759</v>
      </c>
      <c r="J21" s="1">
        <v>37767</v>
      </c>
      <c r="K21" s="1">
        <v>37767</v>
      </c>
      <c r="L21" t="s">
        <v>78</v>
      </c>
      <c r="M21" s="1">
        <v>37767</v>
      </c>
      <c r="R21" s="1" t="s">
        <v>41</v>
      </c>
      <c r="S21" s="1" t="s">
        <v>130</v>
      </c>
      <c r="T21" s="1" t="s">
        <v>80</v>
      </c>
      <c r="V21" s="1" t="s">
        <v>83</v>
      </c>
      <c r="W21" t="s">
        <v>84</v>
      </c>
    </row>
    <row r="22" spans="1:25">
      <c r="A22" s="8" t="s">
        <v>76</v>
      </c>
      <c r="B22">
        <v>2</v>
      </c>
      <c r="D22" s="11">
        <v>8</v>
      </c>
      <c r="E22" t="s">
        <v>24</v>
      </c>
      <c r="G22" s="1">
        <v>37760</v>
      </c>
      <c r="H22" s="1">
        <v>37765</v>
      </c>
      <c r="J22" s="1">
        <v>37768</v>
      </c>
      <c r="K22" s="1">
        <v>37768</v>
      </c>
      <c r="L22" t="s">
        <v>86</v>
      </c>
      <c r="M22" s="1">
        <v>37768</v>
      </c>
      <c r="R22" s="1" t="s">
        <v>41</v>
      </c>
      <c r="S22" s="1" t="s">
        <v>130</v>
      </c>
      <c r="T22" s="1" t="s">
        <v>81</v>
      </c>
      <c r="V22" s="1" t="s">
        <v>83</v>
      </c>
      <c r="W22" t="s">
        <v>84</v>
      </c>
    </row>
    <row r="23" spans="1:25">
      <c r="A23" s="8" t="s">
        <v>76</v>
      </c>
      <c r="B23">
        <v>3</v>
      </c>
      <c r="D23" s="11">
        <v>6</v>
      </c>
      <c r="E23" t="s">
        <v>24</v>
      </c>
      <c r="G23" s="1">
        <v>37760</v>
      </c>
      <c r="H23" s="1">
        <v>37765</v>
      </c>
      <c r="J23" s="1">
        <v>37769</v>
      </c>
      <c r="K23" s="1">
        <v>37769</v>
      </c>
      <c r="L23" t="s">
        <v>87</v>
      </c>
      <c r="R23" s="1" t="s">
        <v>41</v>
      </c>
      <c r="S23" s="1" t="s">
        <v>130</v>
      </c>
      <c r="T23" s="1" t="s">
        <v>81</v>
      </c>
      <c r="V23" s="1" t="s">
        <v>83</v>
      </c>
      <c r="W23" t="s">
        <v>84</v>
      </c>
    </row>
    <row r="24" spans="1:25">
      <c r="A24" s="8" t="s">
        <v>76</v>
      </c>
      <c r="B24">
        <v>4</v>
      </c>
      <c r="C24" s="7" t="s">
        <v>49</v>
      </c>
      <c r="D24" s="11">
        <v>6</v>
      </c>
      <c r="E24" t="s">
        <v>24</v>
      </c>
      <c r="G24" s="1">
        <v>37759</v>
      </c>
      <c r="H24" s="6">
        <v>37767</v>
      </c>
      <c r="J24" s="1">
        <v>37770</v>
      </c>
      <c r="K24" s="1">
        <v>37770</v>
      </c>
      <c r="L24" t="s">
        <v>88</v>
      </c>
      <c r="M24" s="1">
        <v>37773</v>
      </c>
      <c r="N24" s="1">
        <v>37773</v>
      </c>
      <c r="R24" s="1" t="s">
        <v>41</v>
      </c>
      <c r="S24" s="1" t="s">
        <v>130</v>
      </c>
      <c r="T24" s="1" t="s">
        <v>85</v>
      </c>
      <c r="V24" s="1" t="s">
        <v>95</v>
      </c>
      <c r="W24" t="s">
        <v>84</v>
      </c>
      <c r="X24" s="6" t="s">
        <v>93</v>
      </c>
      <c r="Y24" s="14" t="s">
        <v>94</v>
      </c>
    </row>
    <row r="25" spans="1:25">
      <c r="A25" s="8" t="s">
        <v>76</v>
      </c>
      <c r="B25">
        <v>5</v>
      </c>
      <c r="C25" s="7" t="s">
        <v>49</v>
      </c>
      <c r="D25" s="11">
        <v>30</v>
      </c>
      <c r="E25" t="s">
        <v>24</v>
      </c>
      <c r="G25" s="1">
        <v>37759</v>
      </c>
      <c r="H25" s="6">
        <v>37767</v>
      </c>
      <c r="J25" s="1">
        <v>37770</v>
      </c>
      <c r="K25" s="1">
        <v>37770</v>
      </c>
      <c r="L25" t="s">
        <v>89</v>
      </c>
      <c r="M25" s="1">
        <v>37770</v>
      </c>
      <c r="N25" s="1">
        <v>37770</v>
      </c>
      <c r="R25" s="1" t="s">
        <v>41</v>
      </c>
      <c r="S25" s="1" t="s">
        <v>130</v>
      </c>
      <c r="T25" s="1" t="s">
        <v>85</v>
      </c>
      <c r="V25" s="1" t="s">
        <v>95</v>
      </c>
      <c r="W25" t="s">
        <v>84</v>
      </c>
      <c r="X25" s="6" t="s">
        <v>93</v>
      </c>
      <c r="Y25" s="14"/>
    </row>
    <row r="26" spans="1:25">
      <c r="A26" s="8" t="s">
        <v>76</v>
      </c>
      <c r="B26">
        <v>6</v>
      </c>
      <c r="C26" s="7" t="s">
        <v>19</v>
      </c>
      <c r="D26" s="11">
        <v>33</v>
      </c>
      <c r="E26" t="s">
        <v>24</v>
      </c>
      <c r="G26" s="1">
        <v>37759</v>
      </c>
      <c r="H26" s="6">
        <v>37767</v>
      </c>
      <c r="J26" s="1">
        <v>37770</v>
      </c>
      <c r="K26" s="1">
        <v>37770</v>
      </c>
      <c r="L26" t="s">
        <v>90</v>
      </c>
      <c r="M26" s="1">
        <v>37773</v>
      </c>
      <c r="N26" s="1">
        <v>37773</v>
      </c>
      <c r="R26" s="1" t="s">
        <v>41</v>
      </c>
      <c r="S26" s="1" t="s">
        <v>130</v>
      </c>
      <c r="T26" s="1" t="s">
        <v>85</v>
      </c>
      <c r="V26" s="1" t="s">
        <v>95</v>
      </c>
      <c r="W26" t="s">
        <v>84</v>
      </c>
      <c r="X26" s="6" t="s">
        <v>93</v>
      </c>
      <c r="Y26" s="14"/>
    </row>
    <row r="27" spans="1:25">
      <c r="A27" s="8" t="s">
        <v>76</v>
      </c>
      <c r="B27">
        <v>7</v>
      </c>
      <c r="D27" s="11">
        <v>3</v>
      </c>
      <c r="E27" t="s">
        <v>24</v>
      </c>
      <c r="G27" s="1">
        <v>37760</v>
      </c>
      <c r="H27" s="1">
        <v>37765</v>
      </c>
      <c r="J27" s="1">
        <v>37775</v>
      </c>
      <c r="K27" s="1">
        <v>37775</v>
      </c>
      <c r="L27" t="s">
        <v>91</v>
      </c>
      <c r="M27" s="1">
        <v>37775</v>
      </c>
      <c r="R27" s="1" t="s">
        <v>41</v>
      </c>
      <c r="S27" s="1" t="s">
        <v>130</v>
      </c>
      <c r="T27" s="1" t="s">
        <v>81</v>
      </c>
      <c r="V27" s="1" t="s">
        <v>83</v>
      </c>
      <c r="W27" t="s">
        <v>84</v>
      </c>
    </row>
    <row r="28" spans="1:25">
      <c r="A28" s="8" t="s">
        <v>76</v>
      </c>
      <c r="B28">
        <v>8</v>
      </c>
      <c r="D28" s="11">
        <v>49</v>
      </c>
      <c r="E28" t="s">
        <v>24</v>
      </c>
      <c r="G28" s="1">
        <v>37765</v>
      </c>
      <c r="H28" s="1">
        <v>37765</v>
      </c>
      <c r="J28" s="1">
        <v>37779</v>
      </c>
      <c r="K28" s="1">
        <v>37779</v>
      </c>
      <c r="L28" t="s">
        <v>22</v>
      </c>
      <c r="R28" s="1" t="s">
        <v>41</v>
      </c>
      <c r="S28" s="1" t="s">
        <v>130</v>
      </c>
      <c r="T28" s="1" t="s">
        <v>81</v>
      </c>
      <c r="V28" s="1" t="s">
        <v>83</v>
      </c>
      <c r="W28" t="s">
        <v>84</v>
      </c>
    </row>
    <row r="29" spans="1:25">
      <c r="A29" s="8" t="s">
        <v>76</v>
      </c>
      <c r="B29">
        <v>9</v>
      </c>
      <c r="D29" s="11">
        <v>1</v>
      </c>
      <c r="E29" t="s">
        <v>24</v>
      </c>
      <c r="G29" s="1">
        <v>37760</v>
      </c>
      <c r="H29" s="1">
        <v>37765</v>
      </c>
      <c r="J29" s="1">
        <v>37781</v>
      </c>
      <c r="K29" s="1">
        <v>37781</v>
      </c>
      <c r="L29" t="s">
        <v>92</v>
      </c>
      <c r="R29" s="1" t="s">
        <v>41</v>
      </c>
      <c r="S29" s="1" t="s">
        <v>130</v>
      </c>
      <c r="T29" s="1" t="s">
        <v>81</v>
      </c>
      <c r="V29" s="1" t="s">
        <v>83</v>
      </c>
      <c r="W29" t="s">
        <v>84</v>
      </c>
    </row>
    <row r="30" spans="1:25">
      <c r="A30" s="8" t="s">
        <v>76</v>
      </c>
      <c r="B30">
        <v>1</v>
      </c>
      <c r="D30" s="11">
        <v>3</v>
      </c>
      <c r="E30" t="s">
        <v>24</v>
      </c>
      <c r="G30" s="1">
        <v>37754</v>
      </c>
      <c r="H30" s="1">
        <v>37754</v>
      </c>
      <c r="J30" s="1">
        <v>37757</v>
      </c>
      <c r="K30" s="1">
        <v>37757</v>
      </c>
      <c r="R30" s="1" t="s">
        <v>41</v>
      </c>
      <c r="S30" s="1" t="s">
        <v>71</v>
      </c>
      <c r="T30" s="1" t="s">
        <v>85</v>
      </c>
      <c r="V30" s="1" t="s">
        <v>102</v>
      </c>
      <c r="W30" t="s">
        <v>98</v>
      </c>
    </row>
    <row r="31" spans="1:25">
      <c r="A31" s="8" t="s">
        <v>76</v>
      </c>
      <c r="B31">
        <v>4</v>
      </c>
      <c r="E31" t="s">
        <v>24</v>
      </c>
      <c r="G31" s="1">
        <v>37759</v>
      </c>
      <c r="H31" s="1">
        <v>37759</v>
      </c>
      <c r="J31" s="1">
        <v>37764</v>
      </c>
      <c r="K31" s="1">
        <v>37764</v>
      </c>
      <c r="L31" t="s">
        <v>96</v>
      </c>
      <c r="R31" s="1" t="s">
        <v>41</v>
      </c>
      <c r="S31" s="1" t="s">
        <v>71</v>
      </c>
      <c r="T31" s="1" t="s">
        <v>85</v>
      </c>
      <c r="V31" s="1" t="s">
        <v>102</v>
      </c>
      <c r="W31" t="s">
        <v>98</v>
      </c>
      <c r="Y31" t="s">
        <v>97</v>
      </c>
    </row>
    <row r="32" spans="1:25">
      <c r="A32" s="8" t="s">
        <v>76</v>
      </c>
      <c r="B32">
        <v>2</v>
      </c>
      <c r="E32" t="s">
        <v>24</v>
      </c>
      <c r="G32" s="1">
        <v>37752</v>
      </c>
      <c r="J32" s="1">
        <v>37767</v>
      </c>
      <c r="K32" s="1">
        <v>37767</v>
      </c>
      <c r="R32" s="1" t="s">
        <v>129</v>
      </c>
      <c r="S32" s="1" t="s">
        <v>123</v>
      </c>
      <c r="T32" s="1" t="s">
        <v>85</v>
      </c>
      <c r="V32" s="1" t="s">
        <v>102</v>
      </c>
      <c r="W32" t="s">
        <v>98</v>
      </c>
      <c r="X32" t="s">
        <v>100</v>
      </c>
      <c r="Y32" t="s">
        <v>99</v>
      </c>
    </row>
    <row r="33" spans="1:25">
      <c r="A33" s="8" t="s">
        <v>76</v>
      </c>
      <c r="B33">
        <v>3</v>
      </c>
      <c r="E33" t="s">
        <v>24</v>
      </c>
      <c r="G33" s="1">
        <v>37752</v>
      </c>
      <c r="J33" s="1">
        <v>37772</v>
      </c>
      <c r="K33" s="1">
        <v>37772</v>
      </c>
      <c r="R33" s="1" t="s">
        <v>129</v>
      </c>
      <c r="S33" s="1" t="s">
        <v>123</v>
      </c>
      <c r="T33" s="1" t="s">
        <v>85</v>
      </c>
      <c r="V33" s="1" t="s">
        <v>102</v>
      </c>
      <c r="W33" t="s">
        <v>98</v>
      </c>
      <c r="X33" t="s">
        <v>100</v>
      </c>
      <c r="Y33" t="s">
        <v>99</v>
      </c>
    </row>
    <row r="34" spans="1:25">
      <c r="A34" s="8" t="s">
        <v>76</v>
      </c>
      <c r="B34">
        <v>5</v>
      </c>
      <c r="E34" t="s">
        <v>24</v>
      </c>
      <c r="G34" s="1">
        <v>37744</v>
      </c>
      <c r="H34" s="1">
        <v>37758</v>
      </c>
      <c r="J34" s="1">
        <v>37766</v>
      </c>
      <c r="K34" s="1">
        <v>37766</v>
      </c>
      <c r="R34" s="1" t="s">
        <v>41</v>
      </c>
      <c r="S34" s="1" t="s">
        <v>130</v>
      </c>
      <c r="T34" s="1" t="s">
        <v>103</v>
      </c>
      <c r="V34" s="1" t="s">
        <v>102</v>
      </c>
      <c r="W34" t="s">
        <v>98</v>
      </c>
    </row>
    <row r="35" spans="1:25">
      <c r="A35" s="8" t="s">
        <v>76</v>
      </c>
      <c r="B35">
        <v>6</v>
      </c>
      <c r="E35" t="s">
        <v>24</v>
      </c>
      <c r="G35" s="1">
        <v>37754</v>
      </c>
      <c r="H35" s="1">
        <v>37754</v>
      </c>
      <c r="J35" s="1">
        <v>37765</v>
      </c>
      <c r="K35" s="1">
        <v>37765</v>
      </c>
      <c r="R35" s="1" t="s">
        <v>41</v>
      </c>
      <c r="S35" s="1" t="s">
        <v>130</v>
      </c>
      <c r="T35" s="1" t="s">
        <v>85</v>
      </c>
      <c r="V35" s="1" t="s">
        <v>102</v>
      </c>
      <c r="W35" t="s">
        <v>98</v>
      </c>
      <c r="Y35" t="s">
        <v>101</v>
      </c>
    </row>
    <row r="36" spans="1:25">
      <c r="A36" s="8" t="s">
        <v>76</v>
      </c>
      <c r="B36">
        <v>7</v>
      </c>
      <c r="E36" t="s">
        <v>24</v>
      </c>
      <c r="G36" s="1">
        <v>37758</v>
      </c>
      <c r="J36" s="1">
        <v>37771</v>
      </c>
      <c r="K36" s="1">
        <v>37771</v>
      </c>
      <c r="R36" s="1" t="s">
        <v>41</v>
      </c>
      <c r="S36" s="1" t="s">
        <v>130</v>
      </c>
      <c r="T36" s="1" t="s">
        <v>85</v>
      </c>
      <c r="V36" s="1" t="s">
        <v>102</v>
      </c>
      <c r="W36" t="s">
        <v>98</v>
      </c>
    </row>
    <row r="37" spans="1:25">
      <c r="A37" s="8" t="s">
        <v>76</v>
      </c>
      <c r="B37">
        <v>8</v>
      </c>
      <c r="E37" t="s">
        <v>24</v>
      </c>
      <c r="G37" s="1">
        <v>37746</v>
      </c>
      <c r="J37" s="1">
        <v>37770</v>
      </c>
      <c r="K37" s="1">
        <v>37770</v>
      </c>
      <c r="R37" s="1" t="s">
        <v>41</v>
      </c>
      <c r="S37" s="1" t="s">
        <v>130</v>
      </c>
      <c r="T37" s="1" t="s">
        <v>85</v>
      </c>
      <c r="V37" s="1" t="s">
        <v>102</v>
      </c>
      <c r="W37" t="s">
        <v>98</v>
      </c>
    </row>
    <row r="38" spans="1:25">
      <c r="A38" s="8" t="s">
        <v>76</v>
      </c>
      <c r="B38">
        <v>9</v>
      </c>
      <c r="E38" t="s">
        <v>24</v>
      </c>
      <c r="G38" s="1">
        <v>37758</v>
      </c>
      <c r="J38" s="1">
        <v>37762</v>
      </c>
      <c r="K38" s="1">
        <v>37762</v>
      </c>
      <c r="R38" s="1" t="s">
        <v>41</v>
      </c>
      <c r="S38" s="1" t="s">
        <v>130</v>
      </c>
      <c r="T38" s="1" t="s">
        <v>85</v>
      </c>
      <c r="V38" s="1" t="s">
        <v>102</v>
      </c>
      <c r="W38" t="s">
        <v>98</v>
      </c>
    </row>
    <row r="39" spans="1:25">
      <c r="A39" s="8" t="s">
        <v>76</v>
      </c>
      <c r="B39">
        <v>10</v>
      </c>
      <c r="E39" t="s">
        <v>24</v>
      </c>
      <c r="G39" s="1">
        <v>37746</v>
      </c>
      <c r="J39" s="1">
        <v>37756</v>
      </c>
      <c r="K39" s="1">
        <v>37756</v>
      </c>
      <c r="R39" s="1" t="s">
        <v>41</v>
      </c>
      <c r="S39" s="1" t="s">
        <v>130</v>
      </c>
      <c r="T39" s="1" t="s">
        <v>103</v>
      </c>
      <c r="V39" s="1" t="s">
        <v>102</v>
      </c>
      <c r="W39" t="s">
        <v>98</v>
      </c>
    </row>
    <row r="40" spans="1:25">
      <c r="A40" s="8" t="s">
        <v>76</v>
      </c>
      <c r="B40">
        <v>11</v>
      </c>
      <c r="E40" t="s">
        <v>24</v>
      </c>
      <c r="G40" s="1">
        <v>37766</v>
      </c>
      <c r="H40" s="1">
        <v>37766</v>
      </c>
      <c r="J40" s="1">
        <v>37775</v>
      </c>
      <c r="K40" s="1">
        <v>37775</v>
      </c>
      <c r="R40" s="1" t="s">
        <v>41</v>
      </c>
      <c r="S40" s="1" t="s">
        <v>130</v>
      </c>
      <c r="T40" s="1" t="s">
        <v>103</v>
      </c>
      <c r="V40" s="1" t="s">
        <v>102</v>
      </c>
      <c r="W40" t="s">
        <v>98</v>
      </c>
      <c r="Y40" t="s">
        <v>101</v>
      </c>
    </row>
    <row r="41" spans="1:25">
      <c r="A41" s="8" t="s">
        <v>76</v>
      </c>
      <c r="B41">
        <v>1</v>
      </c>
      <c r="C41" s="7" t="s">
        <v>49</v>
      </c>
      <c r="D41" s="11">
        <v>4</v>
      </c>
      <c r="E41" t="s">
        <v>104</v>
      </c>
      <c r="G41" s="1">
        <v>25809</v>
      </c>
      <c r="J41" s="1">
        <v>25821</v>
      </c>
      <c r="K41" s="1">
        <v>25821</v>
      </c>
      <c r="L41" t="s">
        <v>105</v>
      </c>
      <c r="M41" s="1">
        <v>25824</v>
      </c>
      <c r="N41" s="1">
        <v>25824</v>
      </c>
      <c r="R41" s="1" t="s">
        <v>41</v>
      </c>
      <c r="S41" s="1" t="s">
        <v>123</v>
      </c>
      <c r="T41" s="1" t="s">
        <v>85</v>
      </c>
      <c r="V41" s="1" t="s">
        <v>108</v>
      </c>
      <c r="W41" t="s">
        <v>107</v>
      </c>
    </row>
    <row r="42" spans="1:25">
      <c r="A42" s="8" t="s">
        <v>76</v>
      </c>
      <c r="B42">
        <v>2</v>
      </c>
      <c r="C42" s="7" t="s">
        <v>19</v>
      </c>
      <c r="D42" s="11">
        <v>4</v>
      </c>
      <c r="E42" t="s">
        <v>104</v>
      </c>
      <c r="G42" s="1">
        <v>25809</v>
      </c>
      <c r="J42" s="1">
        <v>25822</v>
      </c>
      <c r="K42" s="1">
        <v>25822</v>
      </c>
      <c r="L42" t="s">
        <v>106</v>
      </c>
      <c r="M42" s="1">
        <v>25823</v>
      </c>
      <c r="N42" s="1">
        <v>25823</v>
      </c>
      <c r="R42" s="1" t="s">
        <v>41</v>
      </c>
      <c r="S42" s="1" t="s">
        <v>123</v>
      </c>
      <c r="T42" s="1" t="s">
        <v>103</v>
      </c>
      <c r="V42" s="1" t="s">
        <v>108</v>
      </c>
      <c r="W42" t="s">
        <v>107</v>
      </c>
    </row>
    <row r="43" spans="1:25">
      <c r="A43" s="8" t="s">
        <v>76</v>
      </c>
      <c r="B43">
        <v>3</v>
      </c>
      <c r="C43" s="7" t="s">
        <v>49</v>
      </c>
      <c r="D43" s="11">
        <v>6</v>
      </c>
      <c r="E43" t="s">
        <v>104</v>
      </c>
      <c r="G43" s="1">
        <v>25809</v>
      </c>
      <c r="J43" s="1">
        <v>25821</v>
      </c>
      <c r="K43" s="1">
        <v>25822</v>
      </c>
      <c r="M43" s="1">
        <v>25824</v>
      </c>
      <c r="N43" s="1">
        <v>25824</v>
      </c>
      <c r="R43" s="1" t="s">
        <v>41</v>
      </c>
      <c r="S43" s="1" t="s">
        <v>123</v>
      </c>
      <c r="T43" s="1" t="s">
        <v>103</v>
      </c>
      <c r="V43" s="1" t="s">
        <v>108</v>
      </c>
      <c r="W43" t="s">
        <v>107</v>
      </c>
    </row>
  </sheetData>
  <mergeCells count="2">
    <mergeCell ref="Y14:Y17"/>
    <mergeCell ref="Y24:Y26"/>
  </mergeCells>
  <pageMargins left="0" right="0" top="0.39370000000000005" bottom="0.39370000000000005" header="0" footer="0"/>
  <pageSetup paperSize="0" fitToWidth="0" fitToHeight="0" orientation="portrait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Incubation 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R. Akhmetzhanov</dc:creator>
  <cp:lastModifiedBy>Andrei Akhmetzhanov</cp:lastModifiedBy>
  <cp:revision>2</cp:revision>
  <dcterms:created xsi:type="dcterms:W3CDTF">2022-06-10T11:33:09Z</dcterms:created>
  <dcterms:modified xsi:type="dcterms:W3CDTF">2023-08-10T04:58:08Z</dcterms:modified>
</cp:coreProperties>
</file>